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44463902-7D8C-4C39-AFB6-0C2D81328C6A}" xr6:coauthVersionLast="47" xr6:coauthVersionMax="47" xr10:uidLastSave="{00000000-0000-0000-0000-000000000000}"/>
  <workbookProtection workbookAlgorithmName="SHA-512" workbookHashValue="bJDz+5KWRVCa5hDojsryEmAr42YoxWf9FA2mZz7/Ey5ElK6wmvznRVoAcwpS+3/mkXvxvaDDCW8v4Q++zznUhA==" workbookSaltValue="WC28fTNRq6vS6segEqJgsg=="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P10" i="4"/>
  <c r="AL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<sst xmlns="http://schemas.openxmlformats.org/spreadsheetml/2006/main" count="236" uniqueCount="116">
  <si>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</si>
  <si>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</si>
  <si>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</si>
  <si>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</si>
  <si>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</si>
  <si>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</si>
  <si>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</si>
  <si>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</si>
  <si>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</si>
  <si>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</si>
  <si>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</si>
  <si>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</si>
  <si>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</si>
  <si>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</si>
  <si>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</si>
  <si>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</si>
  <si>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</si>
  <si>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</si>
  <si>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</si>
  <si>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</si>
  <si>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</si>
  <si>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</si>
  <si>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</si>
  <si>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</si>
  <si>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</si>
  <si>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</si>
  <si>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</si>
  <si>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</si>
  <si>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</si>
  <si>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</si>
  <si>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</si>
  <si>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</si>
  <si>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</si>
  <si>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</si>
  <si>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</si>
  <si>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</si>
  <si>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</si>
  <si>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</si>
  <si>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</si>
  <si>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</si>
  <si>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</si>
  <si>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</si>
  <si>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</si>
  <si>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</si>
  <si>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</si>
  <si>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</si>
  <si>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</si>
  <si>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</si>
  <si>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</si>
  <si>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</si>
  <si>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</si>
  <si>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</si>
  <si>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</si>
  <si>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</si>
  <si>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</si>
  <si>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</si>
  <si>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</si>
  <si>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</si>
  <si>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</si>
  <si>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</si>
  <si>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</si>
  <si>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</si>
  <si>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</si>
  <si>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</si>
  <si>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</si>
  <si>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</si>
  <si>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</si>
  <si>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</si>
  <si>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</si>
  <si>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</si>
  <si>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</si>
  <si>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</si>
  <si>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</si>
  <si>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</si>
  <si>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</si>
  <si>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</si>
  <si>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</si>
  <si>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</si>
  <si>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</si>
  <si>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</si>
  <si>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</si>
  <si>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</si>
  <si>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</si>
  <si>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</si>
  <si>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</si>
  <si>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</si>
  <si>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</si>
  <si>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</si>
  <si>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</si>
  <si>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</si>
  <si>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</si>
  <si>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</si>
  <si>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</si>
  <si>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</si>
  <si>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</si>
  <si>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</si>
  <si>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</si>
  <si>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</si>
  <si>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</si>
  <si>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</si>
  <si>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</si>
  <si>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</si>
  <si>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</si>
  <si>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</si>
  <si>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</si>
  <si>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</si>
  <si>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</si>
  <si>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</si>
  <si>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</si>
  <si>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</si>
  <si>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</si>
  <si>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</si>
  <si>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</si>
  <si>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管渠につきましては、耐震診断した結果、補修の必要はありませんでした。</t>
    <phoneticPr fontId="4"/>
  </si>
  <si>
    <t xml:space="preserve">
　③流動比率は、0.00％となっていて1年以内に支払うべき債務に対して支払い可能な現金等が不足していることになります。ただし、特定環境保全公共下水道事業は、町の施策で繰入金を収入として得ることを予定しているので、負債超過という状態ではありません。
　④企業債残高対事業規模比率は、90.33％であり、類似団体平均値1,168.69％と比較して約0.077倍ということになります。これは、建設当時の企業債償還が終わりに近づいていることと、特定環境保全公共下水道事業の処理区域内面積が狭く、改築更新工事がまだ必要ないことが原因で、類似団体平均値と比較して、低くなっています。
　⑤経費回収率は、14.70％と、100％を下回っています。処理区域内人数が、百数十人と少人数であるため、類似団体平均値と比較して、低くなっています。
　⑥汚水処理原価は、718.56円と、類似団体平均値233.15円と比較して、約3.08倍高くなっています。処理区域内人数が少人数であることと、接続している公共下水道事業の料金体系と同じ料金体系を使用していることが原因です。</t>
    <rPh sb="194" eb="196">
      <t>ケンセツ</t>
    </rPh>
    <rPh sb="196" eb="198">
      <t>トウジ</t>
    </rPh>
    <rPh sb="199" eb="201">
      <t>キギョウ</t>
    </rPh>
    <rPh sb="201" eb="202">
      <t>サイ</t>
    </rPh>
    <rPh sb="202" eb="204">
      <t>ショウカン</t>
    </rPh>
    <rPh sb="205" eb="206">
      <t>オ</t>
    </rPh>
    <rPh sb="209" eb="210">
      <t>チカ</t>
    </rPh>
    <rPh sb="238" eb="240">
      <t>メンセキ</t>
    </rPh>
    <rPh sb="241" eb="242">
      <t>セマ</t>
    </rPh>
    <rPh sb="244" eb="246">
      <t>カイチク</t>
    </rPh>
    <rPh sb="246" eb="248">
      <t>コウシン</t>
    </rPh>
    <rPh sb="248" eb="250">
      <t>コウジ</t>
    </rPh>
    <rPh sb="253" eb="255">
      <t>ヒツヨウ</t>
    </rPh>
    <rPh sb="260" eb="262">
      <t>ゲンイン</t>
    </rPh>
    <rPh sb="277" eb="278">
      <t>ヒク</t>
    </rPh>
    <phoneticPr fontId="4"/>
  </si>
  <si>
    <t>　平成23年1月検針分から下水道使用料の改定を行いました。
　令和2年度に策定した下水道事業経営戦略に基づいて、下水道事業の財政状況を注視し、企業債の発行抑制や経費削減に努めて経営基盤の強化を図っていきます。また、令和7年度に下水道経営戦略の中間見直しを行う予定です。</t>
    <rPh sb="31" eb="33">
      <t>レイワ</t>
    </rPh>
    <rPh sb="34" eb="36">
      <t>ネンド</t>
    </rPh>
    <rPh sb="37" eb="39">
      <t>サクテイ</t>
    </rPh>
    <rPh sb="41" eb="46">
      <t>ゲスイドウジギョウ</t>
    </rPh>
    <rPh sb="46" eb="48">
      <t>ケイエイ</t>
    </rPh>
    <rPh sb="48" eb="50">
      <t>センリャク</t>
    </rPh>
    <rPh sb="51" eb="52">
      <t>モト</t>
    </rPh>
    <rPh sb="56" eb="59">
      <t>ゲスイドウ</t>
    </rPh>
    <rPh sb="59" eb="61">
      <t>ジギョウ</t>
    </rPh>
    <rPh sb="62" eb="64">
      <t>ザイセイ</t>
    </rPh>
    <rPh sb="64" eb="66">
      <t>ジョウキョウ</t>
    </rPh>
    <rPh sb="67" eb="69">
      <t>チュウシ</t>
    </rPh>
    <rPh sb="71" eb="73">
      <t>キギョウ</t>
    </rPh>
    <rPh sb="73" eb="74">
      <t>サイ</t>
    </rPh>
    <rPh sb="75" eb="77">
      <t>ハッコウ</t>
    </rPh>
    <rPh sb="77" eb="79">
      <t>ヨクセイ</t>
    </rPh>
    <rPh sb="80" eb="82">
      <t>ケイヒ</t>
    </rPh>
    <rPh sb="82" eb="84">
      <t>サクゲン</t>
    </rPh>
    <rPh sb="85" eb="86">
      <t>ツト</t>
    </rPh>
    <rPh sb="88" eb="90">
      <t>ケイエイ</t>
    </rPh>
    <rPh sb="90" eb="92">
      <t>キバン</t>
    </rPh>
    <rPh sb="93" eb="95">
      <t>キョウカ</t>
    </rPh>
    <rPh sb="96" eb="97">
      <t>ハカ</t>
    </rPh>
    <rPh sb="127" eb="1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</si>
</sst>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ED-49C0-A02C-907A084675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7ED-49C0-A02C-907A084675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47-42F3-88FA-6F3D3483B3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847-42F3-88FA-6F3D3483B3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97.76</c:v>
                </c:pt>
                <c:pt idx="1">
                  <c:v>97.67</c:v>
                </c:pt>
                <c:pt idx="2">
                  <c:v>98.32</c:v>
                </c:pt>
                <c:pt idx="3">
                  <c:v>98.32</c:v>
                </c:pt>
                <c:pt idx="4">
                  <c:v>98.28</c:v>
                </c:pt>
              </c:numCache>
            </c:numRef>
          </c:val>
          <c:extLst>
            <c:ext xmlns:c16="http://schemas.microsoft.com/office/drawing/2014/chart" uri="{C3380CC4-5D6E-409C-BE32-E72D297353CC}">
              <c16:uniqueId val="{00000000-85A2-4606-A2AE-EDB1FBCB76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85A2-4606-A2AE-EDB1FBCB76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102.32</c:v>
                </c:pt>
                <c:pt idx="3">
                  <c:v>100</c:v>
                </c:pt>
                <c:pt idx="4">
                  <c:v>100</c:v>
                </c:pt>
              </c:numCache>
            </c:numRef>
          </c:val>
          <c:extLst>
            <c:ext xmlns:c16="http://schemas.microsoft.com/office/drawing/2014/chart" uri="{C3380CC4-5D6E-409C-BE32-E72D297353CC}">
              <c16:uniqueId val="{00000000-B08C-4157-899B-BE0B82362B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B08C-4157-899B-BE0B82362B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3.61</c:v>
                </c:pt>
                <c:pt idx="1">
                  <c:v>6.73</c:v>
                </c:pt>
                <c:pt idx="2">
                  <c:v>10.09</c:v>
                </c:pt>
                <c:pt idx="3">
                  <c:v>14.43</c:v>
                </c:pt>
                <c:pt idx="4">
                  <c:v>18.04</c:v>
                </c:pt>
              </c:numCache>
            </c:numRef>
          </c:val>
          <c:extLst>
            <c:ext xmlns:c16="http://schemas.microsoft.com/office/drawing/2014/chart" uri="{C3380CC4-5D6E-409C-BE32-E72D297353CC}">
              <c16:uniqueId val="{00000000-9284-4772-9105-9B161DEBB8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9284-4772-9105-9B161DEBB8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8-4436-AD9F-CBEBD7D13F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15F8-4436-AD9F-CBEBD7D13F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ED-4C22-BF74-6F4BAA1C28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22ED-4C22-BF74-6F4BAA1C28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29.72</c:v>
                </c:pt>
                <c:pt idx="1">
                  <c:v>29.72</c:v>
                </c:pt>
                <c:pt idx="2">
                  <c:v>2.79</c:v>
                </c:pt>
                <c:pt idx="3" formatCode="#,##0.00;&quot;△&quot;#,##0.00">
                  <c:v>0</c:v>
                </c:pt>
                <c:pt idx="4" formatCode="#,##0.00;&quot;△&quot;#,##0.00">
                  <c:v>0</c:v>
                </c:pt>
              </c:numCache>
            </c:numRef>
          </c:val>
          <c:extLst>
            <c:ext xmlns:c16="http://schemas.microsoft.com/office/drawing/2014/chart" uri="{C3380CC4-5D6E-409C-BE32-E72D297353CC}">
              <c16:uniqueId val="{00000000-3842-4847-9350-1E4B3698C7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3842-4847-9350-1E4B3698C7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3767.48</c:v>
                </c:pt>
                <c:pt idx="1">
                  <c:v>2478.4299999999998</c:v>
                </c:pt>
                <c:pt idx="2">
                  <c:v>1483.6</c:v>
                </c:pt>
                <c:pt idx="3">
                  <c:v>657.29</c:v>
                </c:pt>
                <c:pt idx="4">
                  <c:v>90.33</c:v>
                </c:pt>
              </c:numCache>
            </c:numRef>
          </c:val>
          <c:extLst>
            <c:ext xmlns:c16="http://schemas.microsoft.com/office/drawing/2014/chart" uri="{C3380CC4-5D6E-409C-BE32-E72D297353CC}">
              <c16:uniqueId val="{00000000-BB9E-4D35-A049-25CC3C08D1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B9E-4D35-A049-25CC3C08D1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c:v>
                </c:pt>
                <c:pt idx="1">
                  <c:v>12.13</c:v>
                </c:pt>
                <c:pt idx="2">
                  <c:v>13.93</c:v>
                </c:pt>
                <c:pt idx="3">
                  <c:v>13.54</c:v>
                </c:pt>
                <c:pt idx="4">
                  <c:v>14.7</c:v>
                </c:pt>
              </c:numCache>
            </c:numRef>
          </c:val>
          <c:extLst>
            <c:ext xmlns:c16="http://schemas.microsoft.com/office/drawing/2014/chart" uri="{C3380CC4-5D6E-409C-BE32-E72D297353CC}">
              <c16:uniqueId val="{00000000-B9B7-45F4-9556-9F42608994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9B7-45F4-9556-9F42608994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948.4</c:v>
                </c:pt>
                <c:pt idx="1">
                  <c:v>872.97</c:v>
                </c:pt>
                <c:pt idx="2">
                  <c:v>755.13</c:v>
                </c:pt>
                <c:pt idx="3">
                  <c:v>764.92</c:v>
                </c:pt>
                <c:pt idx="4">
                  <c:v>718.56</c:v>
                </c:pt>
              </c:numCache>
            </c:numRef>
          </c:val>
          <c:extLst>
            <c:ext xmlns:c16="http://schemas.microsoft.com/office/drawing/2014/chart" uri="{C3380CC4-5D6E-409C-BE32-E72D297353CC}">
              <c16:uniqueId val="{00000000-5E73-4AD0-81FE-D49749E9C5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E73-4AD0-81FE-D49749E9C5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島本町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31681</v>
      </c>
      <c r="AM8" s="41"/>
      <c r="AN8" s="41"/>
      <c r="AO8" s="41"/>
      <c r="AP8" s="41"/>
      <c r="AQ8" s="41"/>
      <c r="AR8" s="41"/>
      <c r="AS8" s="41"/>
      <c r="AT8" s="34">
        <f>データ!T6</f>
        <v>16.809999999999999</v>
      </c>
      <c r="AU8" s="34"/>
      <c r="AV8" s="34"/>
      <c r="AW8" s="34"/>
      <c r="AX8" s="34"/>
      <c r="AY8" s="34"/>
      <c r="AZ8" s="34"/>
      <c r="BA8" s="34"/>
      <c r="BB8" s="34">
        <f>データ!U6</f>
        <v>1884.65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78</v>
      </c>
      <c r="J10" s="34"/>
      <c r="K10" s="34"/>
      <c r="L10" s="34"/>
      <c r="M10" s="34"/>
      <c r="N10" s="34"/>
      <c r="O10" s="34"/>
      <c r="P10" s="34">
        <f>データ!P6</f>
        <v>0.37</v>
      </c>
      <c r="Q10" s="34"/>
      <c r="R10" s="34"/>
      <c r="S10" s="34"/>
      <c r="T10" s="34"/>
      <c r="U10" s="34"/>
      <c r="V10" s="34"/>
      <c r="W10" s="34">
        <f>データ!Q6</f>
        <v>100</v>
      </c>
      <c r="X10" s="34"/>
      <c r="Y10" s="34"/>
      <c r="Z10" s="34"/>
      <c r="AA10" s="34"/>
      <c r="AB10" s="34"/>
      <c r="AC10" s="34"/>
      <c r="AD10" s="41">
        <f>データ!R6</f>
        <v>2024</v>
      </c>
      <c r="AE10" s="41"/>
      <c r="AF10" s="41"/>
      <c r="AG10" s="41"/>
      <c r="AH10" s="41"/>
      <c r="AI10" s="41"/>
      <c r="AJ10" s="41"/>
      <c r="AK10" s="2"/>
      <c r="AL10" s="41">
        <f>データ!V6</f>
        <v>116</v>
      </c>
      <c r="AM10" s="41"/>
      <c r="AN10" s="41"/>
      <c r="AO10" s="41"/>
      <c r="AP10" s="41"/>
      <c r="AQ10" s="41"/>
      <c r="AR10" s="41"/>
      <c r="AS10" s="41"/>
      <c r="AT10" s="34">
        <f>データ!W6</f>
        <v>0.08</v>
      </c>
      <c r="AU10" s="34"/>
      <c r="AV10" s="34"/>
      <c r="AW10" s="34"/>
      <c r="AX10" s="34"/>
      <c r="AY10" s="34"/>
      <c r="AZ10" s="34"/>
      <c r="BA10" s="34"/>
      <c r="BB10" s="34">
        <f>データ!X6</f>
        <v>1450</v>
      </c>
      <c r="BC10" s="34"/>
      <c r="BD10" s="34"/>
      <c r="BE10" s="34"/>
      <c r="BF10" s="34"/>
      <c r="BG10" s="34"/>
      <c r="BH10" s="34"/>
      <c r="BI10" s="34"/>
      <c r="BJ10" s="2"/>
      <c r="BK10" s="2"/>
      <c r="BL10" s="72" t="s">
        <v>22</v>
      </c>
      <c r="BM10" s="73"/>
      <c r="BN10" s="74" t="s">
        <v>23</v>
      </c>
      <c r="BO10" s="74"/>
      <c r="BP10" s="74"/>
      <c r="BQ10" s="74"/>
      <c r="BR10" s="74"/>
      <c r="BS10" s="74"/>
      <c r="BT10" s="74"/>
      <c r="BU10" s="74"/>
      <c r="BV10" s="74"/>
      <c r="BW10" s="74"/>
      <c r="BX10" s="74"/>
      <c r="BY10" s="7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26</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6"/>
      <c r="BM58" s="67"/>
      <c r="BN58" s="67"/>
      <c r="BO58" s="67"/>
      <c r="BP58" s="67"/>
      <c r="BQ58" s="67"/>
      <c r="BR58" s="67"/>
      <c r="BS58" s="67"/>
      <c r="BT58" s="67"/>
      <c r="BU58" s="67"/>
      <c r="BV58" s="67"/>
      <c r="BW58" s="67"/>
      <c r="BX58" s="67"/>
      <c r="BY58" s="67"/>
      <c r="BZ58" s="6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6"/>
      <c r="BM59" s="67"/>
      <c r="BN59" s="67"/>
      <c r="BO59" s="67"/>
      <c r="BP59" s="67"/>
      <c r="BQ59" s="67"/>
      <c r="BR59" s="67"/>
      <c r="BS59" s="67"/>
      <c r="BT59" s="67"/>
      <c r="BU59" s="67"/>
      <c r="BV59" s="67"/>
      <c r="BW59" s="67"/>
      <c r="BX59" s="67"/>
      <c r="BY59" s="67"/>
      <c r="BZ59" s="68"/>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6" t="s">
        <v>115</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6"/>
      <c r="BM80" s="67"/>
      <c r="BN80" s="67"/>
      <c r="BO80" s="67"/>
      <c r="BP80" s="67"/>
      <c r="BQ80" s="67"/>
      <c r="BR80" s="67"/>
      <c r="BS80" s="67"/>
      <c r="BT80" s="67"/>
      <c r="BU80" s="67"/>
      <c r="BV80" s="67"/>
      <c r="BW80" s="67"/>
      <c r="BX80" s="67"/>
      <c r="BY80" s="67"/>
      <c r="BZ80" s="6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6"/>
      <c r="BM81" s="67"/>
      <c r="BN81" s="67"/>
      <c r="BO81" s="67"/>
      <c r="BP81" s="67"/>
      <c r="BQ81" s="67"/>
      <c r="BR81" s="67"/>
      <c r="BS81" s="67"/>
      <c r="BT81" s="67"/>
      <c r="BU81" s="67"/>
      <c r="BV81" s="67"/>
      <c r="BW81" s="67"/>
      <c r="BX81" s="67"/>
      <c r="BY81" s="67"/>
      <c r="BZ81" s="6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yLPbNmiXsk5+iEBVCq5GWJVGIH2FQsI1mVqbrmtgiRQhfX+D/WDDVaWfI93nP7Ck2rmTW5gBlM3rUU6En9LVLg==" saltValue="MQu2pan+vxeUpbCIw2BGm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273015</v>
      </c>
      <c r="D6" s="19">
        <f t="shared" si="3"/>
        <v>46</v>
      </c>
      <c r="E6" s="19">
        <f t="shared" si="3"/>
        <v>17</v>
      </c>
      <c r="F6" s="19">
        <f t="shared" si="3"/>
        <v>4</v>
      </c>
      <c r="G6" s="19">
        <f t="shared" si="3"/>
        <v>0</v>
      </c>
      <c r="H6" s="19" t="str">
        <f t="shared" si="3"/>
        <v>大阪府　島本町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v>
      </c>
      <c r="P6" s="20">
        <f t="shared" si="3"/>
        <v>0.37</v>
      </c>
      <c r="Q6" s="20">
        <f t="shared" si="3"/>
        <v>100</v>
      </c>
      <c r="R6" s="20">
        <f t="shared" si="3"/>
        <v>2024</v>
      </c>
      <c r="S6" s="20">
        <f t="shared" si="3"/>
        <v>31681</v>
      </c>
      <c r="T6" s="20">
        <f t="shared" si="3"/>
        <v>16.809999999999999</v>
      </c>
      <c r="U6" s="20">
        <f t="shared" si="3"/>
        <v>1884.65</v>
      </c>
      <c r="V6" s="20">
        <f t="shared" si="3"/>
        <v>116</v>
      </c>
      <c r="W6" s="20">
        <f t="shared" si="3"/>
        <v>0.08</v>
      </c>
      <c r="X6" s="20">
        <f t="shared" si="3"/>
        <v>1450</v>
      </c>
      <c r="Y6" s="21">
        <f>IF(Y7="",NA(),Y7)</f>
        <v>100</v>
      </c>
      <c r="Z6" s="21">
        <f t="shared" ref="Z6:AH6" si="4">IF(Z7="",NA(),Z7)</f>
        <v>100</v>
      </c>
      <c r="AA6" s="21">
        <f t="shared" si="4"/>
        <v>102.32</v>
      </c>
      <c r="AB6" s="21">
        <f t="shared" si="4"/>
        <v>100</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29.72</v>
      </c>
      <c r="AV6" s="21">
        <f t="shared" ref="AV6:BD6" si="6">IF(AV7="",NA(),AV7)</f>
        <v>29.72</v>
      </c>
      <c r="AW6" s="21">
        <f t="shared" si="6"/>
        <v>2.79</v>
      </c>
      <c r="AX6" s="20">
        <f t="shared" si="6"/>
        <v>0</v>
      </c>
      <c r="AY6" s="20">
        <f t="shared" si="6"/>
        <v>0</v>
      </c>
      <c r="AZ6" s="21">
        <f t="shared" si="6"/>
        <v>47.72</v>
      </c>
      <c r="BA6" s="21">
        <f t="shared" si="6"/>
        <v>44.24</v>
      </c>
      <c r="BB6" s="21">
        <f t="shared" si="6"/>
        <v>43.07</v>
      </c>
      <c r="BC6" s="21">
        <f t="shared" si="6"/>
        <v>45.42</v>
      </c>
      <c r="BD6" s="21">
        <f t="shared" si="6"/>
        <v>50.63</v>
      </c>
      <c r="BE6" s="20" t="str">
        <f>IF(BE7="","",IF(BE7="-","【-】","【"&amp;SUBSTITUTE(TEXT(BE7,"#,##0.00"),"-","△")&amp;"】"))</f>
        <v>【48.91】</v>
      </c>
      <c r="BF6" s="21">
        <f>IF(BF7="",NA(),BF7)</f>
        <v>3767.48</v>
      </c>
      <c r="BG6" s="21">
        <f t="shared" ref="BG6:BO6" si="7">IF(BG7="",NA(),BG7)</f>
        <v>2478.4299999999998</v>
      </c>
      <c r="BH6" s="21">
        <f t="shared" si="7"/>
        <v>1483.6</v>
      </c>
      <c r="BI6" s="21">
        <f t="shared" si="7"/>
        <v>657.29</v>
      </c>
      <c r="BJ6" s="21">
        <f t="shared" si="7"/>
        <v>90.33</v>
      </c>
      <c r="BK6" s="21">
        <f t="shared" si="7"/>
        <v>1206.79</v>
      </c>
      <c r="BL6" s="21">
        <f t="shared" si="7"/>
        <v>1258.43</v>
      </c>
      <c r="BM6" s="21">
        <f t="shared" si="7"/>
        <v>1163.75</v>
      </c>
      <c r="BN6" s="21">
        <f t="shared" si="7"/>
        <v>1195.47</v>
      </c>
      <c r="BO6" s="21">
        <f t="shared" si="7"/>
        <v>1168.69</v>
      </c>
      <c r="BP6" s="20" t="str">
        <f>IF(BP7="","",IF(BP7="-","【-】","【"&amp;SUBSTITUTE(TEXT(BP7,"#,##0.00"),"-","△")&amp;"】"))</f>
        <v>【1,156.82】</v>
      </c>
      <c r="BQ6" s="21">
        <f>IF(BQ7="",NA(),BQ7)</f>
        <v>11</v>
      </c>
      <c r="BR6" s="21">
        <f t="shared" ref="BR6:BZ6" si="8">IF(BR7="",NA(),BR7)</f>
        <v>12.13</v>
      </c>
      <c r="BS6" s="21">
        <f t="shared" si="8"/>
        <v>13.93</v>
      </c>
      <c r="BT6" s="21">
        <f t="shared" si="8"/>
        <v>13.54</v>
      </c>
      <c r="BU6" s="21">
        <f t="shared" si="8"/>
        <v>14.7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948.4</v>
      </c>
      <c r="CC6" s="21">
        <f t="shared" ref="CC6:CK6" si="9">IF(CC7="",NA(),CC7)</f>
        <v>872.97</v>
      </c>
      <c r="CD6" s="21">
        <f t="shared" si="9"/>
        <v>755.13</v>
      </c>
      <c r="CE6" s="21">
        <f t="shared" si="9"/>
        <v>764.92</v>
      </c>
      <c r="CF6" s="21">
        <f t="shared" si="9"/>
        <v>718.56</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97.76</v>
      </c>
      <c r="CY6" s="21">
        <f t="shared" ref="CY6:DG6" si="11">IF(CY7="",NA(),CY7)</f>
        <v>97.67</v>
      </c>
      <c r="CZ6" s="21">
        <f t="shared" si="11"/>
        <v>98.32</v>
      </c>
      <c r="DA6" s="21">
        <f t="shared" si="11"/>
        <v>98.32</v>
      </c>
      <c r="DB6" s="21">
        <f t="shared" si="11"/>
        <v>98.28</v>
      </c>
      <c r="DC6" s="21">
        <f t="shared" si="11"/>
        <v>83.75</v>
      </c>
      <c r="DD6" s="21">
        <f t="shared" si="11"/>
        <v>84.19</v>
      </c>
      <c r="DE6" s="21">
        <f t="shared" si="11"/>
        <v>84.34</v>
      </c>
      <c r="DF6" s="21">
        <f t="shared" si="11"/>
        <v>84.34</v>
      </c>
      <c r="DG6" s="21">
        <f t="shared" si="11"/>
        <v>84.73</v>
      </c>
      <c r="DH6" s="20" t="str">
        <f>IF(DH7="","",IF(DH7="-","【-】","【"&amp;SUBSTITUTE(TEXT(DH7,"#,##0.00"),"-","△")&amp;"】"))</f>
        <v>【86.21】</v>
      </c>
      <c r="DI6" s="21">
        <f>IF(DI7="",NA(),DI7)</f>
        <v>3.61</v>
      </c>
      <c r="DJ6" s="21">
        <f t="shared" ref="DJ6:DR6" si="12">IF(DJ7="",NA(),DJ7)</f>
        <v>6.73</v>
      </c>
      <c r="DK6" s="21">
        <f t="shared" si="12"/>
        <v>10.09</v>
      </c>
      <c r="DL6" s="21">
        <f t="shared" si="12"/>
        <v>14.43</v>
      </c>
      <c r="DM6" s="21">
        <f t="shared" si="12"/>
        <v>18.04</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273015</v>
      </c>
      <c r="D7" s="23">
        <v>46</v>
      </c>
      <c r="E7" s="23">
        <v>17</v>
      </c>
      <c r="F7" s="23">
        <v>4</v>
      </c>
      <c r="G7" s="23">
        <v>0</v>
      </c>
      <c r="H7" s="23" t="s">
        <v>96</v>
      </c>
      <c r="I7" s="23" t="s">
        <v>97</v>
      </c>
      <c r="J7" s="23" t="s">
        <v>98</v>
      </c>
      <c r="K7" s="23" t="s">
        <v>99</v>
      </c>
      <c r="L7" s="23" t="s">
        <v>100</v>
      </c>
      <c r="M7" s="23" t="s">
        <v>101</v>
      </c>
      <c r="N7" s="24" t="s">
        <v>102</v>
      </c>
      <c r="O7" s="24">
        <v>78</v>
      </c>
      <c r="P7" s="24">
        <v>0.37</v>
      </c>
      <c r="Q7" s="24">
        <v>100</v>
      </c>
      <c r="R7" s="24">
        <v>2024</v>
      </c>
      <c r="S7" s="24">
        <v>31681</v>
      </c>
      <c r="T7" s="24">
        <v>16.809999999999999</v>
      </c>
      <c r="U7" s="24">
        <v>1884.65</v>
      </c>
      <c r="V7" s="24">
        <v>116</v>
      </c>
      <c r="W7" s="24">
        <v>0.08</v>
      </c>
      <c r="X7" s="24">
        <v>1450</v>
      </c>
      <c r="Y7" s="24">
        <v>100</v>
      </c>
      <c r="Z7" s="24">
        <v>100</v>
      </c>
      <c r="AA7" s="24">
        <v>102.32</v>
      </c>
      <c r="AB7" s="24">
        <v>100</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29.72</v>
      </c>
      <c r="AV7" s="24">
        <v>29.72</v>
      </c>
      <c r="AW7" s="24">
        <v>2.79</v>
      </c>
      <c r="AX7" s="24">
        <v>0</v>
      </c>
      <c r="AY7" s="24">
        <v>0</v>
      </c>
      <c r="AZ7" s="24">
        <v>47.72</v>
      </c>
      <c r="BA7" s="24">
        <v>44.24</v>
      </c>
      <c r="BB7" s="24">
        <v>43.07</v>
      </c>
      <c r="BC7" s="24">
        <v>45.42</v>
      </c>
      <c r="BD7" s="24">
        <v>50.63</v>
      </c>
      <c r="BE7" s="24">
        <v>48.91</v>
      </c>
      <c r="BF7" s="24">
        <v>3767.48</v>
      </c>
      <c r="BG7" s="24">
        <v>2478.4299999999998</v>
      </c>
      <c r="BH7" s="24">
        <v>1483.6</v>
      </c>
      <c r="BI7" s="24">
        <v>657.29</v>
      </c>
      <c r="BJ7" s="24">
        <v>90.33</v>
      </c>
      <c r="BK7" s="24">
        <v>1206.79</v>
      </c>
      <c r="BL7" s="24">
        <v>1258.43</v>
      </c>
      <c r="BM7" s="24">
        <v>1163.75</v>
      </c>
      <c r="BN7" s="24">
        <v>1195.47</v>
      </c>
      <c r="BO7" s="24">
        <v>1168.69</v>
      </c>
      <c r="BP7" s="24">
        <v>1156.82</v>
      </c>
      <c r="BQ7" s="24">
        <v>11</v>
      </c>
      <c r="BR7" s="24">
        <v>12.13</v>
      </c>
      <c r="BS7" s="24">
        <v>13.93</v>
      </c>
      <c r="BT7" s="24">
        <v>13.54</v>
      </c>
      <c r="BU7" s="24">
        <v>14.7</v>
      </c>
      <c r="BV7" s="24">
        <v>71.84</v>
      </c>
      <c r="BW7" s="24">
        <v>73.36</v>
      </c>
      <c r="BX7" s="24">
        <v>72.599999999999994</v>
      </c>
      <c r="BY7" s="24">
        <v>69.430000000000007</v>
      </c>
      <c r="BZ7" s="24">
        <v>70.709999999999994</v>
      </c>
      <c r="CA7" s="24">
        <v>75.33</v>
      </c>
      <c r="CB7" s="24">
        <v>948.4</v>
      </c>
      <c r="CC7" s="24">
        <v>872.97</v>
      </c>
      <c r="CD7" s="24">
        <v>755.13</v>
      </c>
      <c r="CE7" s="24">
        <v>764.92</v>
      </c>
      <c r="CF7" s="24">
        <v>718.56</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97.76</v>
      </c>
      <c r="CY7" s="24">
        <v>97.67</v>
      </c>
      <c r="CZ7" s="24">
        <v>98.32</v>
      </c>
      <c r="DA7" s="24">
        <v>98.32</v>
      </c>
      <c r="DB7" s="24">
        <v>98.28</v>
      </c>
      <c r="DC7" s="24">
        <v>83.75</v>
      </c>
      <c r="DD7" s="24">
        <v>84.19</v>
      </c>
      <c r="DE7" s="24">
        <v>84.34</v>
      </c>
      <c r="DF7" s="24">
        <v>84.34</v>
      </c>
      <c r="DG7" s="24">
        <v>84.73</v>
      </c>
      <c r="DH7" s="24">
        <v>86.21</v>
      </c>
      <c r="DI7" s="24">
        <v>3.61</v>
      </c>
      <c r="DJ7" s="24">
        <v>6.73</v>
      </c>
      <c r="DK7" s="24">
        <v>10.09</v>
      </c>
      <c r="DL7" s="24">
        <v>14.43</v>
      </c>
      <c r="DM7" s="24">
        <v>18.04</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2025-02-17T02:03:50Z</cp:lastPrinted>
  <dcterms:created xsi:type="dcterms:W3CDTF">2025-01-24T07:12:37Z</dcterms:created>
  <dcterms:modified xsi:type="dcterms:W3CDTF">2025-03-05T00:08:58Z</dcterms:modified>
  <cp:category/>
</cp:coreProperties>
</file>