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7AEC212-545A-4D7D-A432-BD4FAF2FC31C}" xr6:coauthVersionLast="47" xr6:coauthVersionMax="47" xr10:uidLastSave="{00000000-0000-0000-0000-000000000000}"/>
  <workbookProtection workbookAlgorithmName="SHA-512" workbookHashValue="bzvNP1YEfuLrs7Oz7CJ7zl2O7o2cL7lYVr/e7oRSm7D2Rrst9BFTEhtZFB0MGMiZbtMVdFizHa4bDIfowuAMRA==" workbookSaltValue="VXY3mxxB/7JV3fKtj7QAT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P10" i="4"/>
  <c r="AT8" i="4"/>
  <c r="P8" i="4"/>
  <c r="B6" i="4"/>
</calcChain>
</file>

<file path=xl/sharedStrings.xml><?xml version="1.0" encoding="utf-8"?>
<sst xmlns="http://schemas.openxmlformats.org/spreadsheetml/2006/main" count="239" uniqueCount="115">
  <si>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</si>
  <si>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</si>
  <si>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</si>
  <si>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</si>
  <si>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</si>
  <si>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</si>
  <si>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</si>
  <si>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</si>
  <si>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</si>
  <si>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</si>
  <si>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</si>
  <si>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</si>
  <si>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</si>
  <si>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</si>
  <si>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</si>
  <si>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</si>
  <si>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</si>
  <si>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</si>
  <si>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</si>
  <si>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</si>
  <si>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</si>
  <si>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</si>
  <si>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</si>
  <si>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</si>
  <si>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</si>
  <si>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</si>
  <si>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</si>
  <si>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</si>
  <si>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</si>
  <si>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</si>
  <si>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</si>
  <si>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</si>
  <si>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</si>
  <si>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</si>
  <si>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</si>
  <si>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</si>
  <si>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</si>
  <si>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</si>
  <si>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</si>
  <si>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</si>
  <si>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</si>
  <si>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</si>
  <si>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</si>
  <si>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</si>
  <si>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</si>
  <si>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</si>
  <si>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</si>
  <si>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</si>
  <si>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</si>
  <si>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</si>
  <si>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</si>
  <si>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</si>
  <si>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</si>
  <si>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</si>
  <si>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</si>
  <si>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</si>
  <si>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</si>
  <si>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</si>
  <si>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</si>
  <si>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</si>
  <si>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</si>
  <si>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</si>
  <si>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</si>
  <si>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</si>
  <si>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</si>
  <si>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</si>
  <si>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</si>
  <si>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</si>
  <si>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</si>
  <si>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</si>
  <si>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</si>
  <si>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</si>
  <si>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</si>
  <si>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</si>
  <si>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</si>
  <si>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</si>
  <si>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</si>
  <si>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</si>
  <si>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</si>
  <si>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</si>
  <si>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</si>
  <si>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</si>
  <si>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</si>
  <si>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</si>
  <si>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</si>
  <si>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</si>
  <si>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</si>
  <si>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</si>
  <si>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</si>
  <si>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</si>
  <si>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</si>
  <si>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</si>
  <si>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</si>
  <si>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</si>
  <si>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</si>
  <si>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</si>
  <si>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</si>
  <si>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</si>
  <si>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</si>
  <si>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</si>
  <si>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</si>
  <si>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</si>
  <si>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</si>
  <si>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</si>
  <si>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</si>
  <si>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</si>
  <si>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</si>
  <si>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</si>
  <si>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</si>
  <si>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</si>
  <si>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</si>
  <si>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</si>
  <si>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24年度から平成27年度まで山崎ポンプ場の雨水関係設備について長寿命化及び更新工事を実施し、平成30年度にストックマネジメント計画を作成しました。令和3年度から山崎ポンプ場の改築更新計画を策定、更新を図っております。
　また、管渠につきましては、耐震診断した結果、修繕の必要はありませんでした。
　①有形固定資産減価償却率、②管渠老朽化率、③管渠改善率が、類似団体平均値と比較して低いのは、管渠等の下水道事業施設が更新時期に到達していないためです。</t>
    <rPh sb="76" eb="78">
      <t>レイワ</t>
    </rPh>
    <rPh sb="79" eb="81">
      <t>ネンド</t>
    </rPh>
    <rPh sb="83" eb="85">
      <t>ヤマザキ</t>
    </rPh>
    <rPh sb="88" eb="89">
      <t>ジョウ</t>
    </rPh>
    <rPh sb="90" eb="92">
      <t>カイチク</t>
    </rPh>
    <rPh sb="92" eb="94">
      <t>コウシン</t>
    </rPh>
    <rPh sb="94" eb="96">
      <t>ケイカク</t>
    </rPh>
    <rPh sb="97" eb="99">
      <t>サクテイ</t>
    </rPh>
    <rPh sb="100" eb="102">
      <t>コウシン</t>
    </rPh>
    <rPh sb="103" eb="104">
      <t>ハカ</t>
    </rPh>
    <phoneticPr fontId="4"/>
  </si>
  <si>
    <t>　③流動比率は、令和5年度102.74％と、100％を上回っていて1年以内に支払うべき債務に対して支払い可能な現金等が充足していることになります。町内企業の下水道使用料の増加が、要因として挙げられます。　
　④企業債残高対事業規模比率は、602.44％で、類似団体平均値717.60％と比較して約0.84倍と低い状態にあるということになります。ただし、近年の集中豪雨に対応するため、雨水整備事業を積極的に行っていること、市街化調整区域に下水道整備を予定していることで事業の拡大が予定されています。企業債残高に対して注視が必要です。
　⑤経費回収率89.79％。前年度10.21ポイントの減少。流域下水道維持管理費負担金の汚水処理費増加が主な原因です。流域下水道と共に、汚水処理費の削減に取組んでいきます。
　⑥汚水処理原価は、類似団体平均値並みです。</t>
    <rPh sb="27" eb="28">
      <t>ウエ</t>
    </rPh>
    <rPh sb="59" eb="61">
      <t>ジュウソク</t>
    </rPh>
    <rPh sb="94" eb="95">
      <t>ア</t>
    </rPh>
    <rPh sb="306" eb="307">
      <t>ヒク</t>
    </rPh>
    <rPh sb="308" eb="310">
      <t>ジョウタイ</t>
    </rPh>
    <rPh sb="325" eb="327">
      <t>リュウイキ</t>
    </rPh>
    <rPh sb="327" eb="330">
      <t>ゲスイドウ</t>
    </rPh>
    <rPh sb="331" eb="332">
      <t>トモ</t>
    </rPh>
    <rPh sb="360" eb="363">
      <t>シガイカ</t>
    </rPh>
    <rPh sb="363" eb="365">
      <t>チョウセイ</t>
    </rPh>
    <rPh sb="365" eb="367">
      <t>クイキ</t>
    </rPh>
    <rPh sb="368" eb="371">
      <t>ゲスイドウ</t>
    </rPh>
    <rPh sb="371" eb="373">
      <t>セイビヨテイジギョウカクダイヨテイタイチュウシヒツヨウケイヒカイシュウリツゼンネンドゲンショウリュウイキゲスイドウイジカンリヒフタンキンオスイショリヒゾウカゲスイドウシヨウリョウゲンショウオモゲンインオスイショリヒサクゲントリクオスイショリゲンカ</t>
    </rPh>
    <phoneticPr fontId="4"/>
  </si>
  <si>
    <t xml:space="preserve">　平成23年1月検針分から下水道使用料の改定を行い、経費回収率もおおむね70％を超えるようになりました。
　現在は建設後50年を超える管渠は無いものの、6年後には約4.0％の管渠が建設後50年を超えることから、老朽化対策が必要になります。
　そのため、令和2年度に策定した下水道事業経営戦略に基づいて、下水道事業の財政状況を注視し、企業債の発行抑制や経費削減に努めて経営基盤の強化を図ることで、雨水整備事業や今後課題となる管渠の老朽化対策等を着実に推進していきます。また、令和7年度に下水道経営戦略の中間見直しを行う予定です。
</t>
    <rPh sb="126" eb="128">
      <t>レイワ</t>
    </rPh>
    <rPh sb="129" eb="130">
      <t>ネン</t>
    </rPh>
    <rPh sb="130" eb="131">
      <t>ド</t>
    </rPh>
    <rPh sb="132" eb="134">
      <t>サクテイ</t>
    </rPh>
    <rPh sb="136" eb="139">
      <t>ゲスイドウ</t>
    </rPh>
    <rPh sb="139" eb="141">
      <t>ジギョウ</t>
    </rPh>
    <rPh sb="141" eb="143">
      <t>ケイエイ</t>
    </rPh>
    <rPh sb="143" eb="145">
      <t>センリャク</t>
    </rPh>
    <rPh sb="146" eb="147">
      <t>モト</t>
    </rPh>
    <rPh sb="151" eb="154">
      <t>ゲスイドウ</t>
    </rPh>
    <rPh sb="154" eb="156">
      <t>ジギョウ</t>
    </rPh>
    <rPh sb="157" eb="159">
      <t>ザイセイ</t>
    </rPh>
    <rPh sb="159" eb="161">
      <t>ジョウキョウ</t>
    </rPh>
    <rPh sb="162" eb="164">
      <t>チュウシ</t>
    </rPh>
    <rPh sb="166" eb="168">
      <t>キギョウ</t>
    </rPh>
    <rPh sb="168" eb="169">
      <t>サイ</t>
    </rPh>
    <rPh sb="170" eb="172">
      <t>ハッコウ</t>
    </rPh>
    <rPh sb="172" eb="174">
      <t>ヨクセイ</t>
    </rPh>
    <rPh sb="175" eb="177">
      <t>ケイヒ</t>
    </rPh>
    <rPh sb="177" eb="179">
      <t>サクゲン</t>
    </rPh>
    <rPh sb="180" eb="181">
      <t>ツト</t>
    </rPh>
    <rPh sb="183" eb="185">
      <t>ケイエイ</t>
    </rPh>
    <rPh sb="185" eb="187">
      <t>キバン</t>
    </rPh>
    <rPh sb="188" eb="190">
      <t>キョウカ</t>
    </rPh>
    <rPh sb="191" eb="192">
      <t>ハカ</t>
    </rPh>
    <rPh sb="197" eb="199">
      <t>ウスイ</t>
    </rPh>
    <rPh sb="199" eb="201">
      <t>セイビ</t>
    </rPh>
    <rPh sb="201" eb="203">
      <t>ジギョウ</t>
    </rPh>
    <rPh sb="204" eb="206">
      <t>コンゴ</t>
    </rPh>
    <rPh sb="206" eb="208">
      <t>カダイ</t>
    </rPh>
    <rPh sb="211" eb="213">
      <t>カンキョ</t>
    </rPh>
    <rPh sb="214" eb="217">
      <t>ロウキュウカ</t>
    </rPh>
    <rPh sb="217" eb="219">
      <t>タイサク</t>
    </rPh>
    <rPh sb="219" eb="220">
      <t>ナド</t>
    </rPh>
    <rPh sb="221" eb="223">
      <t>チャクジツ</t>
    </rPh>
    <rPh sb="224" eb="226">
      <t>スイシン</t>
    </rPh>
    <rPh sb="236" eb="238">
      <t>レイワ</t>
    </rPh>
    <rPh sb="239" eb="241">
      <t>ネンド</t>
    </rPh>
    <rPh sb="242" eb="245">
      <t>ゲスイドウ</t>
    </rPh>
    <rPh sb="245" eb="247">
      <t>ケイエイ</t>
    </rPh>
    <rPh sb="247" eb="249">
      <t>センリャク</t>
    </rPh>
    <rPh sb="250" eb="252">
      <t>チュウカン</t>
    </rPh>
    <rPh sb="252" eb="254">
      <t>ミナオ</t>
    </rPh>
    <rPh sb="256" eb="257">
      <t>オコナ</t>
    </rPh>
    <rPh sb="258" eb="26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</si>
</sst>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CB-4934-9DFA-FD2F50EA63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0.11</c:v>
                </c:pt>
                <c:pt idx="3">
                  <c:v>0.1</c:v>
                </c:pt>
                <c:pt idx="4">
                  <c:v>1.51</c:v>
                </c:pt>
              </c:numCache>
            </c:numRef>
          </c:val>
          <c:smooth val="0"/>
          <c:extLst>
            <c:ext xmlns:c16="http://schemas.microsoft.com/office/drawing/2014/chart" uri="{C3380CC4-5D6E-409C-BE32-E72D297353CC}">
              <c16:uniqueId val="{00000001-7DCB-4934-9DFA-FD2F50EA63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1-48F3-8AF8-FEC32543EC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69.38</c:v>
                </c:pt>
                <c:pt idx="4">
                  <c:v>70.39</c:v>
                </c:pt>
              </c:numCache>
            </c:numRef>
          </c:val>
          <c:smooth val="0"/>
          <c:extLst>
            <c:ext xmlns:c16="http://schemas.microsoft.com/office/drawing/2014/chart" uri="{C3380CC4-5D6E-409C-BE32-E72D297353CC}">
              <c16:uniqueId val="{00000001-6771-48F3-8AF8-FEC32543EC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98.95</c:v>
                </c:pt>
                <c:pt idx="1">
                  <c:v>98.98</c:v>
                </c:pt>
                <c:pt idx="2">
                  <c:v>98.56</c:v>
                </c:pt>
                <c:pt idx="3">
                  <c:v>98.6</c:v>
                </c:pt>
                <c:pt idx="4">
                  <c:v>98.82</c:v>
                </c:pt>
              </c:numCache>
            </c:numRef>
          </c:val>
          <c:extLst>
            <c:ext xmlns:c16="http://schemas.microsoft.com/office/drawing/2014/chart" uri="{C3380CC4-5D6E-409C-BE32-E72D297353CC}">
              <c16:uniqueId val="{00000000-DFE2-4826-800E-FDED31277C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c:v>
                </c:pt>
                <c:pt idx="1">
                  <c:v>97.53</c:v>
                </c:pt>
                <c:pt idx="2">
                  <c:v>98.14</c:v>
                </c:pt>
                <c:pt idx="3">
                  <c:v>96.1</c:v>
                </c:pt>
                <c:pt idx="4">
                  <c:v>96.61</c:v>
                </c:pt>
              </c:numCache>
            </c:numRef>
          </c:val>
          <c:smooth val="0"/>
          <c:extLst>
            <c:ext xmlns:c16="http://schemas.microsoft.com/office/drawing/2014/chart" uri="{C3380CC4-5D6E-409C-BE32-E72D297353CC}">
              <c16:uniqueId val="{00000001-DFE2-4826-800E-FDED31277C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100.44</c:v>
                </c:pt>
                <c:pt idx="1">
                  <c:v>106.29</c:v>
                </c:pt>
                <c:pt idx="2">
                  <c:v>115.07</c:v>
                </c:pt>
                <c:pt idx="3">
                  <c:v>116.09</c:v>
                </c:pt>
                <c:pt idx="4">
                  <c:v>107.38</c:v>
                </c:pt>
              </c:numCache>
            </c:numRef>
          </c:val>
          <c:extLst>
            <c:ext xmlns:c16="http://schemas.microsoft.com/office/drawing/2014/chart" uri="{C3380CC4-5D6E-409C-BE32-E72D297353CC}">
              <c16:uniqueId val="{00000000-ABD3-442D-A58D-143164E319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104.85</c:v>
                </c:pt>
                <c:pt idx="1">
                  <c:v>107.21</c:v>
                </c:pt>
                <c:pt idx="2">
                  <c:v>108.18</c:v>
                </c:pt>
                <c:pt idx="3">
                  <c:v>109.96</c:v>
                </c:pt>
                <c:pt idx="4">
                  <c:v>109.44</c:v>
                </c:pt>
              </c:numCache>
            </c:numRef>
          </c:val>
          <c:smooth val="0"/>
          <c:extLst>
            <c:ext xmlns:c16="http://schemas.microsoft.com/office/drawing/2014/chart" uri="{C3380CC4-5D6E-409C-BE32-E72D297353CC}">
              <c16:uniqueId val="{00000001-ABD3-442D-A58D-143164E319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3.26</c:v>
                </c:pt>
                <c:pt idx="1">
                  <c:v>6.32</c:v>
                </c:pt>
                <c:pt idx="2">
                  <c:v>9.24</c:v>
                </c:pt>
                <c:pt idx="3">
                  <c:v>12.01</c:v>
                </c:pt>
                <c:pt idx="4">
                  <c:v>15.18</c:v>
                </c:pt>
              </c:numCache>
            </c:numRef>
          </c:val>
          <c:extLst>
            <c:ext xmlns:c16="http://schemas.microsoft.com/office/drawing/2014/chart" uri="{C3380CC4-5D6E-409C-BE32-E72D297353CC}">
              <c16:uniqueId val="{00000000-2CBF-401B-97AB-41F98121EF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14.72</c:v>
                </c:pt>
                <c:pt idx="1">
                  <c:v>11.11</c:v>
                </c:pt>
                <c:pt idx="2">
                  <c:v>23.49</c:v>
                </c:pt>
                <c:pt idx="3">
                  <c:v>24.65</c:v>
                </c:pt>
                <c:pt idx="4">
                  <c:v>24.87</c:v>
                </c:pt>
              </c:numCache>
            </c:numRef>
          </c:val>
          <c:smooth val="0"/>
          <c:extLst>
            <c:ext xmlns:c16="http://schemas.microsoft.com/office/drawing/2014/chart" uri="{C3380CC4-5D6E-409C-BE32-E72D297353CC}">
              <c16:uniqueId val="{00000001-2CBF-401B-97AB-41F98121EF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F1-452A-A5CE-4DC5E36430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1.6</c:v>
                </c:pt>
                <c:pt idx="2">
                  <c:v>8.67</c:v>
                </c:pt>
                <c:pt idx="3">
                  <c:v>2.42</c:v>
                </c:pt>
                <c:pt idx="4">
                  <c:v>3</c:v>
                </c:pt>
              </c:numCache>
            </c:numRef>
          </c:val>
          <c:smooth val="0"/>
          <c:extLst>
            <c:ext xmlns:c16="http://schemas.microsoft.com/office/drawing/2014/chart" uri="{C3380CC4-5D6E-409C-BE32-E72D297353CC}">
              <c16:uniqueId val="{00000001-BAF1-452A-A5CE-4DC5E36430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91-4C24-8C70-DD848C3A86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1.31</c:v>
                </c:pt>
                <c:pt idx="2">
                  <c:v>3.66</c:v>
                </c:pt>
                <c:pt idx="3">
                  <c:v>7.56</c:v>
                </c:pt>
                <c:pt idx="4">
                  <c:v>5.84</c:v>
                </c:pt>
              </c:numCache>
            </c:numRef>
          </c:val>
          <c:smooth val="0"/>
          <c:extLst>
            <c:ext xmlns:c16="http://schemas.microsoft.com/office/drawing/2014/chart" uri="{C3380CC4-5D6E-409C-BE32-E72D297353CC}">
              <c16:uniqueId val="{00000001-CB91-4C24-8C70-DD848C3A86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52.12</c:v>
                </c:pt>
                <c:pt idx="1">
                  <c:v>54.55</c:v>
                </c:pt>
                <c:pt idx="2">
                  <c:v>57.47</c:v>
                </c:pt>
                <c:pt idx="3">
                  <c:v>82.34</c:v>
                </c:pt>
                <c:pt idx="4">
                  <c:v>102.74</c:v>
                </c:pt>
              </c:numCache>
            </c:numRef>
          </c:val>
          <c:extLst>
            <c:ext xmlns:c16="http://schemas.microsoft.com/office/drawing/2014/chart" uri="{C3380CC4-5D6E-409C-BE32-E72D297353CC}">
              <c16:uniqueId val="{00000000-E40D-4574-BB61-E4D10189C7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53.32</c:v>
                </c:pt>
                <c:pt idx="1">
                  <c:v>78.55</c:v>
                </c:pt>
                <c:pt idx="2">
                  <c:v>105.97</c:v>
                </c:pt>
                <c:pt idx="3">
                  <c:v>50.85</c:v>
                </c:pt>
                <c:pt idx="4">
                  <c:v>63.13</c:v>
                </c:pt>
              </c:numCache>
            </c:numRef>
          </c:val>
          <c:smooth val="0"/>
          <c:extLst>
            <c:ext xmlns:c16="http://schemas.microsoft.com/office/drawing/2014/chart" uri="{C3380CC4-5D6E-409C-BE32-E72D297353CC}">
              <c16:uniqueId val="{00000001-E40D-4574-BB61-E4D10189C7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1159.8</c:v>
                </c:pt>
                <c:pt idx="1">
                  <c:v>941.7</c:v>
                </c:pt>
                <c:pt idx="2">
                  <c:v>673.03</c:v>
                </c:pt>
                <c:pt idx="3">
                  <c:v>631.05999999999995</c:v>
                </c:pt>
                <c:pt idx="4">
                  <c:v>602.44000000000005</c:v>
                </c:pt>
              </c:numCache>
            </c:numRef>
          </c:val>
          <c:extLst>
            <c:ext xmlns:c16="http://schemas.microsoft.com/office/drawing/2014/chart" uri="{C3380CC4-5D6E-409C-BE32-E72D297353CC}">
              <c16:uniqueId val="{00000000-DE30-40FC-AF8C-BB0EAD9553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719.63</c:v>
                </c:pt>
                <c:pt idx="1">
                  <c:v>479.51</c:v>
                </c:pt>
                <c:pt idx="2">
                  <c:v>498.02</c:v>
                </c:pt>
                <c:pt idx="3">
                  <c:v>772.15</c:v>
                </c:pt>
                <c:pt idx="4">
                  <c:v>717.6</c:v>
                </c:pt>
              </c:numCache>
            </c:numRef>
          </c:val>
          <c:smooth val="0"/>
          <c:extLst>
            <c:ext xmlns:c16="http://schemas.microsoft.com/office/drawing/2014/chart" uri="{C3380CC4-5D6E-409C-BE32-E72D297353CC}">
              <c16:uniqueId val="{00000001-DE30-40FC-AF8C-BB0EAD9553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91.27</c:v>
                </c:pt>
                <c:pt idx="1">
                  <c:v>85.95</c:v>
                </c:pt>
                <c:pt idx="2">
                  <c:v>100</c:v>
                </c:pt>
                <c:pt idx="3">
                  <c:v>100</c:v>
                </c:pt>
                <c:pt idx="4">
                  <c:v>89.79</c:v>
                </c:pt>
              </c:numCache>
            </c:numRef>
          </c:val>
          <c:extLst>
            <c:ext xmlns:c16="http://schemas.microsoft.com/office/drawing/2014/chart" uri="{C3380CC4-5D6E-409C-BE32-E72D297353CC}">
              <c16:uniqueId val="{00000000-DF41-42F8-A9BF-7C52CC601D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c:v>
                </c:pt>
                <c:pt idx="1">
                  <c:v>97.75</c:v>
                </c:pt>
                <c:pt idx="2">
                  <c:v>98.23</c:v>
                </c:pt>
                <c:pt idx="3">
                  <c:v>98.82</c:v>
                </c:pt>
                <c:pt idx="4">
                  <c:v>97.58</c:v>
                </c:pt>
              </c:numCache>
            </c:numRef>
          </c:val>
          <c:smooth val="0"/>
          <c:extLst>
            <c:ext xmlns:c16="http://schemas.microsoft.com/office/drawing/2014/chart" uri="{C3380CC4-5D6E-409C-BE32-E72D297353CC}">
              <c16:uniqueId val="{00000001-DF41-42F8-A9BF-7C52CC601D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127.12</c:v>
                </c:pt>
                <c:pt idx="1">
                  <c:v>137.91</c:v>
                </c:pt>
                <c:pt idx="2">
                  <c:v>124</c:v>
                </c:pt>
                <c:pt idx="3">
                  <c:v>124.39</c:v>
                </c:pt>
                <c:pt idx="4">
                  <c:v>136.11000000000001</c:v>
                </c:pt>
              </c:numCache>
            </c:numRef>
          </c:val>
          <c:extLst>
            <c:ext xmlns:c16="http://schemas.microsoft.com/office/drawing/2014/chart" uri="{C3380CC4-5D6E-409C-BE32-E72D297353CC}">
              <c16:uniqueId val="{00000000-36CF-4013-AC17-4A0A0F41B6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112.77</c:v>
                </c:pt>
                <c:pt idx="1">
                  <c:v>105.3</c:v>
                </c:pt>
                <c:pt idx="2">
                  <c:v>100.56</c:v>
                </c:pt>
                <c:pt idx="3">
                  <c:v>128.38999999999999</c:v>
                </c:pt>
                <c:pt idx="4">
                  <c:v>129.85</c:v>
                </c:pt>
              </c:numCache>
            </c:numRef>
          </c:val>
          <c:smooth val="0"/>
          <c:extLst>
            <c:ext xmlns:c16="http://schemas.microsoft.com/office/drawing/2014/chart" uri="{C3380CC4-5D6E-409C-BE32-E72D297353CC}">
              <c16:uniqueId val="{00000001-36CF-4013-AC17-4A0A0F41B6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1" t="str">
        <f>データ!H6</f>
        <v>大阪府　島本町</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2" t="s">
        <v>9</v>
      </c>
      <c r="BM7" s="63"/>
      <c r="BN7" s="63"/>
      <c r="BO7" s="63"/>
      <c r="BP7" s="63"/>
      <c r="BQ7" s="63"/>
      <c r="BR7" s="63"/>
      <c r="BS7" s="63"/>
      <c r="BT7" s="63"/>
      <c r="BU7" s="63"/>
      <c r="BV7" s="63"/>
      <c r="BW7" s="63"/>
      <c r="BX7" s="63"/>
      <c r="BY7" s="64"/>
    </row>
    <row r="8" spans="1:78" ht="18.75" customHeight="1" x14ac:dyDescent="0.2">
      <c r="A8" s="2"/>
      <c r="B8" s="58" t="str">
        <f>データ!I6</f>
        <v>法適用</v>
      </c>
      <c r="C8" s="58"/>
      <c r="D8" s="58"/>
      <c r="E8" s="58"/>
      <c r="F8" s="58"/>
      <c r="G8" s="58"/>
      <c r="H8" s="58"/>
      <c r="I8" s="58" t="str">
        <f>データ!J6</f>
        <v>下水道事業</v>
      </c>
      <c r="J8" s="58"/>
      <c r="K8" s="58"/>
      <c r="L8" s="58"/>
      <c r="M8" s="58"/>
      <c r="N8" s="58"/>
      <c r="O8" s="58"/>
      <c r="P8" s="58" t="str">
        <f>データ!K6</f>
        <v>公共下水道</v>
      </c>
      <c r="Q8" s="58"/>
      <c r="R8" s="58"/>
      <c r="S8" s="58"/>
      <c r="T8" s="58"/>
      <c r="U8" s="58"/>
      <c r="V8" s="58"/>
      <c r="W8" s="58" t="str">
        <f>データ!L6</f>
        <v>Bb1</v>
      </c>
      <c r="X8" s="58"/>
      <c r="Y8" s="58"/>
      <c r="Z8" s="58"/>
      <c r="AA8" s="58"/>
      <c r="AB8" s="58"/>
      <c r="AC8" s="58"/>
      <c r="AD8" s="59" t="str">
        <f>データ!$M$6</f>
        <v>非設置</v>
      </c>
      <c r="AE8" s="59"/>
      <c r="AF8" s="59"/>
      <c r="AG8" s="59"/>
      <c r="AH8" s="59"/>
      <c r="AI8" s="59"/>
      <c r="AJ8" s="59"/>
      <c r="AK8" s="3"/>
      <c r="AL8" s="38">
        <f>データ!S6</f>
        <v>31681</v>
      </c>
      <c r="AM8" s="38"/>
      <c r="AN8" s="38"/>
      <c r="AO8" s="38"/>
      <c r="AP8" s="38"/>
      <c r="AQ8" s="38"/>
      <c r="AR8" s="38"/>
      <c r="AS8" s="38"/>
      <c r="AT8" s="39">
        <f>データ!T6</f>
        <v>16.809999999999999</v>
      </c>
      <c r="AU8" s="39"/>
      <c r="AV8" s="39"/>
      <c r="AW8" s="39"/>
      <c r="AX8" s="39"/>
      <c r="AY8" s="39"/>
      <c r="AZ8" s="39"/>
      <c r="BA8" s="39"/>
      <c r="BB8" s="39">
        <f>データ!U6</f>
        <v>1884.65</v>
      </c>
      <c r="BC8" s="39"/>
      <c r="BD8" s="39"/>
      <c r="BE8" s="39"/>
      <c r="BF8" s="39"/>
      <c r="BG8" s="39"/>
      <c r="BH8" s="39"/>
      <c r="BI8" s="39"/>
      <c r="BJ8" s="3"/>
      <c r="BK8" s="3"/>
      <c r="BL8" s="54" t="s">
        <v>10</v>
      </c>
      <c r="BM8" s="55"/>
      <c r="BN8" s="56" t="s">
        <v>11</v>
      </c>
      <c r="BO8" s="56"/>
      <c r="BP8" s="56"/>
      <c r="BQ8" s="56"/>
      <c r="BR8" s="56"/>
      <c r="BS8" s="56"/>
      <c r="BT8" s="56"/>
      <c r="BU8" s="56"/>
      <c r="BV8" s="56"/>
      <c r="BW8" s="56"/>
      <c r="BX8" s="56"/>
      <c r="BY8" s="57"/>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45" t="s">
        <v>20</v>
      </c>
      <c r="BM9" s="46"/>
      <c r="BN9" s="47" t="s">
        <v>21</v>
      </c>
      <c r="BO9" s="47"/>
      <c r="BP9" s="47"/>
      <c r="BQ9" s="47"/>
      <c r="BR9" s="47"/>
      <c r="BS9" s="47"/>
      <c r="BT9" s="47"/>
      <c r="BU9" s="47"/>
      <c r="BV9" s="47"/>
      <c r="BW9" s="47"/>
      <c r="BX9" s="47"/>
      <c r="BY9" s="48"/>
    </row>
    <row r="10" spans="1:78" ht="18.75" customHeight="1" x14ac:dyDescent="0.2">
      <c r="A10" s="2"/>
      <c r="B10" s="39" t="str">
        <f>データ!N6</f>
        <v>-</v>
      </c>
      <c r="C10" s="39"/>
      <c r="D10" s="39"/>
      <c r="E10" s="39"/>
      <c r="F10" s="39"/>
      <c r="G10" s="39"/>
      <c r="H10" s="39"/>
      <c r="I10" s="39">
        <f>データ!O6</f>
        <v>62.77</v>
      </c>
      <c r="J10" s="39"/>
      <c r="K10" s="39"/>
      <c r="L10" s="39"/>
      <c r="M10" s="39"/>
      <c r="N10" s="39"/>
      <c r="O10" s="39"/>
      <c r="P10" s="39">
        <f>データ!P6</f>
        <v>96.35</v>
      </c>
      <c r="Q10" s="39"/>
      <c r="R10" s="39"/>
      <c r="S10" s="39"/>
      <c r="T10" s="39"/>
      <c r="U10" s="39"/>
      <c r="V10" s="39"/>
      <c r="W10" s="39">
        <f>データ!Q6</f>
        <v>77.88</v>
      </c>
      <c r="X10" s="39"/>
      <c r="Y10" s="39"/>
      <c r="Z10" s="39"/>
      <c r="AA10" s="39"/>
      <c r="AB10" s="39"/>
      <c r="AC10" s="39"/>
      <c r="AD10" s="38">
        <f>データ!R6</f>
        <v>2024</v>
      </c>
      <c r="AE10" s="38"/>
      <c r="AF10" s="38"/>
      <c r="AG10" s="38"/>
      <c r="AH10" s="38"/>
      <c r="AI10" s="38"/>
      <c r="AJ10" s="38"/>
      <c r="AK10" s="2"/>
      <c r="AL10" s="38">
        <f>データ!V6</f>
        <v>30513</v>
      </c>
      <c r="AM10" s="38"/>
      <c r="AN10" s="38"/>
      <c r="AO10" s="38"/>
      <c r="AP10" s="38"/>
      <c r="AQ10" s="38"/>
      <c r="AR10" s="38"/>
      <c r="AS10" s="38"/>
      <c r="AT10" s="39">
        <f>データ!W6</f>
        <v>3.14</v>
      </c>
      <c r="AU10" s="39"/>
      <c r="AV10" s="39"/>
      <c r="AW10" s="39"/>
      <c r="AX10" s="39"/>
      <c r="AY10" s="39"/>
      <c r="AZ10" s="39"/>
      <c r="BA10" s="39"/>
      <c r="BB10" s="39">
        <f>データ!X6</f>
        <v>9717.52</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N5sbRUYRMWgaqbrob+amVXq2dCDnSRgSG8tPSsATJlsx92Nl+KKSAW0K992QpB8MO3NHsD3uWPEgQY9gRTPLA==" saltValue="OXSNsoiAMo4vaBfc68tg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273015</v>
      </c>
      <c r="D6" s="19">
        <f t="shared" si="3"/>
        <v>46</v>
      </c>
      <c r="E6" s="19">
        <f t="shared" si="3"/>
        <v>17</v>
      </c>
      <c r="F6" s="19">
        <f t="shared" si="3"/>
        <v>1</v>
      </c>
      <c r="G6" s="19">
        <f t="shared" si="3"/>
        <v>0</v>
      </c>
      <c r="H6" s="19" t="str">
        <f t="shared" si="3"/>
        <v>大阪府　島本町</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62.77</v>
      </c>
      <c r="P6" s="20">
        <f t="shared" si="3"/>
        <v>96.35</v>
      </c>
      <c r="Q6" s="20">
        <f t="shared" si="3"/>
        <v>77.88</v>
      </c>
      <c r="R6" s="20">
        <f t="shared" si="3"/>
        <v>2024</v>
      </c>
      <c r="S6" s="20">
        <f t="shared" si="3"/>
        <v>31681</v>
      </c>
      <c r="T6" s="20">
        <f t="shared" si="3"/>
        <v>16.809999999999999</v>
      </c>
      <c r="U6" s="20">
        <f t="shared" si="3"/>
        <v>1884.65</v>
      </c>
      <c r="V6" s="20">
        <f t="shared" si="3"/>
        <v>30513</v>
      </c>
      <c r="W6" s="20">
        <f t="shared" si="3"/>
        <v>3.14</v>
      </c>
      <c r="X6" s="20">
        <f t="shared" si="3"/>
        <v>9717.52</v>
      </c>
      <c r="Y6" s="21">
        <f>IF(Y7="",NA(),Y7)</f>
        <v>100.44</v>
      </c>
      <c r="Z6" s="21">
        <f t="shared" ref="Z6:AH6" si="4">IF(Z7="",NA(),Z7)</f>
        <v>106.29</v>
      </c>
      <c r="AA6" s="21">
        <f t="shared" si="4"/>
        <v>115.07</v>
      </c>
      <c r="AB6" s="21">
        <f t="shared" si="4"/>
        <v>116.09</v>
      </c>
      <c r="AC6" s="21">
        <f t="shared" si="4"/>
        <v>107.38</v>
      </c>
      <c r="AD6" s="21">
        <f t="shared" si="4"/>
        <v>104.85</v>
      </c>
      <c r="AE6" s="21">
        <f t="shared" si="4"/>
        <v>107.21</v>
      </c>
      <c r="AF6" s="21">
        <f t="shared" si="4"/>
        <v>108.18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1.31</v>
      </c>
      <c r="AQ6" s="21">
        <f t="shared" si="5"/>
        <v>3.66</v>
      </c>
      <c r="AR6" s="21">
        <f t="shared" si="5"/>
        <v>7.56</v>
      </c>
      <c r="AS6" s="21">
        <f t="shared" si="5"/>
        <v>5.84</v>
      </c>
      <c r="AT6" s="20" t="str">
        <f>IF(AT7="","",IF(AT7="-","【-】","【"&amp;SUBSTITUTE(TEXT(AT7,"#,##0.00"),"-","△")&amp;"】"))</f>
        <v>【3.03】</v>
      </c>
      <c r="AU6" s="21">
        <f>IF(AU7="",NA(),AU7)</f>
        <v>52.12</v>
      </c>
      <c r="AV6" s="21">
        <f t="shared" ref="AV6:BD6" si="6">IF(AV7="",NA(),AV7)</f>
        <v>54.55</v>
      </c>
      <c r="AW6" s="21">
        <f t="shared" si="6"/>
        <v>57.47</v>
      </c>
      <c r="AX6" s="21">
        <f t="shared" si="6"/>
        <v>82.34</v>
      </c>
      <c r="AY6" s="21">
        <f t="shared" si="6"/>
        <v>102.74</v>
      </c>
      <c r="AZ6" s="21">
        <f t="shared" si="6"/>
        <v>53.32</v>
      </c>
      <c r="BA6" s="21">
        <f t="shared" si="6"/>
        <v>78.55</v>
      </c>
      <c r="BB6" s="21">
        <f t="shared" si="6"/>
        <v>105.97</v>
      </c>
      <c r="BC6" s="21">
        <f t="shared" si="6"/>
        <v>50.85</v>
      </c>
      <c r="BD6" s="21">
        <f t="shared" si="6"/>
        <v>63.13</v>
      </c>
      <c r="BE6" s="20" t="str">
        <f>IF(BE7="","",IF(BE7="-","【-】","【"&amp;SUBSTITUTE(TEXT(BE7,"#,##0.00"),"-","△")&amp;"】"))</f>
        <v>【78.43】</v>
      </c>
      <c r="BF6" s="21">
        <f>IF(BF7="",NA(),BF7)</f>
        <v>1159.8</v>
      </c>
      <c r="BG6" s="21">
        <f t="shared" ref="BG6:BO6" si="7">IF(BG7="",NA(),BG7)</f>
        <v>941.7</v>
      </c>
      <c r="BH6" s="21">
        <f t="shared" si="7"/>
        <v>673.03</v>
      </c>
      <c r="BI6" s="21">
        <f t="shared" si="7"/>
        <v>631.05999999999995</v>
      </c>
      <c r="BJ6" s="21">
        <f t="shared" si="7"/>
        <v>602.44000000000005</v>
      </c>
      <c r="BK6" s="21">
        <f t="shared" si="7"/>
        <v>719.63</v>
      </c>
      <c r="BL6" s="21">
        <f t="shared" si="7"/>
        <v>479.51</v>
      </c>
      <c r="BM6" s="21">
        <f t="shared" si="7"/>
        <v>498.02</v>
      </c>
      <c r="BN6" s="21">
        <f t="shared" si="7"/>
        <v>772.15</v>
      </c>
      <c r="BO6" s="21">
        <f t="shared" si="7"/>
        <v>717.6</v>
      </c>
      <c r="BP6" s="20" t="str">
        <f>IF(BP7="","",IF(BP7="-","【-】","【"&amp;SUBSTITUTE(TEXT(BP7,"#,##0.00"),"-","△")&amp;"】"))</f>
        <v>【630.82】</v>
      </c>
      <c r="BQ6" s="21">
        <f>IF(BQ7="",NA(),BQ7)</f>
        <v>91.27</v>
      </c>
      <c r="BR6" s="21">
        <f t="shared" ref="BR6:BZ6" si="8">IF(BR7="",NA(),BR7)</f>
        <v>85.95</v>
      </c>
      <c r="BS6" s="21">
        <f t="shared" si="8"/>
        <v>100</v>
      </c>
      <c r="BT6" s="21">
        <f t="shared" si="8"/>
        <v>100</v>
      </c>
      <c r="BU6" s="21">
        <f t="shared" si="8"/>
        <v>89.79</v>
      </c>
      <c r="BV6" s="21">
        <f t="shared" si="8"/>
        <v>97.9</v>
      </c>
      <c r="BW6" s="21">
        <f t="shared" si="8"/>
        <v>97.75</v>
      </c>
      <c r="BX6" s="21">
        <f t="shared" si="8"/>
        <v>98.23</v>
      </c>
      <c r="BY6" s="21">
        <f t="shared" si="8"/>
        <v>98.82</v>
      </c>
      <c r="BZ6" s="21">
        <f t="shared" si="8"/>
        <v>97.58</v>
      </c>
      <c r="CA6" s="20" t="str">
        <f>IF(CA7="","",IF(CA7="-","【-】","【"&amp;SUBSTITUTE(TEXT(CA7,"#,##0.00"),"-","△")&amp;"】"))</f>
        <v>【97.81】</v>
      </c>
      <c r="CB6" s="21">
        <f>IF(CB7="",NA(),CB7)</f>
        <v>127.12</v>
      </c>
      <c r="CC6" s="21">
        <f t="shared" ref="CC6:CK6" si="9">IF(CC7="",NA(),CC7)</f>
        <v>137.91</v>
      </c>
      <c r="CD6" s="21">
        <f t="shared" si="9"/>
        <v>124</v>
      </c>
      <c r="CE6" s="21">
        <f t="shared" si="9"/>
        <v>124.39</v>
      </c>
      <c r="CF6" s="21">
        <f t="shared" si="9"/>
        <v>136.11000000000001</v>
      </c>
      <c r="CG6" s="21">
        <f t="shared" si="9"/>
        <v>112.77</v>
      </c>
      <c r="CH6" s="21">
        <f t="shared" si="9"/>
        <v>105.3</v>
      </c>
      <c r="CI6" s="21">
        <f t="shared" si="9"/>
        <v>100.56</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69.38</v>
      </c>
      <c r="CV6" s="21">
        <f t="shared" si="10"/>
        <v>70.39</v>
      </c>
      <c r="CW6" s="20" t="str">
        <f>IF(CW7="","",IF(CW7="-","【-】","【"&amp;SUBSTITUTE(TEXT(CW7,"#,##0.00"),"-","△")&amp;"】"))</f>
        <v>【58.94】</v>
      </c>
      <c r="CX6" s="21">
        <f>IF(CX7="",NA(),CX7)</f>
        <v>98.95</v>
      </c>
      <c r="CY6" s="21">
        <f t="shared" ref="CY6:DG6" si="11">IF(CY7="",NA(),CY7)</f>
        <v>98.98</v>
      </c>
      <c r="CZ6" s="21">
        <f t="shared" si="11"/>
        <v>98.56</v>
      </c>
      <c r="DA6" s="21">
        <f t="shared" si="11"/>
        <v>98.6</v>
      </c>
      <c r="DB6" s="21">
        <f t="shared" si="11"/>
        <v>98.82</v>
      </c>
      <c r="DC6" s="21">
        <f t="shared" si="11"/>
        <v>96.8</v>
      </c>
      <c r="DD6" s="21">
        <f t="shared" si="11"/>
        <v>97.53</v>
      </c>
      <c r="DE6" s="21">
        <f t="shared" si="11"/>
        <v>98.14</v>
      </c>
      <c r="DF6" s="21">
        <f t="shared" si="11"/>
        <v>96.1</v>
      </c>
      <c r="DG6" s="21">
        <f t="shared" si="11"/>
        <v>96.61</v>
      </c>
      <c r="DH6" s="20" t="str">
        <f>IF(DH7="","",IF(DH7="-","【-】","【"&amp;SUBSTITUTE(TEXT(DH7,"#,##0.00"),"-","△")&amp;"】"))</f>
        <v>【95.91】</v>
      </c>
      <c r="DI6" s="21">
        <f>IF(DI7="",NA(),DI7)</f>
        <v>3.26</v>
      </c>
      <c r="DJ6" s="21">
        <f t="shared" ref="DJ6:DR6" si="12">IF(DJ7="",NA(),DJ7)</f>
        <v>6.32</v>
      </c>
      <c r="DK6" s="21">
        <f t="shared" si="12"/>
        <v>9.24</v>
      </c>
      <c r="DL6" s="21">
        <f t="shared" si="12"/>
        <v>12.01</v>
      </c>
      <c r="DM6" s="21">
        <f t="shared" si="12"/>
        <v>15.18</v>
      </c>
      <c r="DN6" s="21">
        <f t="shared" si="12"/>
        <v>14.72</v>
      </c>
      <c r="DO6" s="21">
        <f t="shared" si="12"/>
        <v>11.11</v>
      </c>
      <c r="DP6" s="21">
        <f t="shared" si="12"/>
        <v>23.49</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1.01</v>
      </c>
      <c r="DZ6" s="21">
        <f t="shared" si="13"/>
        <v>1.6</v>
      </c>
      <c r="EA6" s="21">
        <f t="shared" si="13"/>
        <v>8.67</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0.06</v>
      </c>
      <c r="EK6" s="21">
        <f t="shared" si="14"/>
        <v>0.02</v>
      </c>
      <c r="EL6" s="21">
        <f t="shared" si="14"/>
        <v>0.11</v>
      </c>
      <c r="EM6" s="21">
        <f t="shared" si="14"/>
        <v>0.1</v>
      </c>
      <c r="EN6" s="21">
        <f t="shared" si="14"/>
        <v>1.51</v>
      </c>
      <c r="EO6" s="20" t="str">
        <f>IF(EO7="","",IF(EO7="-","【-】","【"&amp;SUBSTITUTE(TEXT(EO7,"#,##0.00"),"-","△")&amp;"】"))</f>
        <v>【0.22】</v>
      </c>
    </row>
    <row r="7" spans="1:148" s="22" customFormat="1" x14ac:dyDescent="0.2">
      <c r="A7" s="14"/>
      <c r="B7" s="23">
        <v>2023</v>
      </c>
      <c r="C7" s="23">
        <v>273015</v>
      </c>
      <c r="D7" s="23">
        <v>46</v>
      </c>
      <c r="E7" s="23">
        <v>17</v>
      </c>
      <c r="F7" s="23">
        <v>1</v>
      </c>
      <c r="G7" s="23">
        <v>0</v>
      </c>
      <c r="H7" s="23" t="s">
        <v>96</v>
      </c>
      <c r="I7" s="23" t="s">
        <v>97</v>
      </c>
      <c r="J7" s="23" t="s">
        <v>98</v>
      </c>
      <c r="K7" s="23" t="s">
        <v>99</v>
      </c>
      <c r="L7" s="23" t="s">
        <v>100</v>
      </c>
      <c r="M7" s="23" t="s">
        <v>101</v>
      </c>
      <c r="N7" s="24" t="s">
        <v>102</v>
      </c>
      <c r="O7" s="24">
        <v>62.77</v>
      </c>
      <c r="P7" s="24">
        <v>96.35</v>
      </c>
      <c r="Q7" s="24">
        <v>77.88</v>
      </c>
      <c r="R7" s="24">
        <v>2024</v>
      </c>
      <c r="S7" s="24">
        <v>31681</v>
      </c>
      <c r="T7" s="24">
        <v>16.809999999999999</v>
      </c>
      <c r="U7" s="24">
        <v>1884.65</v>
      </c>
      <c r="V7" s="24">
        <v>30513</v>
      </c>
      <c r="W7" s="24">
        <v>3.14</v>
      </c>
      <c r="X7" s="24">
        <v>9717.52</v>
      </c>
      <c r="Y7" s="24">
        <v>100.44</v>
      </c>
      <c r="Z7" s="24">
        <v>106.29</v>
      </c>
      <c r="AA7" s="24">
        <v>115.07</v>
      </c>
      <c r="AB7" s="24">
        <v>116.09</v>
      </c>
      <c r="AC7" s="24">
        <v>107.38</v>
      </c>
      <c r="AD7" s="24">
        <v>104.85</v>
      </c>
      <c r="AE7" s="24">
        <v>107.21</v>
      </c>
      <c r="AF7" s="24">
        <v>108.18</v>
      </c>
      <c r="AG7" s="24">
        <v>109.96</v>
      </c>
      <c r="AH7" s="24">
        <v>109.44</v>
      </c>
      <c r="AI7" s="24">
        <v>105.91</v>
      </c>
      <c r="AJ7" s="24">
        <v>0</v>
      </c>
      <c r="AK7" s="24">
        <v>0</v>
      </c>
      <c r="AL7" s="24">
        <v>0</v>
      </c>
      <c r="AM7" s="24">
        <v>0</v>
      </c>
      <c r="AN7" s="24">
        <v>0</v>
      </c>
      <c r="AO7" s="24">
        <v>0</v>
      </c>
      <c r="AP7" s="24">
        <v>1.31</v>
      </c>
      <c r="AQ7" s="24">
        <v>3.66</v>
      </c>
      <c r="AR7" s="24">
        <v>7.56</v>
      </c>
      <c r="AS7" s="24">
        <v>5.84</v>
      </c>
      <c r="AT7" s="24">
        <v>3.03</v>
      </c>
      <c r="AU7" s="24">
        <v>52.12</v>
      </c>
      <c r="AV7" s="24">
        <v>54.55</v>
      </c>
      <c r="AW7" s="24">
        <v>57.47</v>
      </c>
      <c r="AX7" s="24">
        <v>82.34</v>
      </c>
      <c r="AY7" s="24">
        <v>102.74</v>
      </c>
      <c r="AZ7" s="24">
        <v>53.32</v>
      </c>
      <c r="BA7" s="24">
        <v>78.55</v>
      </c>
      <c r="BB7" s="24">
        <v>105.97</v>
      </c>
      <c r="BC7" s="24">
        <v>50.85</v>
      </c>
      <c r="BD7" s="24">
        <v>63.13</v>
      </c>
      <c r="BE7" s="24">
        <v>78.430000000000007</v>
      </c>
      <c r="BF7" s="24">
        <v>1159.8</v>
      </c>
      <c r="BG7" s="24">
        <v>941.7</v>
      </c>
      <c r="BH7" s="24">
        <v>673.03</v>
      </c>
      <c r="BI7" s="24">
        <v>631.05999999999995</v>
      </c>
      <c r="BJ7" s="24">
        <v>602.44000000000005</v>
      </c>
      <c r="BK7" s="24">
        <v>719.63</v>
      </c>
      <c r="BL7" s="24">
        <v>479.51</v>
      </c>
      <c r="BM7" s="24">
        <v>498.02</v>
      </c>
      <c r="BN7" s="24">
        <v>772.15</v>
      </c>
      <c r="BO7" s="24">
        <v>717.6</v>
      </c>
      <c r="BP7" s="24">
        <v>630.82000000000005</v>
      </c>
      <c r="BQ7" s="24">
        <v>91.27</v>
      </c>
      <c r="BR7" s="24">
        <v>85.95</v>
      </c>
      <c r="BS7" s="24">
        <v>100</v>
      </c>
      <c r="BT7" s="24">
        <v>100</v>
      </c>
      <c r="BU7" s="24">
        <v>89.79</v>
      </c>
      <c r="BV7" s="24">
        <v>97.9</v>
      </c>
      <c r="BW7" s="24">
        <v>97.75</v>
      </c>
      <c r="BX7" s="24">
        <v>98.23</v>
      </c>
      <c r="BY7" s="24">
        <v>98.82</v>
      </c>
      <c r="BZ7" s="24">
        <v>97.58</v>
      </c>
      <c r="CA7" s="24">
        <v>97.81</v>
      </c>
      <c r="CB7" s="24">
        <v>127.12</v>
      </c>
      <c r="CC7" s="24">
        <v>137.91</v>
      </c>
      <c r="CD7" s="24">
        <v>124</v>
      </c>
      <c r="CE7" s="24">
        <v>124.39</v>
      </c>
      <c r="CF7" s="24">
        <v>136.11000000000001</v>
      </c>
      <c r="CG7" s="24">
        <v>112.77</v>
      </c>
      <c r="CH7" s="24">
        <v>105.3</v>
      </c>
      <c r="CI7" s="24">
        <v>100.56</v>
      </c>
      <c r="CJ7" s="24">
        <v>128.38999999999999</v>
      </c>
      <c r="CK7" s="24">
        <v>129.85</v>
      </c>
      <c r="CL7" s="24">
        <v>138.75</v>
      </c>
      <c r="CM7" s="24" t="s">
        <v>102</v>
      </c>
      <c r="CN7" s="24" t="s">
        <v>102</v>
      </c>
      <c r="CO7" s="24" t="s">
        <v>102</v>
      </c>
      <c r="CP7" s="24" t="s">
        <v>102</v>
      </c>
      <c r="CQ7" s="24" t="s">
        <v>102</v>
      </c>
      <c r="CR7" s="24" t="s">
        <v>102</v>
      </c>
      <c r="CS7" s="24" t="s">
        <v>102</v>
      </c>
      <c r="CT7" s="24" t="s">
        <v>102</v>
      </c>
      <c r="CU7" s="24">
        <v>69.38</v>
      </c>
      <c r="CV7" s="24">
        <v>70.39</v>
      </c>
      <c r="CW7" s="24">
        <v>58.94</v>
      </c>
      <c r="CX7" s="24">
        <v>98.95</v>
      </c>
      <c r="CY7" s="24">
        <v>98.98</v>
      </c>
      <c r="CZ7" s="24">
        <v>98.56</v>
      </c>
      <c r="DA7" s="24">
        <v>98.6</v>
      </c>
      <c r="DB7" s="24">
        <v>98.82</v>
      </c>
      <c r="DC7" s="24">
        <v>96.8</v>
      </c>
      <c r="DD7" s="24">
        <v>97.53</v>
      </c>
      <c r="DE7" s="24">
        <v>98.14</v>
      </c>
      <c r="DF7" s="24">
        <v>96.1</v>
      </c>
      <c r="DG7" s="24">
        <v>96.61</v>
      </c>
      <c r="DH7" s="24">
        <v>95.91</v>
      </c>
      <c r="DI7" s="24">
        <v>3.26</v>
      </c>
      <c r="DJ7" s="24">
        <v>6.32</v>
      </c>
      <c r="DK7" s="24">
        <v>9.24</v>
      </c>
      <c r="DL7" s="24">
        <v>12.01</v>
      </c>
      <c r="DM7" s="24">
        <v>15.18</v>
      </c>
      <c r="DN7" s="24">
        <v>14.72</v>
      </c>
      <c r="DO7" s="24">
        <v>11.11</v>
      </c>
      <c r="DP7" s="24">
        <v>23.49</v>
      </c>
      <c r="DQ7" s="24">
        <v>24.65</v>
      </c>
      <c r="DR7" s="24">
        <v>24.87</v>
      </c>
      <c r="DS7" s="24">
        <v>41.09</v>
      </c>
      <c r="DT7" s="24">
        <v>0</v>
      </c>
      <c r="DU7" s="24">
        <v>0</v>
      </c>
      <c r="DV7" s="24">
        <v>0</v>
      </c>
      <c r="DW7" s="24">
        <v>0</v>
      </c>
      <c r="DX7" s="24">
        <v>0</v>
      </c>
      <c r="DY7" s="24">
        <v>1.01</v>
      </c>
      <c r="DZ7" s="24">
        <v>1.6</v>
      </c>
      <c r="EA7" s="24">
        <v>8.67</v>
      </c>
      <c r="EB7" s="24">
        <v>2.42</v>
      </c>
      <c r="EC7" s="24">
        <v>3</v>
      </c>
      <c r="ED7" s="24">
        <v>8.68</v>
      </c>
      <c r="EE7" s="24">
        <v>0</v>
      </c>
      <c r="EF7" s="24">
        <v>0</v>
      </c>
      <c r="EG7" s="24">
        <v>0</v>
      </c>
      <c r="EH7" s="24">
        <v>0</v>
      </c>
      <c r="EI7" s="24">
        <v>0</v>
      </c>
      <c r="EJ7" s="24">
        <v>0.06</v>
      </c>
      <c r="EK7" s="24">
        <v>0.02</v>
      </c>
      <c r="EL7" s="24">
        <v>0.11</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2025-02-07T02:29:56Z</cp:lastPrinted>
  <dcterms:created xsi:type="dcterms:W3CDTF">2025-01-24T07:04:20Z</dcterms:created>
  <dcterms:modified xsi:type="dcterms:W3CDTF">2025-02-27T06:48:09Z</dcterms:modified>
  <cp:category/>
</cp:coreProperties>
</file>