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0000sv0ns101\d11757$\doc\財政\04公営企業\01.決算統計\R6年度（R5決算）\22_経営比較分析表\07_アップロード\02_アップロードデータ（分析表）\01-2_アップ前準備\"/>
    </mc:Choice>
  </mc:AlternateContent>
  <xr:revisionPtr revIDLastSave="0" documentId="13_ncr:1_{47CA88C9-0899-4ED0-B56D-83892E77C2F4}" xr6:coauthVersionLast="47" xr6:coauthVersionMax="47" xr10:uidLastSave="{00000000-0000-0000-0000-000000000000}"/>
  <workbookProtection workbookAlgorithmName="SHA-512" workbookHashValue="JyLvj5OWkTQhugBaq9x+dVNuuIoSAcj9ghqTPAAK4pZeBghhThGfvCXrK91VFgYHmtKcblbXss90VUaULArd6g==" workbookSaltValue="xRUmpnHRrw/aGVCDahczog==" workbookSpinCount="100000" lockStructure="1"/>
  <bookViews>
    <workbookView xWindow="-108" yWindow="-108" windowWidth="23256" windowHeight="14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P10" i="4"/>
  <c r="AT8" i="4"/>
  <c r="W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<sst xmlns="http://schemas.openxmlformats.org/spreadsheetml/2006/main" count="236" uniqueCount="116">
  <si>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</si>
  <si>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</si>
  <si>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</si>
  <si>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</si>
  <si>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</si>
  <si>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</si>
  <si>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</si>
  <si>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</si>
  <si>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</si>
  <si>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</si>
  <si>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</si>
  <si>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</si>
  <si>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</si>
  <si>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</si>
  <si>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</si>
  <si>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</si>
  <si>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</si>
  <si>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</si>
  <si>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</si>
  <si>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</si>
  <si>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</si>
  <si>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</si>
  <si>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</si>
  <si>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</si>
  <si>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</si>
  <si>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</si>
  <si>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</si>
  <si>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</si>
  <si>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</si>
  <si>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</si>
  <si>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</si>
  <si>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</si>
  <si>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</si>
  <si>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</si>
  <si>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</si>
  <si>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</si>
  <si>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</si>
  <si>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</si>
  <si>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</si>
  <si>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</si>
  <si>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</si>
  <si>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</si>
  <si>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</si>
  <si>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</si>
  <si>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</si>
  <si>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</si>
  <si>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</si>
  <si>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</si>
  <si>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</si>
  <si>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</si>
  <si>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</si>
  <si>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</si>
  <si>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</si>
  <si>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</si>
  <si>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</si>
  <si>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</si>
  <si>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</si>
  <si>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</si>
  <si>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</si>
  <si>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</si>
  <si>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</si>
  <si>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</si>
  <si>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</si>
  <si>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</si>
  <si>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</si>
  <si>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</si>
  <si>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</si>
  <si>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</si>
  <si>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</si>
  <si>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</si>
  <si>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</si>
  <si>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</si>
  <si>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</si>
  <si>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</si>
  <si>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</si>
  <si>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</si>
  <si>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</si>
  <si>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</si>
  <si>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</si>
  <si>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</si>
  <si>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</si>
  <si>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</si>
  <si>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</si>
  <si>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</si>
  <si>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</si>
  <si>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</si>
  <si>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</si>
  <si>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</si>
  <si>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</si>
  <si>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</si>
  <si>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</si>
  <si>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</si>
  <si>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</si>
  <si>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</si>
  <si>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</si>
  <si>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</si>
  <si>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阪南市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</si>
  <si>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</si>
  <si>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</si>
  <si>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</si>
  <si>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</si>
  <si>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</si>
  <si>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</si>
  <si>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</si>
  <si>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</si>
  <si>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</si>
  <si>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</si>
  <si>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</si>
  <si>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</si>
  <si>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</si>
  <si>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</si>
  <si>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</si>
  <si>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</si>
  <si>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②今年度は約15万円の純利益が発生し、経常収支比率は100％を維持するとともに、累積欠損金比率は横ばいとなりました。これは、本市の下水道普及率は55.20%と大阪府内でも低いため、下水道使用料のみでは経常費用の維持管理費は賄えても、資本費（減価償却費＋企業債利息）までは賄いきれず、その不足分は依然として一般会計に依存（基準外繰入金）している状況です。
　③流動比率が低い理由は、普及率の低さから下水道使用料の額が低いため、現預金が少ないこと、また、過去の下水道整備への投資や事業費を補うために借り入れた企業債の償還金が大きいためです。ただし、今年度微増となったのは、一般会計繰入金の増により現預金の残高が増えたことによるものです。
　④企業債残高対事業規模比率が類似団体平均値よりも低いのは、平成15年度以降、行財政改革により、下水道整備への投資及び企業債の借入を抑制したためです。それにより、普及率が大きく伸びない代わりに、企業債の元利償還金が毎年度減少傾向となり、本比率が改善傾向にあります。
　⑤経費回収率は100％を下回っており、下水道使用料のみで汚水処理費を賄えていない状況です。これは普及率の低さや人口減少等に伴う有収水量の減により下水道使用料が低く、汚水処理費の資本費については一部しか賄えていないこと、また、地方公営企業法の適用に伴い、算出数値の違いなどにより汚水処理原価が増加したことなどが考えられます。しかし、経費節減などにより汚水処理原価の微減等により前年度に比べて若干改善しています。
　⑥汚水処理原価については、一般会計より分流式下水道等に要する経費を受け入れているにもかかわらず、類似団体平均値の近似値となっており、さらに当該経費を除くと266.94円と非常に高い数値となります。これは、前述のとおり過去の投資などにより減価償却費や企業債利息の資本費が高いためです。また、経費節減等により汚水処理原価は微減しています。
　⑦施設利用率は、単独処理場を設置していないため、当該値を計上していません。
　⑧水洗化率については、未接続世帯への各戸訪問によるアンケート調査など水洗化率向上に努め、類似団体平均値より若干上回っていますが、高齢化や人口減少等の影響により微減傾向にあります。</t>
    <rPh sb="33" eb="35">
      <t>イジ</t>
    </rPh>
    <rPh sb="47" eb="49">
      <t>ヒリツ</t>
    </rPh>
    <rPh sb="50" eb="51">
      <t>ヨコ</t>
    </rPh>
    <rPh sb="162" eb="168">
      <t>キジュンガイクリイレキン</t>
    </rPh>
    <rPh sb="274" eb="277">
      <t>コンネンド</t>
    </rPh>
    <rPh sb="277" eb="279">
      <t>ビゾウ</t>
    </rPh>
    <rPh sb="286" eb="290">
      <t>イッパンカイケイ</t>
    </rPh>
    <rPh sb="290" eb="293">
      <t>クリイレキン</t>
    </rPh>
    <rPh sb="294" eb="295">
      <t>ゾウ</t>
    </rPh>
    <rPh sb="298" eb="301">
      <t>ゲンヨキン</t>
    </rPh>
    <rPh sb="302" eb="304">
      <t>ザンダカ</t>
    </rPh>
    <rPh sb="305" eb="306">
      <t>フ</t>
    </rPh>
    <rPh sb="508" eb="512">
      <t>ジンコウゲンショウ</t>
    </rPh>
    <rPh sb="512" eb="513">
      <t>トウ</t>
    </rPh>
    <rPh sb="514" eb="515">
      <t>トモナ</t>
    </rPh>
    <rPh sb="516" eb="520">
      <t>ユウシュウスイリョウ</t>
    </rPh>
    <rPh sb="521" eb="522">
      <t>ゲン</t>
    </rPh>
    <rPh sb="715" eb="718">
      <t>キンジチ</t>
    </rPh>
    <rPh sb="803" eb="808">
      <t>ケイヒセツゲントウ</t>
    </rPh>
    <rPh sb="811" eb="817">
      <t>オスイショリゲンカ</t>
    </rPh>
    <rPh sb="818" eb="820">
      <t>ビゲン</t>
    </rPh>
    <rPh sb="920" eb="922">
      <t>ジャッカン</t>
    </rPh>
    <rPh sb="922" eb="924">
      <t>ウワマワ</t>
    </rPh>
    <rPh sb="946" eb="948">
      <t>ビゲン</t>
    </rPh>
    <phoneticPr fontId="4"/>
  </si>
  <si>
    <t>　本市の下水道事業は、平成元年度より着手したため、市施工の下水道管渠等は耐用年数の50年に至っていませんが、民間企業から移管された施設では50年を超える管渠が一部発生してきており、今後、「②管渠老朽化率」が進む傾向にあります。
　また、本市は普及率が低いことから、下水道管渠の新設工事と既設老朽管等の改築更新工事を並行して実施しなければならず、今後、固定資産は年々増加し減価償却も進んでいくため、「①有形固定資産減価償却率」は上昇傾向となります。
　今後は、経営状況を勘案しながら、令和元年度に策定した「ストックマネジメント計画」に基づき、計画的かつ効率的な管更生など老朽化対策に取り組む必要があります。
　なお、令和５年度は既存管渠の改築更新工事等を実施しなかったため、「③管渠改善率」については０となっています。
・H26　長寿命化計画を策定　→　H27　年度計画を策定　→　H28～H30　民間企業から移管された老朽管の更正事業を実施
・R1　ストックマネジメント計画を策定　→　R2　直近５年間の修繕・改築計画を策定　→　R4　民間企業から移管された老朽管（一部）の更正事業を実施</t>
    <rPh sb="7" eb="9">
      <t>ジギョウ</t>
    </rPh>
    <rPh sb="11" eb="13">
      <t>ヘイセイ</t>
    </rPh>
    <rPh sb="13" eb="14">
      <t>ガン</t>
    </rPh>
    <rPh sb="14" eb="15">
      <t>ネン</t>
    </rPh>
    <rPh sb="15" eb="16">
      <t>ド</t>
    </rPh>
    <rPh sb="18" eb="20">
      <t>チャクシュ</t>
    </rPh>
    <rPh sb="25" eb="28">
      <t>シセコウ</t>
    </rPh>
    <rPh sb="36" eb="40">
      <t>タイヨウネンスウ</t>
    </rPh>
    <rPh sb="45" eb="46">
      <t>イタ</t>
    </rPh>
    <rPh sb="54" eb="58">
      <t>ミンカンキギョウ</t>
    </rPh>
    <rPh sb="60" eb="62">
      <t>イカン</t>
    </rPh>
    <rPh sb="65" eb="67">
      <t>シセツ</t>
    </rPh>
    <rPh sb="71" eb="72">
      <t>ネン</t>
    </rPh>
    <rPh sb="73" eb="74">
      <t>コ</t>
    </rPh>
    <rPh sb="79" eb="81">
      <t>イチブ</t>
    </rPh>
    <rPh sb="90" eb="92">
      <t>コンゴ</t>
    </rPh>
    <rPh sb="95" eb="97">
      <t>カンキョ</t>
    </rPh>
    <rPh sb="100" eb="101">
      <t>リツ</t>
    </rPh>
    <rPh sb="105" eb="107">
      <t>ケイコウ</t>
    </rPh>
    <rPh sb="118" eb="120">
      <t>ホンシ</t>
    </rPh>
    <rPh sb="121" eb="124">
      <t>フキュウリツ</t>
    </rPh>
    <rPh sb="125" eb="126">
      <t>ヒク</t>
    </rPh>
    <rPh sb="138" eb="140">
      <t>シンセツ</t>
    </rPh>
    <rPh sb="140" eb="142">
      <t>コウジ</t>
    </rPh>
    <rPh sb="143" eb="145">
      <t>キセツ</t>
    </rPh>
    <rPh sb="145" eb="148">
      <t>ロウキュウカン</t>
    </rPh>
    <rPh sb="148" eb="149">
      <t>トウ</t>
    </rPh>
    <rPh sb="150" eb="152">
      <t>カイチク</t>
    </rPh>
    <rPh sb="152" eb="156">
      <t>コウシンコウジ</t>
    </rPh>
    <rPh sb="157" eb="159">
      <t>ヘイコウ</t>
    </rPh>
    <rPh sb="161" eb="163">
      <t>ジッシ</t>
    </rPh>
    <rPh sb="172" eb="174">
      <t>コンゴ</t>
    </rPh>
    <rPh sb="175" eb="179">
      <t>コテイシサン</t>
    </rPh>
    <rPh sb="180" eb="184">
      <t>ネンネンゾウカ</t>
    </rPh>
    <rPh sb="215" eb="217">
      <t>ケイコウ</t>
    </rPh>
    <rPh sb="225" eb="227">
      <t>コンゴ</t>
    </rPh>
    <rPh sb="247" eb="249">
      <t>サクテイ</t>
    </rPh>
    <rPh sb="266" eb="267">
      <t>モト</t>
    </rPh>
    <rPh sb="270" eb="273">
      <t>ケイカクテキ</t>
    </rPh>
    <rPh sb="275" eb="278">
      <t>コウリツテキ</t>
    </rPh>
    <rPh sb="294" eb="296">
      <t>ヒツヨウ</t>
    </rPh>
    <rPh sb="315" eb="317">
      <t>カンキョ</t>
    </rPh>
    <rPh sb="318" eb="320">
      <t>カイチク</t>
    </rPh>
    <rPh sb="326" eb="328">
      <t>ジッシ</t>
    </rPh>
    <rPh sb="381" eb="385">
      <t>ネンドケイカク</t>
    </rPh>
    <rPh sb="386" eb="388">
      <t>サクテイ</t>
    </rPh>
    <rPh sb="399" eb="403">
      <t>ミンカンキギョウ</t>
    </rPh>
    <rPh sb="405" eb="407">
      <t>イカン</t>
    </rPh>
    <rPh sb="419" eb="421">
      <t>ジッシ</t>
    </rPh>
    <rPh sb="436" eb="438">
      <t>ケイカク</t>
    </rPh>
    <rPh sb="439" eb="441">
      <t>サクテイ</t>
    </rPh>
    <rPh sb="447" eb="449">
      <t>チョッキン</t>
    </rPh>
    <rPh sb="461" eb="463">
      <t>サクテイ</t>
    </rPh>
    <rPh sb="484" eb="486">
      <t>イチブ</t>
    </rPh>
    <phoneticPr fontId="4"/>
  </si>
  <si>
    <t>　独自の終末処理場を有しない本市は、大阪府南部水みらいセンターにて下水の処理を行い、その運営経費を負担しています。
　また、人口減少等に伴う収入の減及び物価高騰による支出の増など、下水道事業会計のみならず一般会計も非常に厳しい財政状況にあることから、阪南市行政経営計画に基づき、効率的な手法、箇所を選定した施設整備の実施に努め、下水道人口の普及率、下水道接続率向上に取り組んでいます。
　さらに、高齢化の進展や人口減少、節水機器の普及などにより有収水量は減少傾向にあり、今後も下水道使用料の減少が予想される一方で、近い将来、公共下水道の整備及び老朽管の更新の事業を並行して進める必要が生じるなど多額の投資額が見込まれ、非常に厳しい下水道事業経営になると予測しています。
　そこで、平成31年４月より指定業者登録手数料等の見直し、令和元年10月より平均改定率８％の下水道使用料の値上げの実施、令和元年度末に「ストックマネジメント計画」を、令和２年度末に「経営戦略」を策定しました。今後は、それらに基づき、計画的な建設・更新工事、下水道施設の効率的な維持管理、費用対効果を踏まえた経費の節減など経営の効率化に努めるとともに、下水道使用料の適正化を含め将来を見据えつつ、経営基盤の強化を図り、健全な下水道経営を目指していきます。</t>
    <rPh sb="62" eb="64">
      <t>ジンコウ</t>
    </rPh>
    <rPh sb="64" eb="66">
      <t>ゲンショウ</t>
    </rPh>
    <rPh sb="66" eb="67">
      <t>トウ</t>
    </rPh>
    <rPh sb="68" eb="69">
      <t>トモナ</t>
    </rPh>
    <rPh sb="70" eb="72">
      <t>シュウニュウ</t>
    </rPh>
    <rPh sb="73" eb="74">
      <t>ゲン</t>
    </rPh>
    <rPh sb="74" eb="75">
      <t>オヨ</t>
    </rPh>
    <rPh sb="76" eb="78">
      <t>ブッカ</t>
    </rPh>
    <rPh sb="78" eb="80">
      <t>コウトウ</t>
    </rPh>
    <rPh sb="83" eb="85">
      <t>シシュツ</t>
    </rPh>
    <rPh sb="86" eb="87">
      <t>ゾウ</t>
    </rPh>
    <rPh sb="349" eb="353">
      <t>シテイギョウシャ</t>
    </rPh>
    <rPh sb="353" eb="355">
      <t>トウロク</t>
    </rPh>
    <rPh sb="358" eb="359">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</si>
</sst>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0.21</c:v>
                </c:pt>
                <c:pt idx="1">
                  <c:v>0</c:v>
                </c:pt>
                <c:pt idx="2">
                  <c:v>0</c:v>
                </c:pt>
                <c:pt idx="3" formatCode="#,##0.00;&quot;△&quot;#,##0.00;&quot;-&quot;">
                  <c:v>7.0000000000000007E-2</c:v>
                </c:pt>
                <c:pt idx="4">
                  <c:v>0</c:v>
                </c:pt>
              </c:numCache>
            </c:numRef>
          </c:val>
          <c:extLst>
            <c:ext xmlns:c16="http://schemas.microsoft.com/office/drawing/2014/chart" uri="{C3380CC4-5D6E-409C-BE32-E72D297353CC}">
              <c16:uniqueId val="{00000000-0AA4-4AE6-93B9-FACF06B370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0.34</c:v>
                </c:pt>
                <c:pt idx="1">
                  <c:v>0.04</c:v>
                </c:pt>
                <c:pt idx="2">
                  <c:v>0.06</c:v>
                </c:pt>
                <c:pt idx="3">
                  <c:v>0.08</c:v>
                </c:pt>
                <c:pt idx="4">
                  <c:v>0.09</c:v>
                </c:pt>
              </c:numCache>
            </c:numRef>
          </c:val>
          <c:smooth val="0"/>
          <c:extLst>
            <c:ext xmlns:c16="http://schemas.microsoft.com/office/drawing/2014/chart" uri="{C3380CC4-5D6E-409C-BE32-E72D297353CC}">
              <c16:uniqueId val="{00000001-0AA4-4AE6-93B9-FACF06B370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7D-4423-AB3A-2A9BB60931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50.06</c:v>
                </c:pt>
                <c:pt idx="1">
                  <c:v>46.3</c:v>
                </c:pt>
                <c:pt idx="2">
                  <c:v>47.23</c:v>
                </c:pt>
                <c:pt idx="3">
                  <c:v>48.95</c:v>
                </c:pt>
                <c:pt idx="4">
                  <c:v>56.51</c:v>
                </c:pt>
              </c:numCache>
            </c:numRef>
          </c:val>
          <c:smooth val="0"/>
          <c:extLst>
            <c:ext xmlns:c16="http://schemas.microsoft.com/office/drawing/2014/chart" uri="{C3380CC4-5D6E-409C-BE32-E72D297353CC}">
              <c16:uniqueId val="{00000001-277D-4423-AB3A-2A9BB60931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86.7</c:v>
                </c:pt>
                <c:pt idx="1">
                  <c:v>86.77</c:v>
                </c:pt>
                <c:pt idx="2">
                  <c:v>86.66</c:v>
                </c:pt>
                <c:pt idx="3">
                  <c:v>86.47</c:v>
                </c:pt>
                <c:pt idx="4">
                  <c:v>86.36</c:v>
                </c:pt>
              </c:numCache>
            </c:numRef>
          </c:val>
          <c:extLst>
            <c:ext xmlns:c16="http://schemas.microsoft.com/office/drawing/2014/chart" uri="{C3380CC4-5D6E-409C-BE32-E72D297353CC}">
              <c16:uniqueId val="{00000000-7869-4654-8409-B1FFC8A948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85.79</c:v>
                </c:pt>
                <c:pt idx="1">
                  <c:v>85.01</c:v>
                </c:pt>
                <c:pt idx="2">
                  <c:v>85.55</c:v>
                </c:pt>
                <c:pt idx="3">
                  <c:v>81.14</c:v>
                </c:pt>
                <c:pt idx="4">
                  <c:v>90.62</c:v>
                </c:pt>
              </c:numCache>
            </c:numRef>
          </c:val>
          <c:smooth val="0"/>
          <c:extLst>
            <c:ext xmlns:c16="http://schemas.microsoft.com/office/drawing/2014/chart" uri="{C3380CC4-5D6E-409C-BE32-E72D297353CC}">
              <c16:uniqueId val="{00000001-7869-4654-8409-B1FFC8A948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102.1</c:v>
                </c:pt>
                <c:pt idx="1">
                  <c:v>99.94</c:v>
                </c:pt>
                <c:pt idx="2">
                  <c:v>100.04</c:v>
                </c:pt>
                <c:pt idx="3">
                  <c:v>99.97</c:v>
                </c:pt>
                <c:pt idx="4">
                  <c:v>100.07</c:v>
                </c:pt>
              </c:numCache>
            </c:numRef>
          </c:val>
          <c:extLst>
            <c:ext xmlns:c16="http://schemas.microsoft.com/office/drawing/2014/chart" uri="{C3380CC4-5D6E-409C-BE32-E72D297353CC}">
              <c16:uniqueId val="{00000000-DE16-42F7-9767-B11FDAE67B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105.14</c:v>
                </c:pt>
                <c:pt idx="1">
                  <c:v>106.75</c:v>
                </c:pt>
                <c:pt idx="2">
                  <c:v>109.7</c:v>
                </c:pt>
                <c:pt idx="3">
                  <c:v>106.08</c:v>
                </c:pt>
                <c:pt idx="4">
                  <c:v>106.53</c:v>
                </c:pt>
              </c:numCache>
            </c:numRef>
          </c:val>
          <c:smooth val="0"/>
          <c:extLst>
            <c:ext xmlns:c16="http://schemas.microsoft.com/office/drawing/2014/chart" uri="{C3380CC4-5D6E-409C-BE32-E72D297353CC}">
              <c16:uniqueId val="{00000001-DE16-42F7-9767-B11FDAE67B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5.81</c:v>
                </c:pt>
                <c:pt idx="1">
                  <c:v>8.69</c:v>
                </c:pt>
                <c:pt idx="2">
                  <c:v>11.54</c:v>
                </c:pt>
                <c:pt idx="3">
                  <c:v>14.34</c:v>
                </c:pt>
                <c:pt idx="4">
                  <c:v>17.09</c:v>
                </c:pt>
              </c:numCache>
            </c:numRef>
          </c:val>
          <c:extLst>
            <c:ext xmlns:c16="http://schemas.microsoft.com/office/drawing/2014/chart" uri="{C3380CC4-5D6E-409C-BE32-E72D297353CC}">
              <c16:uniqueId val="{00000000-A8B4-4A47-92DB-DD1BC25EC6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18.04</c:v>
                </c:pt>
                <c:pt idx="1">
                  <c:v>9.0399999999999991</c:v>
                </c:pt>
                <c:pt idx="2">
                  <c:v>9.35</c:v>
                </c:pt>
                <c:pt idx="3">
                  <c:v>16.11</c:v>
                </c:pt>
                <c:pt idx="4">
                  <c:v>26.9</c:v>
                </c:pt>
              </c:numCache>
            </c:numRef>
          </c:val>
          <c:smooth val="0"/>
          <c:extLst>
            <c:ext xmlns:c16="http://schemas.microsoft.com/office/drawing/2014/chart" uri="{C3380CC4-5D6E-409C-BE32-E72D297353CC}">
              <c16:uniqueId val="{00000001-A8B4-4A47-92DB-DD1BC25EC6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1.2</c:v>
                </c:pt>
                <c:pt idx="3" formatCode="#,##0.00;&quot;△&quot;#,##0.00;&quot;-&quot;">
                  <c:v>1.2</c:v>
                </c:pt>
                <c:pt idx="4" formatCode="#,##0.00;&quot;△&quot;#,##0.00;&quot;-&quot;">
                  <c:v>2.4</c:v>
                </c:pt>
              </c:numCache>
            </c:numRef>
          </c:val>
          <c:extLst>
            <c:ext xmlns:c16="http://schemas.microsoft.com/office/drawing/2014/chart" uri="{C3380CC4-5D6E-409C-BE32-E72D297353CC}">
              <c16:uniqueId val="{00000000-AFCD-4CF7-873E-881A8DA3DE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0.12</c:v>
                </c:pt>
                <c:pt idx="3" formatCode="#,##0.00;&quot;△&quot;#,##0.00;&quot;-&quot;">
                  <c:v>0.17</c:v>
                </c:pt>
                <c:pt idx="4" formatCode="#,##0.00;&quot;△&quot;#,##0.00;&quot;-&quot;">
                  <c:v>2.08</c:v>
                </c:pt>
              </c:numCache>
            </c:numRef>
          </c:val>
          <c:smooth val="0"/>
          <c:extLst>
            <c:ext xmlns:c16="http://schemas.microsoft.com/office/drawing/2014/chart" uri="{C3380CC4-5D6E-409C-BE32-E72D297353CC}">
              <c16:uniqueId val="{00000001-AFCD-4CF7-873E-881A8DA3DE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0.61</c:v>
                </c:pt>
                <c:pt idx="1">
                  <c:v>0.75</c:v>
                </c:pt>
                <c:pt idx="2">
                  <c:v>0.65</c:v>
                </c:pt>
                <c:pt idx="3">
                  <c:v>0.63</c:v>
                </c:pt>
                <c:pt idx="4">
                  <c:v>0.61</c:v>
                </c:pt>
              </c:numCache>
            </c:numRef>
          </c:val>
          <c:extLst>
            <c:ext xmlns:c16="http://schemas.microsoft.com/office/drawing/2014/chart" uri="{C3380CC4-5D6E-409C-BE32-E72D297353CC}">
              <c16:uniqueId val="{00000000-131A-40BD-80DE-E2A34346D8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11.56</c:v>
                </c:pt>
                <c:pt idx="1">
                  <c:v>7.23</c:v>
                </c:pt>
                <c:pt idx="2">
                  <c:v>0.1</c:v>
                </c:pt>
                <c:pt idx="3">
                  <c:v>29.34</c:v>
                </c:pt>
                <c:pt idx="4">
                  <c:v>18.41</c:v>
                </c:pt>
              </c:numCache>
            </c:numRef>
          </c:val>
          <c:smooth val="0"/>
          <c:extLst>
            <c:ext xmlns:c16="http://schemas.microsoft.com/office/drawing/2014/chart" uri="{C3380CC4-5D6E-409C-BE32-E72D297353CC}">
              <c16:uniqueId val="{00000001-131A-40BD-80DE-E2A34346D8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17.940000000000001</c:v>
                </c:pt>
                <c:pt idx="1">
                  <c:v>23.98</c:v>
                </c:pt>
                <c:pt idx="2">
                  <c:v>21.91</c:v>
                </c:pt>
                <c:pt idx="3">
                  <c:v>22.89</c:v>
                </c:pt>
                <c:pt idx="4">
                  <c:v>31.4</c:v>
                </c:pt>
              </c:numCache>
            </c:numRef>
          </c:val>
          <c:extLst>
            <c:ext xmlns:c16="http://schemas.microsoft.com/office/drawing/2014/chart" uri="{C3380CC4-5D6E-409C-BE32-E72D297353CC}">
              <c16:uniqueId val="{00000000-0749-4A17-AC87-22D0480240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54.41</c:v>
                </c:pt>
                <c:pt idx="1">
                  <c:v>38.76</c:v>
                </c:pt>
                <c:pt idx="2">
                  <c:v>49.21</c:v>
                </c:pt>
                <c:pt idx="3">
                  <c:v>50.59</c:v>
                </c:pt>
                <c:pt idx="4">
                  <c:v>74.790000000000006</c:v>
                </c:pt>
              </c:numCache>
            </c:numRef>
          </c:val>
          <c:smooth val="0"/>
          <c:extLst>
            <c:ext xmlns:c16="http://schemas.microsoft.com/office/drawing/2014/chart" uri="{C3380CC4-5D6E-409C-BE32-E72D297353CC}">
              <c16:uniqueId val="{00000001-0749-4A17-AC87-22D0480240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954.65</c:v>
                </c:pt>
                <c:pt idx="1">
                  <c:v>777.96</c:v>
                </c:pt>
                <c:pt idx="2">
                  <c:v>684.45</c:v>
                </c:pt>
                <c:pt idx="3">
                  <c:v>652.15</c:v>
                </c:pt>
                <c:pt idx="4">
                  <c:v>505.4</c:v>
                </c:pt>
              </c:numCache>
            </c:numRef>
          </c:val>
          <c:extLst>
            <c:ext xmlns:c16="http://schemas.microsoft.com/office/drawing/2014/chart" uri="{C3380CC4-5D6E-409C-BE32-E72D297353CC}">
              <c16:uniqueId val="{00000000-3C91-4A85-BD98-ED84E618E1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1105.9100000000001</c:v>
                </c:pt>
                <c:pt idx="1">
                  <c:v>1303.55</c:v>
                </c:pt>
                <c:pt idx="2">
                  <c:v>1172.21</c:v>
                </c:pt>
                <c:pt idx="3">
                  <c:v>987.36</c:v>
                </c:pt>
                <c:pt idx="4">
                  <c:v>767.56</c:v>
                </c:pt>
              </c:numCache>
            </c:numRef>
          </c:val>
          <c:smooth val="0"/>
          <c:extLst>
            <c:ext xmlns:c16="http://schemas.microsoft.com/office/drawing/2014/chart" uri="{C3380CC4-5D6E-409C-BE32-E72D297353CC}">
              <c16:uniqueId val="{00000001-3C91-4A85-BD98-ED84E618E1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71.069999999999993</c:v>
                </c:pt>
                <c:pt idx="1">
                  <c:v>82.09</c:v>
                </c:pt>
                <c:pt idx="2">
                  <c:v>82.48</c:v>
                </c:pt>
                <c:pt idx="3">
                  <c:v>84.5</c:v>
                </c:pt>
                <c:pt idx="4">
                  <c:v>88.3</c:v>
                </c:pt>
              </c:numCache>
            </c:numRef>
          </c:val>
          <c:extLst>
            <c:ext xmlns:c16="http://schemas.microsoft.com/office/drawing/2014/chart" uri="{C3380CC4-5D6E-409C-BE32-E72D297353CC}">
              <c16:uniqueId val="{00000000-770D-4446-86EF-D07926F9E9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76.319999999999993</c:v>
                </c:pt>
                <c:pt idx="1">
                  <c:v>78.510000000000005</c:v>
                </c:pt>
                <c:pt idx="2">
                  <c:v>79.55</c:v>
                </c:pt>
                <c:pt idx="3">
                  <c:v>83.55</c:v>
                </c:pt>
                <c:pt idx="4">
                  <c:v>90.23</c:v>
                </c:pt>
              </c:numCache>
            </c:numRef>
          </c:val>
          <c:smooth val="0"/>
          <c:extLst>
            <c:ext xmlns:c16="http://schemas.microsoft.com/office/drawing/2014/chart" uri="{C3380CC4-5D6E-409C-BE32-E72D297353CC}">
              <c16:uniqueId val="{00000001-770D-4446-86EF-D07926F9E9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199.17</c:v>
                </c:pt>
                <c:pt idx="1">
                  <c:v>178.22</c:v>
                </c:pt>
                <c:pt idx="2">
                  <c:v>177.43</c:v>
                </c:pt>
                <c:pt idx="3">
                  <c:v>172.89</c:v>
                </c:pt>
                <c:pt idx="4">
                  <c:v>166.2</c:v>
                </c:pt>
              </c:numCache>
            </c:numRef>
          </c:val>
          <c:extLst>
            <c:ext xmlns:c16="http://schemas.microsoft.com/office/drawing/2014/chart" uri="{C3380CC4-5D6E-409C-BE32-E72D297353CC}">
              <c16:uniqueId val="{00000000-16FF-4734-88B0-9D27ECF82B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171.08</c:v>
                </c:pt>
                <c:pt idx="1">
                  <c:v>160.44999999999999</c:v>
                </c:pt>
                <c:pt idx="2">
                  <c:v>161.13</c:v>
                </c:pt>
                <c:pt idx="3">
                  <c:v>185.98</c:v>
                </c:pt>
                <c:pt idx="4">
                  <c:v>170.2</c:v>
                </c:pt>
              </c:numCache>
            </c:numRef>
          </c:val>
          <c:smooth val="0"/>
          <c:extLst>
            <c:ext xmlns:c16="http://schemas.microsoft.com/office/drawing/2014/chart" uri="{C3380CC4-5D6E-409C-BE32-E72D297353CC}">
              <c16:uniqueId val="{00000001-16FF-4734-88B0-9D27ECF82B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阪南市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50788</v>
      </c>
      <c r="AM8" s="36"/>
      <c r="AN8" s="36"/>
      <c r="AO8" s="36"/>
      <c r="AP8" s="36"/>
      <c r="AQ8" s="36"/>
      <c r="AR8" s="36"/>
      <c r="AS8" s="36"/>
      <c r="AT8" s="37">
        <f>データ!T6</f>
        <v>133.09</v>
      </c>
      <c r="AU8" s="37"/>
      <c r="AV8" s="37"/>
      <c r="AW8" s="37"/>
      <c r="AX8" s="37"/>
      <c r="AY8" s="37"/>
      <c r="AZ8" s="37"/>
      <c r="BA8" s="37"/>
      <c r="BB8" s="37">
        <f>データ!U6</f>
        <v>381.61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71.430000000000007</v>
      </c>
      <c r="J10" s="37"/>
      <c r="K10" s="37"/>
      <c r="L10" s="37"/>
      <c r="M10" s="37"/>
      <c r="N10" s="37"/>
      <c r="O10" s="37"/>
      <c r="P10" s="37">
        <f>データ!P6</f>
        <v>55.2</v>
      </c>
      <c r="Q10" s="37"/>
      <c r="R10" s="37"/>
      <c r="S10" s="37"/>
      <c r="T10" s="37"/>
      <c r="U10" s="37"/>
      <c r="V10" s="37"/>
      <c r="W10" s="37">
        <f>データ!Q6</f>
        <v>82.72</v>
      </c>
      <c r="X10" s="37"/>
      <c r="Y10" s="37"/>
      <c r="Z10" s="37"/>
      <c r="AA10" s="37"/>
      <c r="AB10" s="37"/>
      <c r="AC10" s="37"/>
      <c r="AD10" s="36">
        <f>データ!R6</f>
        <v>2876</v>
      </c>
      <c r="AE10" s="36"/>
      <c r="AF10" s="36"/>
      <c r="AG10" s="36"/>
      <c r="AH10" s="36"/>
      <c r="AI10" s="36"/>
      <c r="AJ10" s="36"/>
      <c r="AK10" s="2"/>
      <c r="AL10" s="36">
        <f>データ!V6</f>
        <v>27847</v>
      </c>
      <c r="AM10" s="36"/>
      <c r="AN10" s="36"/>
      <c r="AO10" s="36"/>
      <c r="AP10" s="36"/>
      <c r="AQ10" s="36"/>
      <c r="AR10" s="36"/>
      <c r="AS10" s="36"/>
      <c r="AT10" s="37">
        <f>データ!W6</f>
        <v>5.6</v>
      </c>
      <c r="AU10" s="37"/>
      <c r="AV10" s="37"/>
      <c r="AW10" s="37"/>
      <c r="AX10" s="37"/>
      <c r="AY10" s="37"/>
      <c r="AZ10" s="37"/>
      <c r="BA10" s="37"/>
      <c r="BB10" s="37">
        <f>データ!X6</f>
        <v>4972.68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sq0shHkYzhBdOjCPMqTvhMDzi70pJdAJ2f1UHradtzh/uwe/lPHI/3Cpb9rR6ujWYz8vxzIyoXgpnEwCDbHgWg==" saltValue="uDRMI/F5LmgsBTiGfJaQZ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272329</v>
      </c>
      <c r="D6" s="19">
        <f t="shared" si="3"/>
        <v>46</v>
      </c>
      <c r="E6" s="19">
        <f t="shared" si="3"/>
        <v>17</v>
      </c>
      <c r="F6" s="19">
        <f t="shared" si="3"/>
        <v>1</v>
      </c>
      <c r="G6" s="19">
        <f t="shared" si="3"/>
        <v>0</v>
      </c>
      <c r="H6" s="19" t="str">
        <f t="shared" si="3"/>
        <v>大阪府　阪南市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71.430000000000007</v>
      </c>
      <c r="P6" s="20">
        <f t="shared" si="3"/>
        <v>55.2</v>
      </c>
      <c r="Q6" s="20">
        <f t="shared" si="3"/>
        <v>82.72</v>
      </c>
      <c r="R6" s="20">
        <f t="shared" si="3"/>
        <v>2876</v>
      </c>
      <c r="S6" s="20">
        <f t="shared" si="3"/>
        <v>50788</v>
      </c>
      <c r="T6" s="20">
        <f t="shared" si="3"/>
        <v>133.09</v>
      </c>
      <c r="U6" s="20">
        <f t="shared" si="3"/>
        <v>381.61</v>
      </c>
      <c r="V6" s="20">
        <f t="shared" si="3"/>
        <v>27847</v>
      </c>
      <c r="W6" s="20">
        <f t="shared" si="3"/>
        <v>5.6</v>
      </c>
      <c r="X6" s="20">
        <f t="shared" si="3"/>
        <v>4972.68</v>
      </c>
      <c r="Y6" s="21">
        <f>IF(Y7="",NA(),Y7)</f>
        <v>102.1</v>
      </c>
      <c r="Z6" s="21">
        <f t="shared" ref="Z6:AH6" si="4">IF(Z7="",NA(),Z7)</f>
        <v>99.94</v>
      </c>
      <c r="AA6" s="21">
        <f t="shared" si="4"/>
        <v>100.04</v>
      </c>
      <c r="AB6" s="21">
        <f t="shared" si="4"/>
        <v>99.97</v>
      </c>
      <c r="AC6" s="21">
        <f t="shared" si="4"/>
        <v>100.07</v>
      </c>
      <c r="AD6" s="21">
        <f t="shared" si="4"/>
        <v>105.14</v>
      </c>
      <c r="AE6" s="21">
        <f t="shared" si="4"/>
        <v>106.75</v>
      </c>
      <c r="AF6" s="21">
        <f t="shared" si="4"/>
        <v>109.7</v>
      </c>
      <c r="AG6" s="21">
        <f t="shared" si="4"/>
        <v>106.08</v>
      </c>
      <c r="AH6" s="21">
        <f t="shared" si="4"/>
        <v>106.53</v>
      </c>
      <c r="AI6" s="20" t="str">
        <f>IF(AI7="","",IF(AI7="-","【-】","【"&amp;SUBSTITUTE(TEXT(AI7,"#,##0.00"),"-","△")&amp;"】"))</f>
        <v>【105.91】</v>
      </c>
      <c r="AJ6" s="21">
        <f>IF(AJ7="",NA(),AJ7)</f>
        <v>0.61</v>
      </c>
      <c r="AK6" s="21">
        <f t="shared" ref="AK6:AS6" si="5">IF(AK7="",NA(),AK7)</f>
        <v>0.75</v>
      </c>
      <c r="AL6" s="21">
        <f t="shared" si="5"/>
        <v>0.65</v>
      </c>
      <c r="AM6" s="21">
        <f t="shared" si="5"/>
        <v>0.63</v>
      </c>
      <c r="AN6" s="21">
        <f t="shared" si="5"/>
        <v>0.61</v>
      </c>
      <c r="AO6" s="21">
        <f t="shared" si="5"/>
        <v>11.56</v>
      </c>
      <c r="AP6" s="21">
        <f t="shared" si="5"/>
        <v>7.23</v>
      </c>
      <c r="AQ6" s="21">
        <f t="shared" si="5"/>
        <v>0.1</v>
      </c>
      <c r="AR6" s="21">
        <f t="shared" si="5"/>
        <v>29.34</v>
      </c>
      <c r="AS6" s="21">
        <f t="shared" si="5"/>
        <v>18.41</v>
      </c>
      <c r="AT6" s="20" t="str">
        <f>IF(AT7="","",IF(AT7="-","【-】","【"&amp;SUBSTITUTE(TEXT(AT7,"#,##0.00"),"-","△")&amp;"】"))</f>
        <v>【3.03】</v>
      </c>
      <c r="AU6" s="21">
        <f>IF(AU7="",NA(),AU7)</f>
        <v>17.940000000000001</v>
      </c>
      <c r="AV6" s="21">
        <f t="shared" ref="AV6:BD6" si="6">IF(AV7="",NA(),AV7)</f>
        <v>23.98</v>
      </c>
      <c r="AW6" s="21">
        <f t="shared" si="6"/>
        <v>21.91</v>
      </c>
      <c r="AX6" s="21">
        <f t="shared" si="6"/>
        <v>22.89</v>
      </c>
      <c r="AY6" s="21">
        <f t="shared" si="6"/>
        <v>31.4</v>
      </c>
      <c r="AZ6" s="21">
        <f t="shared" si="6"/>
        <v>54.41</v>
      </c>
      <c r="BA6" s="21">
        <f t="shared" si="6"/>
        <v>38.76</v>
      </c>
      <c r="BB6" s="21">
        <f t="shared" si="6"/>
        <v>49.21</v>
      </c>
      <c r="BC6" s="21">
        <f t="shared" si="6"/>
        <v>50.59</v>
      </c>
      <c r="BD6" s="21">
        <f t="shared" si="6"/>
        <v>74.790000000000006</v>
      </c>
      <c r="BE6" s="20" t="str">
        <f>IF(BE7="","",IF(BE7="-","【-】","【"&amp;SUBSTITUTE(TEXT(BE7,"#,##0.00"),"-","△")&amp;"】"))</f>
        <v>【78.43】</v>
      </c>
      <c r="BF6" s="21">
        <f>IF(BF7="",NA(),BF7)</f>
        <v>954.65</v>
      </c>
      <c r="BG6" s="21">
        <f t="shared" ref="BG6:BO6" si="7">IF(BG7="",NA(),BG7)</f>
        <v>777.96</v>
      </c>
      <c r="BH6" s="21">
        <f t="shared" si="7"/>
        <v>684.45</v>
      </c>
      <c r="BI6" s="21">
        <f t="shared" si="7"/>
        <v>652.15</v>
      </c>
      <c r="BJ6" s="21">
        <f t="shared" si="7"/>
        <v>505.4</v>
      </c>
      <c r="BK6" s="21">
        <f t="shared" si="7"/>
        <v>1105.9100000000001</v>
      </c>
      <c r="BL6" s="21">
        <f t="shared" si="7"/>
        <v>1303.55</v>
      </c>
      <c r="BM6" s="21">
        <f t="shared" si="7"/>
        <v>1172.21</v>
      </c>
      <c r="BN6" s="21">
        <f t="shared" si="7"/>
        <v>987.36</v>
      </c>
      <c r="BO6" s="21">
        <f t="shared" si="7"/>
        <v>767.56</v>
      </c>
      <c r="BP6" s="20" t="str">
        <f>IF(BP7="","",IF(BP7="-","【-】","【"&amp;SUBSTITUTE(TEXT(BP7,"#,##0.00"),"-","△")&amp;"】"))</f>
        <v>【630.82】</v>
      </c>
      <c r="BQ6" s="21">
        <f>IF(BQ7="",NA(),BQ7)</f>
        <v>71.069999999999993</v>
      </c>
      <c r="BR6" s="21">
        <f t="shared" ref="BR6:BZ6" si="8">IF(BR7="",NA(),BR7)</f>
        <v>82.09</v>
      </c>
      <c r="BS6" s="21">
        <f t="shared" si="8"/>
        <v>82.48</v>
      </c>
      <c r="BT6" s="21">
        <f t="shared" si="8"/>
        <v>84.5</v>
      </c>
      <c r="BU6" s="21">
        <f t="shared" si="8"/>
        <v>88.3</v>
      </c>
      <c r="BV6" s="21">
        <f t="shared" si="8"/>
        <v>76.319999999999993</v>
      </c>
      <c r="BW6" s="21">
        <f t="shared" si="8"/>
        <v>78.510000000000005</v>
      </c>
      <c r="BX6" s="21">
        <f t="shared" si="8"/>
        <v>79.55</v>
      </c>
      <c r="BY6" s="21">
        <f t="shared" si="8"/>
        <v>83.55</v>
      </c>
      <c r="BZ6" s="21">
        <f t="shared" si="8"/>
        <v>90.23</v>
      </c>
      <c r="CA6" s="20" t="str">
        <f>IF(CA7="","",IF(CA7="-","【-】","【"&amp;SUBSTITUTE(TEXT(CA7,"#,##0.00"),"-","△")&amp;"】"))</f>
        <v>【97.81】</v>
      </c>
      <c r="CB6" s="21">
        <f>IF(CB7="",NA(),CB7)</f>
        <v>199.17</v>
      </c>
      <c r="CC6" s="21">
        <f t="shared" ref="CC6:CK6" si="9">IF(CC7="",NA(),CC7)</f>
        <v>178.22</v>
      </c>
      <c r="CD6" s="21">
        <f t="shared" si="9"/>
        <v>177.43</v>
      </c>
      <c r="CE6" s="21">
        <f t="shared" si="9"/>
        <v>172.89</v>
      </c>
      <c r="CF6" s="21">
        <f t="shared" si="9"/>
        <v>166.2</v>
      </c>
      <c r="CG6" s="21">
        <f t="shared" si="9"/>
        <v>171.08</v>
      </c>
      <c r="CH6" s="21">
        <f t="shared" si="9"/>
        <v>160.44999999999999</v>
      </c>
      <c r="CI6" s="21">
        <f t="shared" si="9"/>
        <v>161.13</v>
      </c>
      <c r="CJ6" s="21">
        <f t="shared" si="9"/>
        <v>185.98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50.06</v>
      </c>
      <c r="CS6" s="21">
        <f t="shared" si="10"/>
        <v>46.3</v>
      </c>
      <c r="CT6" s="21">
        <f t="shared" si="10"/>
        <v>47.23</v>
      </c>
      <c r="CU6" s="21">
        <f t="shared" si="10"/>
        <v>48.95</v>
      </c>
      <c r="CV6" s="21">
        <f t="shared" si="10"/>
        <v>56.51</v>
      </c>
      <c r="CW6" s="20" t="str">
        <f>IF(CW7="","",IF(CW7="-","【-】","【"&amp;SUBSTITUTE(TEXT(CW7,"#,##0.00"),"-","△")&amp;"】"))</f>
        <v>【58.94】</v>
      </c>
      <c r="CX6" s="21">
        <f>IF(CX7="",NA(),CX7)</f>
        <v>86.7</v>
      </c>
      <c r="CY6" s="21">
        <f t="shared" ref="CY6:DG6" si="11">IF(CY7="",NA(),CY7)</f>
        <v>86.77</v>
      </c>
      <c r="CZ6" s="21">
        <f t="shared" si="11"/>
        <v>86.66</v>
      </c>
      <c r="DA6" s="21">
        <f t="shared" si="11"/>
        <v>86.47</v>
      </c>
      <c r="DB6" s="21">
        <f t="shared" si="11"/>
        <v>86.36</v>
      </c>
      <c r="DC6" s="21">
        <f t="shared" si="11"/>
        <v>85.79</v>
      </c>
      <c r="DD6" s="21">
        <f t="shared" si="11"/>
        <v>85.01</v>
      </c>
      <c r="DE6" s="21">
        <f t="shared" si="11"/>
        <v>85.55</v>
      </c>
      <c r="DF6" s="21">
        <f t="shared" si="11"/>
        <v>81.14</v>
      </c>
      <c r="DG6" s="21">
        <f t="shared" si="11"/>
        <v>90.62</v>
      </c>
      <c r="DH6" s="20" t="str">
        <f>IF(DH7="","",IF(DH7="-","【-】","【"&amp;SUBSTITUTE(TEXT(DH7,"#,##0.00"),"-","△")&amp;"】"))</f>
        <v>【95.91】</v>
      </c>
      <c r="DI6" s="21">
        <f>IF(DI7="",NA(),DI7)</f>
        <v>5.81</v>
      </c>
      <c r="DJ6" s="21">
        <f t="shared" ref="DJ6:DR6" si="12">IF(DJ7="",NA(),DJ7)</f>
        <v>8.69</v>
      </c>
      <c r="DK6" s="21">
        <f t="shared" si="12"/>
        <v>11.54</v>
      </c>
      <c r="DL6" s="21">
        <f t="shared" si="12"/>
        <v>14.34</v>
      </c>
      <c r="DM6" s="21">
        <f t="shared" si="12"/>
        <v>17.09</v>
      </c>
      <c r="DN6" s="21">
        <f t="shared" si="12"/>
        <v>18.04</v>
      </c>
      <c r="DO6" s="21">
        <f t="shared" si="12"/>
        <v>9.0399999999999991</v>
      </c>
      <c r="DP6" s="21">
        <f t="shared" si="12"/>
        <v>9.35</v>
      </c>
      <c r="DQ6" s="21">
        <f t="shared" si="12"/>
        <v>16.11</v>
      </c>
      <c r="DR6" s="21">
        <f t="shared" si="12"/>
        <v>26.9</v>
      </c>
      <c r="DS6" s="20" t="str">
        <f>IF(DS7="","",IF(DS7="-","【-】","【"&amp;SUBSTITUTE(TEXT(DS7,"#,##0.00"),"-","△")&amp;"】"))</f>
        <v>【41.09】</v>
      </c>
      <c r="DT6" s="20">
        <f>IF(DT7="",NA(),DT7)</f>
        <v>0</v>
      </c>
      <c r="DU6" s="20">
        <f t="shared" ref="DU6:EC6" si="13">IF(DU7="",NA(),DU7)</f>
        <v>0</v>
      </c>
      <c r="DV6" s="21">
        <f t="shared" si="13"/>
        <v>1.2</v>
      </c>
      <c r="DW6" s="21">
        <f t="shared" si="13"/>
        <v>1.2</v>
      </c>
      <c r="DX6" s="21">
        <f t="shared" si="13"/>
        <v>2.4</v>
      </c>
      <c r="DY6" s="20">
        <f t="shared" si="13"/>
        <v>0</v>
      </c>
      <c r="DZ6" s="20">
        <f t="shared" si="13"/>
        <v>0</v>
      </c>
      <c r="EA6" s="21">
        <f t="shared" si="13"/>
        <v>0.12</v>
      </c>
      <c r="EB6" s="21">
        <f t="shared" si="13"/>
        <v>0.17</v>
      </c>
      <c r="EC6" s="21">
        <f t="shared" si="13"/>
        <v>2.08</v>
      </c>
      <c r="ED6" s="20" t="str">
        <f>IF(ED7="","",IF(ED7="-","【-】","【"&amp;SUBSTITUTE(TEXT(ED7,"#,##0.00"),"-","△")&amp;"】"))</f>
        <v>【8.68】</v>
      </c>
      <c r="EE6" s="21">
        <f>IF(EE7="",NA(),EE7)</f>
        <v>0.21</v>
      </c>
      <c r="EF6" s="20">
        <f t="shared" ref="EF6:EN6" si="14">IF(EF7="",NA(),EF7)</f>
        <v>0</v>
      </c>
      <c r="EG6" s="20">
        <f t="shared" si="14"/>
        <v>0</v>
      </c>
      <c r="EH6" s="21">
        <f t="shared" si="14"/>
        <v>7.0000000000000007E-2</v>
      </c>
      <c r="EI6" s="20">
        <f t="shared" si="14"/>
        <v>0</v>
      </c>
      <c r="EJ6" s="21">
        <f t="shared" si="14"/>
        <v>0.34</v>
      </c>
      <c r="EK6" s="21">
        <f t="shared" si="14"/>
        <v>0.04</v>
      </c>
      <c r="EL6" s="21">
        <f t="shared" si="14"/>
        <v>0.06</v>
      </c>
      <c r="EM6" s="21">
        <f t="shared" si="14"/>
        <v>0.08</v>
      </c>
      <c r="EN6" s="21">
        <f t="shared" si="14"/>
        <v>0.09</v>
      </c>
      <c r="EO6" s="20" t="str">
        <f>IF(EO7="","",IF(EO7="-","【-】","【"&amp;SUBSTITUTE(TEXT(EO7,"#,##0.00"),"-","△")&amp;"】"))</f>
        <v>【0.22】</v>
      </c>
    </row>
    <row r="7" spans="1:148" s="22" customFormat="1" x14ac:dyDescent="0.2">
      <c r="A7" s="14"/>
      <c r="B7" s="23">
        <v>2023</v>
      </c>
      <c r="C7" s="23">
        <v>272329</v>
      </c>
      <c r="D7" s="23">
        <v>46</v>
      </c>
      <c r="E7" s="23">
        <v>17</v>
      </c>
      <c r="F7" s="23">
        <v>1</v>
      </c>
      <c r="G7" s="23">
        <v>0</v>
      </c>
      <c r="H7" s="23" t="s">
        <v>96</v>
      </c>
      <c r="I7" s="23" t="s">
        <v>97</v>
      </c>
      <c r="J7" s="23" t="s">
        <v>98</v>
      </c>
      <c r="K7" s="23" t="s">
        <v>99</v>
      </c>
      <c r="L7" s="23" t="s">
        <v>100</v>
      </c>
      <c r="M7" s="23" t="s">
        <v>101</v>
      </c>
      <c r="N7" s="24" t="s">
        <v>102</v>
      </c>
      <c r="O7" s="24">
        <v>71.430000000000007</v>
      </c>
      <c r="P7" s="24">
        <v>55.2</v>
      </c>
      <c r="Q7" s="24">
        <v>82.72</v>
      </c>
      <c r="R7" s="24">
        <v>2876</v>
      </c>
      <c r="S7" s="24">
        <v>50788</v>
      </c>
      <c r="T7" s="24">
        <v>133.09</v>
      </c>
      <c r="U7" s="24">
        <v>381.61</v>
      </c>
      <c r="V7" s="24">
        <v>27847</v>
      </c>
      <c r="W7" s="24">
        <v>5.6</v>
      </c>
      <c r="X7" s="24">
        <v>4972.68</v>
      </c>
      <c r="Y7" s="24">
        <v>102.1</v>
      </c>
      <c r="Z7" s="24">
        <v>99.94</v>
      </c>
      <c r="AA7" s="24">
        <v>100.04</v>
      </c>
      <c r="AB7" s="24">
        <v>99.97</v>
      </c>
      <c r="AC7" s="24">
        <v>100.07</v>
      </c>
      <c r="AD7" s="24">
        <v>105.14</v>
      </c>
      <c r="AE7" s="24">
        <v>106.75</v>
      </c>
      <c r="AF7" s="24">
        <v>109.7</v>
      </c>
      <c r="AG7" s="24">
        <v>106.08</v>
      </c>
      <c r="AH7" s="24">
        <v>106.53</v>
      </c>
      <c r="AI7" s="24">
        <v>105.91</v>
      </c>
      <c r="AJ7" s="24">
        <v>0.61</v>
      </c>
      <c r="AK7" s="24">
        <v>0.75</v>
      </c>
      <c r="AL7" s="24">
        <v>0.65</v>
      </c>
      <c r="AM7" s="24">
        <v>0.63</v>
      </c>
      <c r="AN7" s="24">
        <v>0.61</v>
      </c>
      <c r="AO7" s="24">
        <v>11.56</v>
      </c>
      <c r="AP7" s="24">
        <v>7.23</v>
      </c>
      <c r="AQ7" s="24">
        <v>0.1</v>
      </c>
      <c r="AR7" s="24">
        <v>29.34</v>
      </c>
      <c r="AS7" s="24">
        <v>18.41</v>
      </c>
      <c r="AT7" s="24">
        <v>3.03</v>
      </c>
      <c r="AU7" s="24">
        <v>17.940000000000001</v>
      </c>
      <c r="AV7" s="24">
        <v>23.98</v>
      </c>
      <c r="AW7" s="24">
        <v>21.91</v>
      </c>
      <c r="AX7" s="24">
        <v>22.89</v>
      </c>
      <c r="AY7" s="24">
        <v>31.4</v>
      </c>
      <c r="AZ7" s="24">
        <v>54.41</v>
      </c>
      <c r="BA7" s="24">
        <v>38.76</v>
      </c>
      <c r="BB7" s="24">
        <v>49.21</v>
      </c>
      <c r="BC7" s="24">
        <v>50.59</v>
      </c>
      <c r="BD7" s="24">
        <v>74.790000000000006</v>
      </c>
      <c r="BE7" s="24">
        <v>78.430000000000007</v>
      </c>
      <c r="BF7" s="24">
        <v>954.65</v>
      </c>
      <c r="BG7" s="24">
        <v>777.96</v>
      </c>
      <c r="BH7" s="24">
        <v>684.45</v>
      </c>
      <c r="BI7" s="24">
        <v>652.15</v>
      </c>
      <c r="BJ7" s="24">
        <v>505.4</v>
      </c>
      <c r="BK7" s="24">
        <v>1105.9100000000001</v>
      </c>
      <c r="BL7" s="24">
        <v>1303.55</v>
      </c>
      <c r="BM7" s="24">
        <v>1172.21</v>
      </c>
      <c r="BN7" s="24">
        <v>987.36</v>
      </c>
      <c r="BO7" s="24">
        <v>767.56</v>
      </c>
      <c r="BP7" s="24">
        <v>630.82000000000005</v>
      </c>
      <c r="BQ7" s="24">
        <v>71.069999999999993</v>
      </c>
      <c r="BR7" s="24">
        <v>82.09</v>
      </c>
      <c r="BS7" s="24">
        <v>82.48</v>
      </c>
      <c r="BT7" s="24">
        <v>84.5</v>
      </c>
      <c r="BU7" s="24">
        <v>88.3</v>
      </c>
      <c r="BV7" s="24">
        <v>76.319999999999993</v>
      </c>
      <c r="BW7" s="24">
        <v>78.510000000000005</v>
      </c>
      <c r="BX7" s="24">
        <v>79.55</v>
      </c>
      <c r="BY7" s="24">
        <v>83.55</v>
      </c>
      <c r="BZ7" s="24">
        <v>90.23</v>
      </c>
      <c r="CA7" s="24">
        <v>97.81</v>
      </c>
      <c r="CB7" s="24">
        <v>199.17</v>
      </c>
      <c r="CC7" s="24">
        <v>178.22</v>
      </c>
      <c r="CD7" s="24">
        <v>177.43</v>
      </c>
      <c r="CE7" s="24">
        <v>172.89</v>
      </c>
      <c r="CF7" s="24">
        <v>166.2</v>
      </c>
      <c r="CG7" s="24">
        <v>171.08</v>
      </c>
      <c r="CH7" s="24">
        <v>160.44999999999999</v>
      </c>
      <c r="CI7" s="24">
        <v>161.13</v>
      </c>
      <c r="CJ7" s="24">
        <v>185.98</v>
      </c>
      <c r="CK7" s="24">
        <v>170.2</v>
      </c>
      <c r="CL7" s="24">
        <v>138.75</v>
      </c>
      <c r="CM7" s="24" t="s">
        <v>102</v>
      </c>
      <c r="CN7" s="24" t="s">
        <v>102</v>
      </c>
      <c r="CO7" s="24" t="s">
        <v>102</v>
      </c>
      <c r="CP7" s="24" t="s">
        <v>102</v>
      </c>
      <c r="CQ7" s="24" t="s">
        <v>102</v>
      </c>
      <c r="CR7" s="24">
        <v>50.06</v>
      </c>
      <c r="CS7" s="24">
        <v>46.3</v>
      </c>
      <c r="CT7" s="24">
        <v>47.23</v>
      </c>
      <c r="CU7" s="24">
        <v>48.95</v>
      </c>
      <c r="CV7" s="24">
        <v>56.51</v>
      </c>
      <c r="CW7" s="24">
        <v>58.94</v>
      </c>
      <c r="CX7" s="24">
        <v>86.7</v>
      </c>
      <c r="CY7" s="24">
        <v>86.77</v>
      </c>
      <c r="CZ7" s="24">
        <v>86.66</v>
      </c>
      <c r="DA7" s="24">
        <v>86.47</v>
      </c>
      <c r="DB7" s="24">
        <v>86.36</v>
      </c>
      <c r="DC7" s="24">
        <v>85.79</v>
      </c>
      <c r="DD7" s="24">
        <v>85.01</v>
      </c>
      <c r="DE7" s="24">
        <v>85.55</v>
      </c>
      <c r="DF7" s="24">
        <v>81.14</v>
      </c>
      <c r="DG7" s="24">
        <v>90.62</v>
      </c>
      <c r="DH7" s="24">
        <v>95.91</v>
      </c>
      <c r="DI7" s="24">
        <v>5.81</v>
      </c>
      <c r="DJ7" s="24">
        <v>8.69</v>
      </c>
      <c r="DK7" s="24">
        <v>11.54</v>
      </c>
      <c r="DL7" s="24">
        <v>14.34</v>
      </c>
      <c r="DM7" s="24">
        <v>17.09</v>
      </c>
      <c r="DN7" s="24">
        <v>18.04</v>
      </c>
      <c r="DO7" s="24">
        <v>9.0399999999999991</v>
      </c>
      <c r="DP7" s="24">
        <v>9.35</v>
      </c>
      <c r="DQ7" s="24">
        <v>16.11</v>
      </c>
      <c r="DR7" s="24">
        <v>26.9</v>
      </c>
      <c r="DS7" s="24">
        <v>41.09</v>
      </c>
      <c r="DT7" s="24">
        <v>0</v>
      </c>
      <c r="DU7" s="24">
        <v>0</v>
      </c>
      <c r="DV7" s="24">
        <v>1.2</v>
      </c>
      <c r="DW7" s="24">
        <v>1.2</v>
      </c>
      <c r="DX7" s="24">
        <v>2.4</v>
      </c>
      <c r="DY7" s="24">
        <v>0</v>
      </c>
      <c r="DZ7" s="24">
        <v>0</v>
      </c>
      <c r="EA7" s="24">
        <v>0.12</v>
      </c>
      <c r="EB7" s="24">
        <v>0.17</v>
      </c>
      <c r="EC7" s="24">
        <v>2.08</v>
      </c>
      <c r="ED7" s="24">
        <v>8.68</v>
      </c>
      <c r="EE7" s="24">
        <v>0.21</v>
      </c>
      <c r="EF7" s="24">
        <v>0</v>
      </c>
      <c r="EG7" s="24">
        <v>0</v>
      </c>
      <c r="EH7" s="24">
        <v>7.0000000000000007E-2</v>
      </c>
      <c r="EI7" s="24">
        <v>0</v>
      </c>
      <c r="EJ7" s="24">
        <v>0.34</v>
      </c>
      <c r="EK7" s="24">
        <v>0.04</v>
      </c>
      <c r="EL7" s="24">
        <v>0.06</v>
      </c>
      <c r="EM7" s="24">
        <v>0.08</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岸井夏希</cp:lastModifiedBy>
  <cp:lastPrinted>2025-02-03T03:07:16Z</cp:lastPrinted>
  <dcterms:created xsi:type="dcterms:W3CDTF">2024-12-19T01:17:36Z</dcterms:created>
  <dcterms:modified xsi:type="dcterms:W3CDTF">2025-02-27T06:49:16Z</dcterms:modified>
  <cp:category/>
</cp:coreProperties>
</file>