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C6CE5932-D1D2-4816-8D6C-1B8058A8E1F5}" xr6:coauthVersionLast="47" xr6:coauthVersionMax="47" xr10:uidLastSave="{00000000-0000-0000-0000-000000000000}"/>
  <workbookProtection workbookAlgorithmName="SHA-512" workbookHashValue="+7IC4U0yiP3FHnFT0+yTDuSPsDrrfhsK9w2mAJg0dtdLv8moe5maG00iiTMDVADT44zmVi1bQoUIvpoNbE80YA==" workbookSaltValue="2+WVW2G0oQChPlYU4eA48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AL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<sst xmlns="http://schemas.openxmlformats.org/spreadsheetml/2006/main" count="236" uniqueCount="117">
  <si>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</si>
  <si>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</si>
  <si>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</si>
  <si>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</si>
  <si>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</si>
  <si>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</si>
  <si>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</si>
  <si>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</si>
  <si>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</si>
  <si>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</si>
  <si>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</si>
  <si>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</si>
  <si>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</si>
  <si>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</si>
  <si>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</si>
  <si>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</si>
  <si>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</si>
  <si>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</si>
  <si>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</si>
  <si>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</si>
  <si>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</si>
  <si>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</si>
  <si>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</si>
  <si>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</si>
  <si>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</si>
  <si>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</si>
  <si>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</si>
  <si>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</si>
  <si>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</si>
  <si>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</si>
  <si>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</si>
  <si>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</si>
  <si>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</si>
  <si>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</si>
  <si>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</si>
  <si>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</si>
  <si>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</si>
  <si>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</si>
  <si>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</si>
  <si>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</si>
  <si>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</si>
  <si>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</si>
  <si>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</si>
  <si>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</si>
  <si>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</si>
  <si>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</si>
  <si>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</si>
  <si>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</si>
  <si>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</si>
  <si>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</si>
  <si>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</si>
  <si>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</si>
  <si>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</si>
  <si>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</si>
  <si>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</si>
  <si>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</si>
  <si>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</si>
  <si>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</si>
  <si>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</si>
  <si>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</si>
  <si>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</si>
  <si>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</si>
  <si>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</si>
  <si>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</si>
  <si>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</si>
  <si>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</si>
  <si>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</si>
  <si>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</si>
  <si>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</si>
  <si>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</si>
  <si>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</si>
  <si>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</si>
  <si>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</si>
  <si>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</si>
  <si>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</si>
  <si>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</si>
  <si>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</si>
  <si>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</si>
  <si>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</si>
  <si>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</si>
  <si>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</si>
  <si>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</si>
  <si>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</si>
  <si>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</si>
  <si>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</si>
  <si>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</si>
  <si>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</si>
  <si>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</si>
  <si>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</si>
  <si>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</si>
  <si>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</si>
  <si>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</si>
  <si>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</si>
  <si>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</si>
  <si>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</si>
  <si>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</si>
  <si>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</si>
  <si>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</si>
  <si>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</si>
  <si>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</si>
  <si>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</si>
  <si>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</si>
  <si>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</si>
  <si>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</si>
  <si>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</si>
  <si>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</si>
  <si>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</si>
  <si>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</si>
  <si>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</si>
  <si>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</si>
  <si>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</si>
  <si>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</si>
  <si>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</si>
  <si>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</si>
  <si>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①経常収支比率は、類似団体平均値に比べ低くなっていますが、100％を超えています。
　②累積欠損金は、計上していません。
　③流動比率は、100％以上が望ましいとされていますが、過去の下水道整備のために借り入れた企業債の償還額が大きいことから100％を下回っており、前年度と比較すると、企業債の償還額が減少した結果、前年度より増加しています。
　④企業債残高対事業規模比率は、近年償還額より借入額が少なくなっているため、前年度より低下しています。
　⑤経費回収率は、前年度と比較すると下水道使用収入の減少と汚水処理費の増加により、経費回収率は減少しています。
　⑥汚水処理原価は、前年度より使用量が低下したこと、汚水処理に係る維持管理費用が増加したことにより1㎥あたりの汚水処理に要した費用が増加しています。
　⑦施設利用率は、単独処理場を設置していないため、当該値は計上していません。
　⑧水洗化率は、早期より下水道整備を始めたことから、類似団体平均値より高く、ほぼ市内全域で公共下水道を利用していただいています。</t>
    <phoneticPr fontId="4"/>
  </si>
  <si>
    <t>　①有形固定資産減価償却率は、減価償却の進行状況や資産の経過年数を知ることができる指標であり、数値が高いほど法定耐用年数に近い資産が多いことを示していますが、法定耐用年数に達する管渠が、まだ少ないことから類似団体平均値より低くなっています。
　②管渠老朽化率は、法定耐用年数を超えた管渠延長割合を示す指標で、令和元年度より耐用年数である50年を経過した管渠が発生したことにより類似団体平均より高くなっています。
　③管渠改善率は、当該年度に更新した管渠延長の割合を表した指標で、事業開始が古いことから順次更新を行っていますが、令和5年度は、類似団体平均より高い水準にありますが、急増する老朽化対策が課題となっています。</t>
    <phoneticPr fontId="4"/>
  </si>
  <si>
    <t>　本市の汚水整備事業については、ほぼ100％完了していますが、事業開始から相当年数が経っており、今後は管渠の更新事業が増加していくことが見込まれます。
　経常収支比率は100％程度で推移していますが、令和5年度の経費回収率は90％を下回っています。また、起債残高も借入額を抑制することにより減少する見込みですが、既に水洗化率も高いことから使用料収入の大幅な増加が見込めない状況です。
　こうした状況においても安定的な経営を継続していくため、令和6年3月に改定した経営戦略に基づき、更なる経営の改善に努めてまいります。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</si>
</sst>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0.11</c:v>
                </c:pt>
                <c:pt idx="2">
                  <c:v>0.1</c:v>
                </c:pt>
                <c:pt idx="3">
                  <c:v>0.16</c:v>
                </c:pt>
                <c:pt idx="4">
                  <c:v>0.11</c:v>
                </c:pt>
              </c:numCache>
            </c:numRef>
          </c:val>
          <c:extLst>
            <c:ext xmlns:c16="http://schemas.microsoft.com/office/drawing/2014/chart" uri="{C3380CC4-5D6E-409C-BE32-E72D297353CC}">
              <c16:uniqueId val="{00000000-CD1C-43ED-9D70-A50F6D127E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CD1C-43ED-9D70-A50F6D127E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0-4ECB-91D3-1D9C0C6B13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5C40-4ECB-91D3-1D9C0C6B13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97.14</c:v>
                </c:pt>
                <c:pt idx="1">
                  <c:v>97.15</c:v>
                </c:pt>
                <c:pt idx="2">
                  <c:v>97.14</c:v>
                </c:pt>
                <c:pt idx="3">
                  <c:v>97.13</c:v>
                </c:pt>
                <c:pt idx="4">
                  <c:v>97.12</c:v>
                </c:pt>
              </c:numCache>
            </c:numRef>
          </c:val>
          <c:extLst>
            <c:ext xmlns:c16="http://schemas.microsoft.com/office/drawing/2014/chart" uri="{C3380CC4-5D6E-409C-BE32-E72D297353CC}">
              <c16:uniqueId val="{00000000-9CF3-43E7-9A9F-B585138B71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9CF3-43E7-9A9F-B585138B71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102.31</c:v>
                </c:pt>
                <c:pt idx="1">
                  <c:v>100.68</c:v>
                </c:pt>
                <c:pt idx="2">
                  <c:v>101.36</c:v>
                </c:pt>
                <c:pt idx="3">
                  <c:v>103.27</c:v>
                </c:pt>
                <c:pt idx="4">
                  <c:v>100.73</c:v>
                </c:pt>
              </c:numCache>
            </c:numRef>
          </c:val>
          <c:extLst>
            <c:ext xmlns:c16="http://schemas.microsoft.com/office/drawing/2014/chart" uri="{C3380CC4-5D6E-409C-BE32-E72D297353CC}">
              <c16:uniqueId val="{00000000-8494-4437-BAC0-76FF0ED9E7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8494-4437-BAC0-76FF0ED9E7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14.5</c:v>
                </c:pt>
                <c:pt idx="1">
                  <c:v>17.71</c:v>
                </c:pt>
                <c:pt idx="2">
                  <c:v>20.7</c:v>
                </c:pt>
                <c:pt idx="3">
                  <c:v>23.83</c:v>
                </c:pt>
                <c:pt idx="4">
                  <c:v>26.7</c:v>
                </c:pt>
              </c:numCache>
            </c:numRef>
          </c:val>
          <c:extLst>
            <c:ext xmlns:c16="http://schemas.microsoft.com/office/drawing/2014/chart" uri="{C3380CC4-5D6E-409C-BE32-E72D297353CC}">
              <c16:uniqueId val="{00000000-959A-4D0F-884D-7FBC62AF33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959A-4D0F-884D-7FBC62AF33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c:v>
                </c:pt>
                <c:pt idx="1">
                  <c:v>16.059999999999999</c:v>
                </c:pt>
                <c:pt idx="2">
                  <c:v>16.38</c:v>
                </c:pt>
                <c:pt idx="3">
                  <c:v>16.350000000000001</c:v>
                </c:pt>
                <c:pt idx="4">
                  <c:v>17.25</c:v>
                </c:pt>
              </c:numCache>
            </c:numRef>
          </c:val>
          <c:extLst>
            <c:ext xmlns:c16="http://schemas.microsoft.com/office/drawing/2014/chart" uri="{C3380CC4-5D6E-409C-BE32-E72D297353CC}">
              <c16:uniqueId val="{00000000-1561-4AB6-AE53-08A5245739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1561-4AB6-AE53-08A5245739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95-4BD3-9E02-B2D60B0C05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FA95-4BD3-9E02-B2D60B0C05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54.61</c:v>
                </c:pt>
                <c:pt idx="1">
                  <c:v>62.33</c:v>
                </c:pt>
                <c:pt idx="2">
                  <c:v>66.430000000000007</c:v>
                </c:pt>
                <c:pt idx="3">
                  <c:v>65.33</c:v>
                </c:pt>
                <c:pt idx="4">
                  <c:v>70.86</c:v>
                </c:pt>
              </c:numCache>
            </c:numRef>
          </c:val>
          <c:extLst>
            <c:ext xmlns:c16="http://schemas.microsoft.com/office/drawing/2014/chart" uri="{C3380CC4-5D6E-409C-BE32-E72D297353CC}">
              <c16:uniqueId val="{00000000-122D-4D7E-8B39-188E63556D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122D-4D7E-8B39-188E63556D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627.74</c:v>
                </c:pt>
                <c:pt idx="1">
                  <c:v>621.85</c:v>
                </c:pt>
                <c:pt idx="2">
                  <c:v>546.07000000000005</c:v>
                </c:pt>
                <c:pt idx="3">
                  <c:v>509.64</c:v>
                </c:pt>
                <c:pt idx="4">
                  <c:v>464.19</c:v>
                </c:pt>
              </c:numCache>
            </c:numRef>
          </c:val>
          <c:extLst>
            <c:ext xmlns:c16="http://schemas.microsoft.com/office/drawing/2014/chart" uri="{C3380CC4-5D6E-409C-BE32-E72D297353CC}">
              <c16:uniqueId val="{00000000-4BEA-4D2D-A61C-25F60E6505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4BEA-4D2D-A61C-25F60E6505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106.13</c:v>
                </c:pt>
                <c:pt idx="1">
                  <c:v>92.49</c:v>
                </c:pt>
                <c:pt idx="2">
                  <c:v>95.11</c:v>
                </c:pt>
                <c:pt idx="3">
                  <c:v>94.05</c:v>
                </c:pt>
                <c:pt idx="4">
                  <c:v>89.53</c:v>
                </c:pt>
              </c:numCache>
            </c:numRef>
          </c:val>
          <c:extLst>
            <c:ext xmlns:c16="http://schemas.microsoft.com/office/drawing/2014/chart" uri="{C3380CC4-5D6E-409C-BE32-E72D297353CC}">
              <c16:uniqueId val="{00000000-6B80-4E6A-950E-4D840C192F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6B80-4E6A-950E-4D840C192F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129.65</c:v>
                </c:pt>
                <c:pt idx="1">
                  <c:v>137.43</c:v>
                </c:pt>
                <c:pt idx="2">
                  <c:v>140.63999999999999</c:v>
                </c:pt>
                <c:pt idx="3">
                  <c:v>142.38999999999999</c:v>
                </c:pt>
                <c:pt idx="4">
                  <c:v>150.58000000000001</c:v>
                </c:pt>
              </c:numCache>
            </c:numRef>
          </c:val>
          <c:extLst>
            <c:ext xmlns:c16="http://schemas.microsoft.com/office/drawing/2014/chart" uri="{C3380CC4-5D6E-409C-BE32-E72D297353CC}">
              <c16:uniqueId val="{00000000-AB15-4D5C-8237-9E6D28D675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AB15-4D5C-8237-9E6D28D675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1" t="str">
        <f>データ!H6</f>
        <v>大阪府　大阪狭山市</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0" t="s">
        <v>1</v>
      </c>
      <c r="C7" s="40"/>
      <c r="D7" s="40"/>
      <c r="E7" s="40"/>
      <c r="F7" s="40"/>
      <c r="G7" s="40"/>
      <c r="H7" s="40"/>
      <c r="I7" s="40" t="s">
        <v>2</v>
      </c>
      <c r="J7" s="40"/>
      <c r="K7" s="40"/>
      <c r="L7" s="40"/>
      <c r="M7" s="40"/>
      <c r="N7" s="40"/>
      <c r="O7" s="40"/>
      <c r="P7" s="40" t="s">
        <v>3</v>
      </c>
      <c r="Q7" s="40"/>
      <c r="R7" s="40"/>
      <c r="S7" s="40"/>
      <c r="T7" s="40"/>
      <c r="U7" s="40"/>
      <c r="V7" s="40"/>
      <c r="W7" s="40" t="s">
        <v>4</v>
      </c>
      <c r="X7" s="40"/>
      <c r="Y7" s="40"/>
      <c r="Z7" s="40"/>
      <c r="AA7" s="40"/>
      <c r="AB7" s="40"/>
      <c r="AC7" s="40"/>
      <c r="AD7" s="40" t="s">
        <v>5</v>
      </c>
      <c r="AE7" s="40"/>
      <c r="AF7" s="40"/>
      <c r="AG7" s="40"/>
      <c r="AH7" s="40"/>
      <c r="AI7" s="40"/>
      <c r="AJ7" s="40"/>
      <c r="AK7" s="3"/>
      <c r="AL7" s="40" t="s">
        <v>6</v>
      </c>
      <c r="AM7" s="40"/>
      <c r="AN7" s="40"/>
      <c r="AO7" s="40"/>
      <c r="AP7" s="40"/>
      <c r="AQ7" s="40"/>
      <c r="AR7" s="40"/>
      <c r="AS7" s="40"/>
      <c r="AT7" s="40" t="s">
        <v>7</v>
      </c>
      <c r="AU7" s="40"/>
      <c r="AV7" s="40"/>
      <c r="AW7" s="40"/>
      <c r="AX7" s="40"/>
      <c r="AY7" s="40"/>
      <c r="AZ7" s="40"/>
      <c r="BA7" s="40"/>
      <c r="BB7" s="40" t="s">
        <v>8</v>
      </c>
      <c r="BC7" s="40"/>
      <c r="BD7" s="40"/>
      <c r="BE7" s="40"/>
      <c r="BF7" s="40"/>
      <c r="BG7" s="40"/>
      <c r="BH7" s="40"/>
      <c r="BI7" s="40"/>
      <c r="BJ7" s="3"/>
      <c r="BK7" s="3"/>
      <c r="BL7" s="62" t="s">
        <v>9</v>
      </c>
      <c r="BM7" s="63"/>
      <c r="BN7" s="63"/>
      <c r="BO7" s="63"/>
      <c r="BP7" s="63"/>
      <c r="BQ7" s="63"/>
      <c r="BR7" s="63"/>
      <c r="BS7" s="63"/>
      <c r="BT7" s="63"/>
      <c r="BU7" s="63"/>
      <c r="BV7" s="63"/>
      <c r="BW7" s="63"/>
      <c r="BX7" s="63"/>
      <c r="BY7" s="64"/>
    </row>
    <row r="8" spans="1:78" ht="18.75" customHeight="1" x14ac:dyDescent="0.2">
      <c r="A8" s="2"/>
      <c r="B8" s="58" t="str">
        <f>データ!I6</f>
        <v>法適用</v>
      </c>
      <c r="C8" s="58"/>
      <c r="D8" s="58"/>
      <c r="E8" s="58"/>
      <c r="F8" s="58"/>
      <c r="G8" s="58"/>
      <c r="H8" s="58"/>
      <c r="I8" s="58" t="str">
        <f>データ!J6</f>
        <v>下水道事業</v>
      </c>
      <c r="J8" s="58"/>
      <c r="K8" s="58"/>
      <c r="L8" s="58"/>
      <c r="M8" s="58"/>
      <c r="N8" s="58"/>
      <c r="O8" s="58"/>
      <c r="P8" s="58" t="str">
        <f>データ!K6</f>
        <v>公共下水道</v>
      </c>
      <c r="Q8" s="58"/>
      <c r="R8" s="58"/>
      <c r="S8" s="58"/>
      <c r="T8" s="58"/>
      <c r="U8" s="58"/>
      <c r="V8" s="58"/>
      <c r="W8" s="58" t="str">
        <f>データ!L6</f>
        <v>Bc1</v>
      </c>
      <c r="X8" s="58"/>
      <c r="Y8" s="58"/>
      <c r="Z8" s="58"/>
      <c r="AA8" s="58"/>
      <c r="AB8" s="58"/>
      <c r="AC8" s="58"/>
      <c r="AD8" s="59" t="str">
        <f>データ!$M$6</f>
        <v>非設置</v>
      </c>
      <c r="AE8" s="59"/>
      <c r="AF8" s="59"/>
      <c r="AG8" s="59"/>
      <c r="AH8" s="59"/>
      <c r="AI8" s="59"/>
      <c r="AJ8" s="59"/>
      <c r="AK8" s="3"/>
      <c r="AL8" s="39">
        <f>データ!S6</f>
        <v>58031</v>
      </c>
      <c r="AM8" s="39"/>
      <c r="AN8" s="39"/>
      <c r="AO8" s="39"/>
      <c r="AP8" s="39"/>
      <c r="AQ8" s="39"/>
      <c r="AR8" s="39"/>
      <c r="AS8" s="39"/>
      <c r="AT8" s="38">
        <f>データ!T6</f>
        <v>11.92</v>
      </c>
      <c r="AU8" s="38"/>
      <c r="AV8" s="38"/>
      <c r="AW8" s="38"/>
      <c r="AX8" s="38"/>
      <c r="AY8" s="38"/>
      <c r="AZ8" s="38"/>
      <c r="BA8" s="38"/>
      <c r="BB8" s="38">
        <f>データ!U6</f>
        <v>4868.37</v>
      </c>
      <c r="BC8" s="38"/>
      <c r="BD8" s="38"/>
      <c r="BE8" s="38"/>
      <c r="BF8" s="38"/>
      <c r="BG8" s="38"/>
      <c r="BH8" s="38"/>
      <c r="BI8" s="38"/>
      <c r="BJ8" s="3"/>
      <c r="BK8" s="3"/>
      <c r="BL8" s="54" t="s">
        <v>10</v>
      </c>
      <c r="BM8" s="55"/>
      <c r="BN8" s="56" t="s">
        <v>11</v>
      </c>
      <c r="BO8" s="56"/>
      <c r="BP8" s="56"/>
      <c r="BQ8" s="56"/>
      <c r="BR8" s="56"/>
      <c r="BS8" s="56"/>
      <c r="BT8" s="56"/>
      <c r="BU8" s="56"/>
      <c r="BV8" s="56"/>
      <c r="BW8" s="56"/>
      <c r="BX8" s="56"/>
      <c r="BY8" s="57"/>
    </row>
    <row r="9" spans="1:78" ht="18.75" customHeight="1" x14ac:dyDescent="0.2">
      <c r="A9" s="2"/>
      <c r="B9" s="40" t="s">
        <v>12</v>
      </c>
      <c r="C9" s="40"/>
      <c r="D9" s="40"/>
      <c r="E9" s="40"/>
      <c r="F9" s="40"/>
      <c r="G9" s="40"/>
      <c r="H9" s="40"/>
      <c r="I9" s="40" t="s">
        <v>13</v>
      </c>
      <c r="J9" s="40"/>
      <c r="K9" s="40"/>
      <c r="L9" s="40"/>
      <c r="M9" s="40"/>
      <c r="N9" s="40"/>
      <c r="O9" s="40"/>
      <c r="P9" s="40" t="s">
        <v>14</v>
      </c>
      <c r="Q9" s="40"/>
      <c r="R9" s="40"/>
      <c r="S9" s="40"/>
      <c r="T9" s="40"/>
      <c r="U9" s="40"/>
      <c r="V9" s="40"/>
      <c r="W9" s="40" t="s">
        <v>15</v>
      </c>
      <c r="X9" s="40"/>
      <c r="Y9" s="40"/>
      <c r="Z9" s="40"/>
      <c r="AA9" s="40"/>
      <c r="AB9" s="40"/>
      <c r="AC9" s="40"/>
      <c r="AD9" s="40" t="s">
        <v>16</v>
      </c>
      <c r="AE9" s="40"/>
      <c r="AF9" s="40"/>
      <c r="AG9" s="40"/>
      <c r="AH9" s="40"/>
      <c r="AI9" s="40"/>
      <c r="AJ9" s="40"/>
      <c r="AK9" s="3"/>
      <c r="AL9" s="40" t="s">
        <v>17</v>
      </c>
      <c r="AM9" s="40"/>
      <c r="AN9" s="40"/>
      <c r="AO9" s="40"/>
      <c r="AP9" s="40"/>
      <c r="AQ9" s="40"/>
      <c r="AR9" s="40"/>
      <c r="AS9" s="40"/>
      <c r="AT9" s="40" t="s">
        <v>18</v>
      </c>
      <c r="AU9" s="40"/>
      <c r="AV9" s="40"/>
      <c r="AW9" s="40"/>
      <c r="AX9" s="40"/>
      <c r="AY9" s="40"/>
      <c r="AZ9" s="40"/>
      <c r="BA9" s="40"/>
      <c r="BB9" s="40" t="s">
        <v>19</v>
      </c>
      <c r="BC9" s="40"/>
      <c r="BD9" s="40"/>
      <c r="BE9" s="40"/>
      <c r="BF9" s="40"/>
      <c r="BG9" s="40"/>
      <c r="BH9" s="40"/>
      <c r="BI9" s="40"/>
      <c r="BJ9" s="3"/>
      <c r="BK9" s="3"/>
      <c r="BL9" s="41" t="s">
        <v>20</v>
      </c>
      <c r="BM9" s="42"/>
      <c r="BN9" s="43" t="s">
        <v>21</v>
      </c>
      <c r="BO9" s="43"/>
      <c r="BP9" s="43"/>
      <c r="BQ9" s="43"/>
      <c r="BR9" s="43"/>
      <c r="BS9" s="43"/>
      <c r="BT9" s="43"/>
      <c r="BU9" s="43"/>
      <c r="BV9" s="43"/>
      <c r="BW9" s="43"/>
      <c r="BX9" s="43"/>
      <c r="BY9" s="44"/>
    </row>
    <row r="10" spans="1:78" ht="18.75" customHeight="1" x14ac:dyDescent="0.2">
      <c r="A10" s="2"/>
      <c r="B10" s="38" t="str">
        <f>データ!N6</f>
        <v>-</v>
      </c>
      <c r="C10" s="38"/>
      <c r="D10" s="38"/>
      <c r="E10" s="38"/>
      <c r="F10" s="38"/>
      <c r="G10" s="38"/>
      <c r="H10" s="38"/>
      <c r="I10" s="38">
        <f>データ!O6</f>
        <v>75.28</v>
      </c>
      <c r="J10" s="38"/>
      <c r="K10" s="38"/>
      <c r="L10" s="38"/>
      <c r="M10" s="38"/>
      <c r="N10" s="38"/>
      <c r="O10" s="38"/>
      <c r="P10" s="38">
        <f>データ!P6</f>
        <v>99.98</v>
      </c>
      <c r="Q10" s="38"/>
      <c r="R10" s="38"/>
      <c r="S10" s="38"/>
      <c r="T10" s="38"/>
      <c r="U10" s="38"/>
      <c r="V10" s="38"/>
      <c r="W10" s="38">
        <f>データ!Q6</f>
        <v>88.09</v>
      </c>
      <c r="X10" s="38"/>
      <c r="Y10" s="38"/>
      <c r="Z10" s="38"/>
      <c r="AA10" s="38"/>
      <c r="AB10" s="38"/>
      <c r="AC10" s="38"/>
      <c r="AD10" s="39">
        <f>データ!R6</f>
        <v>2222</v>
      </c>
      <c r="AE10" s="39"/>
      <c r="AF10" s="39"/>
      <c r="AG10" s="39"/>
      <c r="AH10" s="39"/>
      <c r="AI10" s="39"/>
      <c r="AJ10" s="39"/>
      <c r="AK10" s="2"/>
      <c r="AL10" s="39">
        <f>データ!V6</f>
        <v>57834</v>
      </c>
      <c r="AM10" s="39"/>
      <c r="AN10" s="39"/>
      <c r="AO10" s="39"/>
      <c r="AP10" s="39"/>
      <c r="AQ10" s="39"/>
      <c r="AR10" s="39"/>
      <c r="AS10" s="39"/>
      <c r="AT10" s="38">
        <f>データ!W6</f>
        <v>8.8000000000000007</v>
      </c>
      <c r="AU10" s="38"/>
      <c r="AV10" s="38"/>
      <c r="AW10" s="38"/>
      <c r="AX10" s="38"/>
      <c r="AY10" s="38"/>
      <c r="AZ10" s="38"/>
      <c r="BA10" s="38"/>
      <c r="BB10" s="38">
        <f>データ!X6</f>
        <v>6572.05</v>
      </c>
      <c r="BC10" s="38"/>
      <c r="BD10" s="38"/>
      <c r="BE10" s="38"/>
      <c r="BF10" s="38"/>
      <c r="BG10" s="38"/>
      <c r="BH10" s="38"/>
      <c r="BI10" s="38"/>
      <c r="BJ10" s="2"/>
      <c r="BK10" s="2"/>
      <c r="BL10" s="45" t="s">
        <v>22</v>
      </c>
      <c r="BM10" s="46"/>
      <c r="BN10" s="47" t="s">
        <v>23</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24</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1" t="s">
        <v>26</v>
      </c>
      <c r="BM14" s="32"/>
      <c r="BN14" s="32"/>
      <c r="BO14" s="32"/>
      <c r="BP14" s="32"/>
      <c r="BQ14" s="32"/>
      <c r="BR14" s="32"/>
      <c r="BS14" s="32"/>
      <c r="BT14" s="32"/>
      <c r="BU14" s="32"/>
      <c r="BV14" s="32"/>
      <c r="BW14" s="32"/>
      <c r="BX14" s="32"/>
      <c r="BY14" s="32"/>
      <c r="BZ14" s="33"/>
    </row>
    <row r="15" spans="1:78" ht="13.5" customHeight="1" x14ac:dyDescent="0.2">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9" t="s">
        <v>27</v>
      </c>
      <c r="BM45" s="80"/>
      <c r="BN45" s="80"/>
      <c r="BO45" s="80"/>
      <c r="BP45" s="80"/>
      <c r="BQ45" s="80"/>
      <c r="BR45" s="80"/>
      <c r="BS45" s="80"/>
      <c r="BT45" s="80"/>
      <c r="BU45" s="80"/>
      <c r="BV45" s="80"/>
      <c r="BW45" s="80"/>
      <c r="BX45" s="80"/>
      <c r="BY45" s="80"/>
      <c r="BZ45" s="8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2"/>
      <c r="BM46" s="83"/>
      <c r="BN46" s="83"/>
      <c r="BO46" s="83"/>
      <c r="BP46" s="83"/>
      <c r="BQ46" s="83"/>
      <c r="BR46" s="83"/>
      <c r="BS46" s="83"/>
      <c r="BT46" s="83"/>
      <c r="BU46" s="83"/>
      <c r="BV46" s="83"/>
      <c r="BW46" s="83"/>
      <c r="BX46" s="83"/>
      <c r="BY46" s="83"/>
      <c r="BZ46" s="8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2">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9" t="s">
        <v>29</v>
      </c>
      <c r="BM64" s="80"/>
      <c r="BN64" s="80"/>
      <c r="BO64" s="80"/>
      <c r="BP64" s="80"/>
      <c r="BQ64" s="80"/>
      <c r="BR64" s="80"/>
      <c r="BS64" s="80"/>
      <c r="BT64" s="80"/>
      <c r="BU64" s="80"/>
      <c r="BV64" s="80"/>
      <c r="BW64" s="80"/>
      <c r="BX64" s="80"/>
      <c r="BY64" s="80"/>
      <c r="BZ64" s="8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2"/>
      <c r="BM65" s="83"/>
      <c r="BN65" s="83"/>
      <c r="BO65" s="83"/>
      <c r="BP65" s="83"/>
      <c r="BQ65" s="83"/>
      <c r="BR65" s="83"/>
      <c r="BS65" s="83"/>
      <c r="BT65" s="83"/>
      <c r="BU65" s="83"/>
      <c r="BV65" s="83"/>
      <c r="BW65" s="83"/>
      <c r="BX65" s="83"/>
      <c r="BY65" s="83"/>
      <c r="BZ65" s="8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NJ4dL8KJ0FRE5hYnU+243rKNdJ6s7X3fb6DpLwoHCex8spYkqfD/4Dk026HEQPlNzZGlf87iQKnl0E/UkXUYw==" saltValue="36DZnN1iUHhy8HxCmec/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272311</v>
      </c>
      <c r="D6" s="19">
        <f t="shared" si="3"/>
        <v>46</v>
      </c>
      <c r="E6" s="19">
        <f t="shared" si="3"/>
        <v>17</v>
      </c>
      <c r="F6" s="19">
        <f t="shared" si="3"/>
        <v>1</v>
      </c>
      <c r="G6" s="19">
        <f t="shared" si="3"/>
        <v>0</v>
      </c>
      <c r="H6" s="19" t="str">
        <f t="shared" si="3"/>
        <v>大阪府　大阪狭山市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75.28</v>
      </c>
      <c r="P6" s="20">
        <f t="shared" si="3"/>
        <v>99.98</v>
      </c>
      <c r="Q6" s="20">
        <f t="shared" si="3"/>
        <v>88.09</v>
      </c>
      <c r="R6" s="20">
        <f t="shared" si="3"/>
        <v>2222</v>
      </c>
      <c r="S6" s="20">
        <f t="shared" si="3"/>
        <v>58031</v>
      </c>
      <c r="T6" s="20">
        <f t="shared" si="3"/>
        <v>11.92</v>
      </c>
      <c r="U6" s="20">
        <f t="shared" si="3"/>
        <v>4868.37</v>
      </c>
      <c r="V6" s="20">
        <f t="shared" si="3"/>
        <v>57834</v>
      </c>
      <c r="W6" s="20">
        <f t="shared" si="3"/>
        <v>8.8000000000000007</v>
      </c>
      <c r="X6" s="20">
        <f t="shared" si="3"/>
        <v>6572.05</v>
      </c>
      <c r="Y6" s="21">
        <f>IF(Y7="",NA(),Y7)</f>
        <v>102.31</v>
      </c>
      <c r="Z6" s="21">
        <f t="shared" ref="Z6:AH6" si="4">IF(Z7="",NA(),Z7)</f>
        <v>100.68</v>
      </c>
      <c r="AA6" s="21">
        <f t="shared" si="4"/>
        <v>101.36</v>
      </c>
      <c r="AB6" s="21">
        <f t="shared" si="4"/>
        <v>103.27</v>
      </c>
      <c r="AC6" s="21">
        <f t="shared" si="4"/>
        <v>100.73</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54.61</v>
      </c>
      <c r="AV6" s="21">
        <f t="shared" ref="AV6:BD6" si="6">IF(AV7="",NA(),AV7)</f>
        <v>62.33</v>
      </c>
      <c r="AW6" s="21">
        <f t="shared" si="6"/>
        <v>66.430000000000007</v>
      </c>
      <c r="AX6" s="21">
        <f t="shared" si="6"/>
        <v>65.33</v>
      </c>
      <c r="AY6" s="21">
        <f t="shared" si="6"/>
        <v>70.86</v>
      </c>
      <c r="AZ6" s="21">
        <f t="shared" si="6"/>
        <v>71.540000000000006</v>
      </c>
      <c r="BA6" s="21">
        <f t="shared" si="6"/>
        <v>67.86</v>
      </c>
      <c r="BB6" s="21">
        <f t="shared" si="6"/>
        <v>72.92</v>
      </c>
      <c r="BC6" s="21">
        <f t="shared" si="6"/>
        <v>81.19</v>
      </c>
      <c r="BD6" s="21">
        <f t="shared" si="6"/>
        <v>85.86</v>
      </c>
      <c r="BE6" s="20" t="str">
        <f>IF(BE7="","",IF(BE7="-","【-】","【"&amp;SUBSTITUTE(TEXT(BE7,"#,##0.00"),"-","△")&amp;"】"))</f>
        <v>【78.43】</v>
      </c>
      <c r="BF6" s="21">
        <f>IF(BF7="",NA(),BF7)</f>
        <v>627.74</v>
      </c>
      <c r="BG6" s="21">
        <f t="shared" ref="BG6:BO6" si="7">IF(BG7="",NA(),BG7)</f>
        <v>621.85</v>
      </c>
      <c r="BH6" s="21">
        <f t="shared" si="7"/>
        <v>546.07000000000005</v>
      </c>
      <c r="BI6" s="21">
        <f t="shared" si="7"/>
        <v>509.64</v>
      </c>
      <c r="BJ6" s="21">
        <f t="shared" si="7"/>
        <v>464.19</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106.13</v>
      </c>
      <c r="BR6" s="21">
        <f t="shared" ref="BR6:BZ6" si="8">IF(BR7="",NA(),BR7)</f>
        <v>92.49</v>
      </c>
      <c r="BS6" s="21">
        <f t="shared" si="8"/>
        <v>95.11</v>
      </c>
      <c r="BT6" s="21">
        <f t="shared" si="8"/>
        <v>94.05</v>
      </c>
      <c r="BU6" s="21">
        <f t="shared" si="8"/>
        <v>89.53</v>
      </c>
      <c r="BV6" s="21">
        <f t="shared" si="8"/>
        <v>88.05</v>
      </c>
      <c r="BW6" s="21">
        <f t="shared" si="8"/>
        <v>91.14</v>
      </c>
      <c r="BX6" s="21">
        <f t="shared" si="8"/>
        <v>90.69</v>
      </c>
      <c r="BY6" s="21">
        <f t="shared" si="8"/>
        <v>90.5</v>
      </c>
      <c r="BZ6" s="21">
        <f t="shared" si="8"/>
        <v>92.66</v>
      </c>
      <c r="CA6" s="20" t="str">
        <f>IF(CA7="","",IF(CA7="-","【-】","【"&amp;SUBSTITUTE(TEXT(CA7,"#,##0.00"),"-","△")&amp;"】"))</f>
        <v>【97.81】</v>
      </c>
      <c r="CB6" s="21">
        <f>IF(CB7="",NA(),CB7)</f>
        <v>129.65</v>
      </c>
      <c r="CC6" s="21">
        <f t="shared" ref="CC6:CK6" si="9">IF(CC7="",NA(),CC7)</f>
        <v>137.43</v>
      </c>
      <c r="CD6" s="21">
        <f t="shared" si="9"/>
        <v>140.63999999999999</v>
      </c>
      <c r="CE6" s="21">
        <f t="shared" si="9"/>
        <v>142.38999999999999</v>
      </c>
      <c r="CF6" s="21">
        <f t="shared" si="9"/>
        <v>150.58000000000001</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97.14</v>
      </c>
      <c r="CY6" s="21">
        <f t="shared" ref="CY6:DG6" si="11">IF(CY7="",NA(),CY7)</f>
        <v>97.15</v>
      </c>
      <c r="CZ6" s="21">
        <f t="shared" si="11"/>
        <v>97.14</v>
      </c>
      <c r="DA6" s="21">
        <f t="shared" si="11"/>
        <v>97.13</v>
      </c>
      <c r="DB6" s="21">
        <f t="shared" si="11"/>
        <v>97.12</v>
      </c>
      <c r="DC6" s="21">
        <f t="shared" si="11"/>
        <v>93.73</v>
      </c>
      <c r="DD6" s="21">
        <f t="shared" si="11"/>
        <v>94.17</v>
      </c>
      <c r="DE6" s="21">
        <f t="shared" si="11"/>
        <v>94.27</v>
      </c>
      <c r="DF6" s="21">
        <f t="shared" si="11"/>
        <v>94.46</v>
      </c>
      <c r="DG6" s="21">
        <f t="shared" si="11"/>
        <v>94.37</v>
      </c>
      <c r="DH6" s="20" t="str">
        <f>IF(DH7="","",IF(DH7="-","【-】","【"&amp;SUBSTITUTE(TEXT(DH7,"#,##0.00"),"-","△")&amp;"】"))</f>
        <v>【95.91】</v>
      </c>
      <c r="DI6" s="21">
        <f>IF(DI7="",NA(),DI7)</f>
        <v>14.5</v>
      </c>
      <c r="DJ6" s="21">
        <f t="shared" ref="DJ6:DR6" si="12">IF(DJ7="",NA(),DJ7)</f>
        <v>17.71</v>
      </c>
      <c r="DK6" s="21">
        <f t="shared" si="12"/>
        <v>20.7</v>
      </c>
      <c r="DL6" s="21">
        <f t="shared" si="12"/>
        <v>23.83</v>
      </c>
      <c r="DM6" s="21">
        <f t="shared" si="12"/>
        <v>26.7</v>
      </c>
      <c r="DN6" s="21">
        <f t="shared" si="12"/>
        <v>21.22</v>
      </c>
      <c r="DO6" s="21">
        <f t="shared" si="12"/>
        <v>23.25</v>
      </c>
      <c r="DP6" s="21">
        <f t="shared" si="12"/>
        <v>25.2</v>
      </c>
      <c r="DQ6" s="21">
        <f t="shared" si="12"/>
        <v>27.42</v>
      </c>
      <c r="DR6" s="21">
        <f t="shared" si="12"/>
        <v>30.01</v>
      </c>
      <c r="DS6" s="20" t="str">
        <f>IF(DS7="","",IF(DS7="-","【-】","【"&amp;SUBSTITUTE(TEXT(DS7,"#,##0.00"),"-","△")&amp;"】"))</f>
        <v>【41.09】</v>
      </c>
      <c r="DT6" s="21">
        <f>IF(DT7="",NA(),DT7)</f>
        <v>1</v>
      </c>
      <c r="DU6" s="21">
        <f t="shared" ref="DU6:EC6" si="13">IF(DU7="",NA(),DU7)</f>
        <v>16.059999999999999</v>
      </c>
      <c r="DV6" s="21">
        <f t="shared" si="13"/>
        <v>16.38</v>
      </c>
      <c r="DW6" s="21">
        <f t="shared" si="13"/>
        <v>16.350000000000001</v>
      </c>
      <c r="DX6" s="21">
        <f t="shared" si="13"/>
        <v>17.25</v>
      </c>
      <c r="DY6" s="21">
        <f t="shared" si="13"/>
        <v>0.83</v>
      </c>
      <c r="DZ6" s="21">
        <f t="shared" si="13"/>
        <v>1.06</v>
      </c>
      <c r="EA6" s="21">
        <f t="shared" si="13"/>
        <v>2.02</v>
      </c>
      <c r="EB6" s="21">
        <f t="shared" si="13"/>
        <v>2.67</v>
      </c>
      <c r="EC6" s="21">
        <f t="shared" si="13"/>
        <v>3.43</v>
      </c>
      <c r="ED6" s="20" t="str">
        <f>IF(ED7="","",IF(ED7="-","【-】","【"&amp;SUBSTITUTE(TEXT(ED7,"#,##0.00"),"-","△")&amp;"】"))</f>
        <v>【8.68】</v>
      </c>
      <c r="EE6" s="21">
        <f>IF(EE7="",NA(),EE7)</f>
        <v>0.12</v>
      </c>
      <c r="EF6" s="21">
        <f t="shared" ref="EF6:EN6" si="14">IF(EF7="",NA(),EF7)</f>
        <v>0.11</v>
      </c>
      <c r="EG6" s="21">
        <f t="shared" si="14"/>
        <v>0.1</v>
      </c>
      <c r="EH6" s="21">
        <f t="shared" si="14"/>
        <v>0.16</v>
      </c>
      <c r="EI6" s="21">
        <f t="shared" si="14"/>
        <v>0.11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272311</v>
      </c>
      <c r="D7" s="23">
        <v>46</v>
      </c>
      <c r="E7" s="23">
        <v>17</v>
      </c>
      <c r="F7" s="23">
        <v>1</v>
      </c>
      <c r="G7" s="23">
        <v>0</v>
      </c>
      <c r="H7" s="23" t="s">
        <v>96</v>
      </c>
      <c r="I7" s="23" t="s">
        <v>97</v>
      </c>
      <c r="J7" s="23" t="s">
        <v>98</v>
      </c>
      <c r="K7" s="23" t="s">
        <v>99</v>
      </c>
      <c r="L7" s="23" t="s">
        <v>100</v>
      </c>
      <c r="M7" s="23" t="s">
        <v>101</v>
      </c>
      <c r="N7" s="24" t="s">
        <v>102</v>
      </c>
      <c r="O7" s="24">
        <v>75.28</v>
      </c>
      <c r="P7" s="24">
        <v>99.98</v>
      </c>
      <c r="Q7" s="24">
        <v>88.09</v>
      </c>
      <c r="R7" s="24">
        <v>2222</v>
      </c>
      <c r="S7" s="24">
        <v>58031</v>
      </c>
      <c r="T7" s="24">
        <v>11.92</v>
      </c>
      <c r="U7" s="24">
        <v>4868.37</v>
      </c>
      <c r="V7" s="24">
        <v>57834</v>
      </c>
      <c r="W7" s="24">
        <v>8.8000000000000007</v>
      </c>
      <c r="X7" s="24">
        <v>6572.05</v>
      </c>
      <c r="Y7" s="24">
        <v>102.31</v>
      </c>
      <c r="Z7" s="24">
        <v>100.68</v>
      </c>
      <c r="AA7" s="24">
        <v>101.36</v>
      </c>
      <c r="AB7" s="24">
        <v>103.27</v>
      </c>
      <c r="AC7" s="24">
        <v>100.73</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54.61</v>
      </c>
      <c r="AV7" s="24">
        <v>62.33</v>
      </c>
      <c r="AW7" s="24">
        <v>66.430000000000007</v>
      </c>
      <c r="AX7" s="24">
        <v>65.33</v>
      </c>
      <c r="AY7" s="24">
        <v>70.86</v>
      </c>
      <c r="AZ7" s="24">
        <v>71.540000000000006</v>
      </c>
      <c r="BA7" s="24">
        <v>67.86</v>
      </c>
      <c r="BB7" s="24">
        <v>72.92</v>
      </c>
      <c r="BC7" s="24">
        <v>81.19</v>
      </c>
      <c r="BD7" s="24">
        <v>85.86</v>
      </c>
      <c r="BE7" s="24">
        <v>78.430000000000007</v>
      </c>
      <c r="BF7" s="24">
        <v>627.74</v>
      </c>
      <c r="BG7" s="24">
        <v>621.85</v>
      </c>
      <c r="BH7" s="24">
        <v>546.07000000000005</v>
      </c>
      <c r="BI7" s="24">
        <v>509.64</v>
      </c>
      <c r="BJ7" s="24">
        <v>464.19</v>
      </c>
      <c r="BK7" s="24">
        <v>653.69000000000005</v>
      </c>
      <c r="BL7" s="24">
        <v>709.4</v>
      </c>
      <c r="BM7" s="24">
        <v>734.47</v>
      </c>
      <c r="BN7" s="24">
        <v>720.89</v>
      </c>
      <c r="BO7" s="24">
        <v>676.93</v>
      </c>
      <c r="BP7" s="24">
        <v>630.82000000000005</v>
      </c>
      <c r="BQ7" s="24">
        <v>106.13</v>
      </c>
      <c r="BR7" s="24">
        <v>92.49</v>
      </c>
      <c r="BS7" s="24">
        <v>95.11</v>
      </c>
      <c r="BT7" s="24">
        <v>94.05</v>
      </c>
      <c r="BU7" s="24">
        <v>89.53</v>
      </c>
      <c r="BV7" s="24">
        <v>88.05</v>
      </c>
      <c r="BW7" s="24">
        <v>91.14</v>
      </c>
      <c r="BX7" s="24">
        <v>90.69</v>
      </c>
      <c r="BY7" s="24">
        <v>90.5</v>
      </c>
      <c r="BZ7" s="24">
        <v>92.66</v>
      </c>
      <c r="CA7" s="24">
        <v>97.81</v>
      </c>
      <c r="CB7" s="24">
        <v>129.65</v>
      </c>
      <c r="CC7" s="24">
        <v>137.43</v>
      </c>
      <c r="CD7" s="24">
        <v>140.63999999999999</v>
      </c>
      <c r="CE7" s="24">
        <v>142.38999999999999</v>
      </c>
      <c r="CF7" s="24">
        <v>150.58000000000001</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97.14</v>
      </c>
      <c r="CY7" s="24">
        <v>97.15</v>
      </c>
      <c r="CZ7" s="24">
        <v>97.14</v>
      </c>
      <c r="DA7" s="24">
        <v>97.13</v>
      </c>
      <c r="DB7" s="24">
        <v>97.12</v>
      </c>
      <c r="DC7" s="24">
        <v>93.73</v>
      </c>
      <c r="DD7" s="24">
        <v>94.17</v>
      </c>
      <c r="DE7" s="24">
        <v>94.27</v>
      </c>
      <c r="DF7" s="24">
        <v>94.46</v>
      </c>
      <c r="DG7" s="24">
        <v>94.37</v>
      </c>
      <c r="DH7" s="24">
        <v>95.91</v>
      </c>
      <c r="DI7" s="24">
        <v>14.5</v>
      </c>
      <c r="DJ7" s="24">
        <v>17.71</v>
      </c>
      <c r="DK7" s="24">
        <v>20.7</v>
      </c>
      <c r="DL7" s="24">
        <v>23.83</v>
      </c>
      <c r="DM7" s="24">
        <v>26.7</v>
      </c>
      <c r="DN7" s="24">
        <v>21.22</v>
      </c>
      <c r="DO7" s="24">
        <v>23.25</v>
      </c>
      <c r="DP7" s="24">
        <v>25.2</v>
      </c>
      <c r="DQ7" s="24">
        <v>27.42</v>
      </c>
      <c r="DR7" s="24">
        <v>30.01</v>
      </c>
      <c r="DS7" s="24">
        <v>41.09</v>
      </c>
      <c r="DT7" s="24">
        <v>1</v>
      </c>
      <c r="DU7" s="24">
        <v>16.059999999999999</v>
      </c>
      <c r="DV7" s="24">
        <v>16.38</v>
      </c>
      <c r="DW7" s="24">
        <v>16.350000000000001</v>
      </c>
      <c r="DX7" s="24">
        <v>17.25</v>
      </c>
      <c r="DY7" s="24">
        <v>0.83</v>
      </c>
      <c r="DZ7" s="24">
        <v>1.06</v>
      </c>
      <c r="EA7" s="24">
        <v>2.02</v>
      </c>
      <c r="EB7" s="24">
        <v>2.67</v>
      </c>
      <c r="EC7" s="24">
        <v>3.43</v>
      </c>
      <c r="ED7" s="24">
        <v>8.68</v>
      </c>
      <c r="EE7" s="24">
        <v>0.12</v>
      </c>
      <c r="EF7" s="24">
        <v>0.11</v>
      </c>
      <c r="EG7" s="24">
        <v>0.1</v>
      </c>
      <c r="EH7" s="24">
        <v>0.16</v>
      </c>
      <c r="EI7" s="24">
        <v>0.11</v>
      </c>
      <c r="EJ7" s="24">
        <v>0.12</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2025-01-24T07:04:18Z</dcterms:created>
  <dcterms:modified xsi:type="dcterms:W3CDTF">2025-02-27T06:50:05Z</dcterms:modified>
  <cp:category/>
</cp:coreProperties>
</file>