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C80F80DE-81EF-4B81-AE83-2043778877C5}" xr6:coauthVersionLast="47" xr6:coauthVersionMax="47" xr10:uidLastSave="{00000000-0000-0000-0000-000000000000}"/>
  <workbookProtection workbookAlgorithmName="SHA-512" workbookHashValue="1bG6VOb5LmsxjPPU1YFTWkoQP/CKYLmLp7ZfZ+/tar76+ZwtJ1PG1/+UIUX7vrwo9jsi24ttzWwf/SNCQfxXow==" workbookSaltValue="D6l4o8voOA1fwFrgjbNb4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BB10"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<sst xmlns="http://schemas.openxmlformats.org/spreadsheetml/2006/main" count="236" uniqueCount="115">
  <si>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</si>
  <si>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</si>
  <si>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</si>
  <si>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</si>
  <si>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</si>
  <si>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</si>
  <si>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</si>
  <si>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</si>
  <si>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</si>
  <si>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</si>
  <si>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</si>
  <si>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</si>
  <si>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</si>
  <si>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</si>
  <si>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</si>
  <si>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</si>
  <si>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</si>
  <si>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</si>
  <si>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</si>
  <si>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</si>
  <si>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</si>
  <si>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</si>
  <si>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</si>
  <si>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</si>
  <si>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</si>
  <si>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</si>
  <si>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</si>
  <si>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</si>
  <si>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</si>
  <si>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</si>
  <si>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</si>
  <si>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</si>
  <si>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</si>
  <si>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</si>
  <si>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</si>
  <si>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</si>
  <si>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</si>
  <si>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</si>
  <si>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</si>
  <si>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</si>
  <si>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</si>
  <si>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</si>
  <si>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</si>
  <si>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</si>
  <si>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</si>
  <si>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</si>
  <si>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</si>
  <si>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</si>
  <si>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</si>
  <si>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</si>
  <si>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</si>
  <si>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</si>
  <si>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</si>
  <si>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</si>
  <si>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</si>
  <si>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</si>
  <si>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</si>
  <si>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</si>
  <si>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</si>
  <si>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</si>
  <si>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</si>
  <si>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</si>
  <si>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</si>
  <si>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</si>
  <si>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</si>
  <si>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</si>
  <si>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</si>
  <si>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</si>
  <si>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</si>
  <si>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</si>
  <si>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</si>
  <si>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</si>
  <si>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</si>
  <si>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</si>
  <si>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</si>
  <si>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</si>
  <si>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</si>
  <si>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</si>
  <si>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</si>
  <si>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</si>
  <si>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</si>
  <si>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</si>
  <si>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</si>
  <si>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</si>
  <si>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</si>
  <si>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</si>
  <si>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</si>
  <si>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</si>
  <si>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</si>
  <si>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</si>
  <si>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</si>
  <si>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</si>
  <si>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</si>
  <si>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</si>
  <si>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</si>
  <si>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</si>
  <si>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</si>
  <si>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</si>
  <si>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</si>
  <si>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</si>
  <si>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</si>
  <si>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</si>
  <si>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</si>
  <si>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</si>
  <si>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</si>
  <si>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</si>
  <si>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</si>
  <si>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</si>
  <si>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</si>
  <si>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</si>
  <si>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</si>
  <si>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</si>
  <si>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総合して、使用料収入で必要経費を賄っており類似団体と比べても健全な経営状態を維持できているといえる。
　増え続ける老朽管渠への対策は目下の課題であり、5年ごとのストックマネジメント計画更新による長寿命化、効率的な更新投資を推し進め、経営に無理のない平準化した投資を維持できるよう努めるが、今後の管渠更新事業の量如何によっては収支状況の悪化も予想され、使用料の改定も視野に入れつつ今後の動向を注視する。</t>
    <phoneticPr fontId="4"/>
  </si>
  <si>
    <t>　経常収支比率が120％程度で、類似団体平均と比べても経営が安定している証左であるといえる。流動比率も昨年度に引き続き100％を超え、現金残高の確保も見込み通り順調である。
　企業債残高対事業規模比率は前年度に引き続き減であり、企業債の借り入れを抑えての事業投資の成果といえる。
　汚水処理原価は増となったが、主な増加要因は流域下水道維持管理負担金である。
　結果として、経費回収率は減となったが、類似団体平均と比べても高水準であり、使用料の設定が適切な状態であると考えられる。
　水洗化率は減となっているが、これは大口の布設事業により、現在処理区域内人口が増えたが、その改造工事が完了していないためである。</t>
    <rPh sb="241" eb="244">
      <t>スイセンカ</t>
    </rPh>
    <rPh sb="244" eb="245">
      <t>リツ</t>
    </rPh>
    <rPh sb="246" eb="247">
      <t>ゲン</t>
    </rPh>
    <rPh sb="258" eb="260">
      <t>オオグチ</t>
    </rPh>
    <rPh sb="261" eb="263">
      <t>フセツ</t>
    </rPh>
    <rPh sb="263" eb="265">
      <t>ジギョウ</t>
    </rPh>
    <rPh sb="279" eb="280">
      <t>ゾウ</t>
    </rPh>
    <rPh sb="286" eb="288">
      <t>カイゾウ</t>
    </rPh>
    <rPh sb="288" eb="290">
      <t>コウジ</t>
    </rPh>
    <rPh sb="291" eb="293">
      <t>カンリョウ</t>
    </rPh>
    <phoneticPr fontId="4"/>
  </si>
  <si>
    <t>　有形固定資産減価償却率は類似団体と比べ低い割合を保っており、近年の開発及び改良事業について適度な分量を実施しているといえる。
　しかし、管渠老朽化率は高く、これは類似団体と比べても下水道事業の歴史が古く、償却済みの老朽化した下水道管の割合が格段に高いことが原因である。
　また、管渠改善率が類似団体より低い要因としては、ストックマネジメントによる長寿命化及び効率的な更新投資に努めているためである。</t>
    <rPh sb="5" eb="7">
      <t>シサン</t>
    </rPh>
    <rPh sb="69" eb="71">
      <t>カンキョ</t>
    </rPh>
    <rPh sb="71" eb="74">
      <t>ロウキュウカ</t>
    </rPh>
    <rPh sb="74" eb="75">
      <t>リツ</t>
    </rPh>
    <rPh sb="76" eb="77">
      <t>タカ</t>
    </rPh>
    <rPh sb="82" eb="84">
      <t>ルイジ</t>
    </rPh>
    <rPh sb="84" eb="86">
      <t>ダンタイ</t>
    </rPh>
    <rPh sb="87" eb="88">
      <t>クラ</t>
    </rPh>
    <rPh sb="91" eb="94">
      <t>ゲスイドウ</t>
    </rPh>
    <rPh sb="94" eb="96">
      <t>ジギョウ</t>
    </rPh>
    <rPh sb="97" eb="99">
      <t>レキシ</t>
    </rPh>
    <rPh sb="100" eb="101">
      <t>フル</t>
    </rPh>
    <rPh sb="103" eb="105">
      <t>ショウキャク</t>
    </rPh>
    <rPh sb="105" eb="106">
      <t>ズ</t>
    </rPh>
    <rPh sb="108" eb="111">
      <t>ロウキュウカ</t>
    </rPh>
    <rPh sb="113" eb="116">
      <t>ゲスイドウ</t>
    </rPh>
    <rPh sb="116" eb="117">
      <t>カン</t>
    </rPh>
    <rPh sb="118" eb="120">
      <t>ワリアイ</t>
    </rPh>
    <rPh sb="121" eb="123">
      <t>カクダン</t>
    </rPh>
    <rPh sb="124" eb="125">
      <t>タカ</t>
    </rPh>
    <rPh sb="129" eb="131">
      <t>ゲンイン</t>
    </rPh>
    <rPh sb="140" eb="142">
      <t>カンキョ</t>
    </rPh>
    <rPh sb="142" eb="144">
      <t>カイゼン</t>
    </rPh>
    <rPh sb="144" eb="145">
      <t>リツ</t>
    </rPh>
    <rPh sb="146" eb="148">
      <t>ルイジ</t>
    </rPh>
    <rPh sb="148" eb="150">
      <t>ダンタイ</t>
    </rPh>
    <rPh sb="152" eb="153">
      <t>ヒク</t>
    </rPh>
    <rPh sb="154" eb="156">
      <t>ヨウイン</t>
    </rPh>
    <rPh sb="174" eb="178">
      <t>チョウジュミョウカ</t>
    </rPh>
    <rPh sb="178" eb="179">
      <t>オヨ</t>
    </rPh>
    <rPh sb="180" eb="183">
      <t>コウリツテキ</t>
    </rPh>
    <rPh sb="184" eb="186">
      <t>コウシン</t>
    </rPh>
    <rPh sb="186" eb="188">
      <t>トウシ</t>
    </rPh>
    <rPh sb="189" eb="1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</si>
</sst>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0.21</c:v>
                </c:pt>
                <c:pt idx="1">
                  <c:v>0.57999999999999996</c:v>
                </c:pt>
                <c:pt idx="2">
                  <c:v>0.02</c:v>
                </c:pt>
                <c:pt idx="3">
                  <c:v>0.28999999999999998</c:v>
                </c:pt>
                <c:pt idx="4">
                  <c:v>0.08</c:v>
                </c:pt>
              </c:numCache>
            </c:numRef>
          </c:val>
          <c:extLst>
            <c:ext xmlns:c16="http://schemas.microsoft.com/office/drawing/2014/chart" uri="{C3380CC4-5D6E-409C-BE32-E72D297353CC}">
              <c16:uniqueId val="{00000000-AF96-4192-BB17-45472AB6CF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AF96-4192-BB17-45472AB6CF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3-40FB-9276-7A79097776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7723-40FB-9276-7A79097776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98.3</c:v>
                </c:pt>
                <c:pt idx="1">
                  <c:v>98.45</c:v>
                </c:pt>
                <c:pt idx="2">
                  <c:v>98.66</c:v>
                </c:pt>
                <c:pt idx="3">
                  <c:v>98.71</c:v>
                </c:pt>
                <c:pt idx="4">
                  <c:v>98.42</c:v>
                </c:pt>
              </c:numCache>
            </c:numRef>
          </c:val>
          <c:extLst>
            <c:ext xmlns:c16="http://schemas.microsoft.com/office/drawing/2014/chart" uri="{C3380CC4-5D6E-409C-BE32-E72D297353CC}">
              <c16:uniqueId val="{00000000-1A76-4CFF-A5E6-FCE31497C3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1A76-4CFF-A5E6-FCE31497C3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117.52</c:v>
                </c:pt>
                <c:pt idx="1">
                  <c:v>118.94</c:v>
                </c:pt>
                <c:pt idx="2">
                  <c:v>118.36</c:v>
                </c:pt>
                <c:pt idx="3">
                  <c:v>121.13</c:v>
                </c:pt>
                <c:pt idx="4">
                  <c:v>119.24</c:v>
                </c:pt>
              </c:numCache>
            </c:numRef>
          </c:val>
          <c:extLst>
            <c:ext xmlns:c16="http://schemas.microsoft.com/office/drawing/2014/chart" uri="{C3380CC4-5D6E-409C-BE32-E72D297353CC}">
              <c16:uniqueId val="{00000000-7126-4F07-AAA2-96E8E5E85C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7126-4F07-AAA2-96E8E5E85C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4.0599999999999996</c:v>
                </c:pt>
                <c:pt idx="1">
                  <c:v>8.0299999999999994</c:v>
                </c:pt>
                <c:pt idx="2">
                  <c:v>11.1</c:v>
                </c:pt>
                <c:pt idx="3">
                  <c:v>13.94</c:v>
                </c:pt>
                <c:pt idx="4">
                  <c:v>16.489999999999998</c:v>
                </c:pt>
              </c:numCache>
            </c:numRef>
          </c:val>
          <c:extLst>
            <c:ext xmlns:c16="http://schemas.microsoft.com/office/drawing/2014/chart" uri="{C3380CC4-5D6E-409C-BE32-E72D297353CC}">
              <c16:uniqueId val="{00000000-DC3D-495A-9449-8F6569D5F0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DC3D-495A-9449-8F6569D5F0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4.83</c:v>
                </c:pt>
                <c:pt idx="1">
                  <c:v>4.6100000000000003</c:v>
                </c:pt>
                <c:pt idx="2">
                  <c:v>5.98</c:v>
                </c:pt>
                <c:pt idx="3">
                  <c:v>9.15</c:v>
                </c:pt>
                <c:pt idx="4">
                  <c:v>11.39</c:v>
                </c:pt>
              </c:numCache>
            </c:numRef>
          </c:val>
          <c:extLst>
            <c:ext xmlns:c16="http://schemas.microsoft.com/office/drawing/2014/chart" uri="{C3380CC4-5D6E-409C-BE32-E72D297353CC}">
              <c16:uniqueId val="{00000000-13AE-4984-8AB9-FDBB08710D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13AE-4984-8AB9-FDBB08710D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EC-4993-8D07-765BA913E7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74EC-4993-8D07-765BA913E7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54.66</c:v>
                </c:pt>
                <c:pt idx="1">
                  <c:v>78.81</c:v>
                </c:pt>
                <c:pt idx="2">
                  <c:v>87.96</c:v>
                </c:pt>
                <c:pt idx="3">
                  <c:v>119.52</c:v>
                </c:pt>
                <c:pt idx="4">
                  <c:v>135.88999999999999</c:v>
                </c:pt>
              </c:numCache>
            </c:numRef>
          </c:val>
          <c:extLst>
            <c:ext xmlns:c16="http://schemas.microsoft.com/office/drawing/2014/chart" uri="{C3380CC4-5D6E-409C-BE32-E72D297353CC}">
              <c16:uniqueId val="{00000000-6D98-4E8D-956F-A0ACED2B6B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6D98-4E8D-956F-A0ACED2B6B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433.59</c:v>
                </c:pt>
                <c:pt idx="1">
                  <c:v>440.87</c:v>
                </c:pt>
                <c:pt idx="2">
                  <c:v>371.4</c:v>
                </c:pt>
                <c:pt idx="3">
                  <c:v>356.96</c:v>
                </c:pt>
                <c:pt idx="4">
                  <c:v>345.18</c:v>
                </c:pt>
              </c:numCache>
            </c:numRef>
          </c:val>
          <c:extLst>
            <c:ext xmlns:c16="http://schemas.microsoft.com/office/drawing/2014/chart" uri="{C3380CC4-5D6E-409C-BE32-E72D297353CC}">
              <c16:uniqueId val="{00000000-7907-4EB5-9E12-6ADE20825B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7907-4EB5-9E12-6ADE20825B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125.46</c:v>
                </c:pt>
                <c:pt idx="1">
                  <c:v>113.72</c:v>
                </c:pt>
                <c:pt idx="2">
                  <c:v>130.07</c:v>
                </c:pt>
                <c:pt idx="3">
                  <c:v>131.96</c:v>
                </c:pt>
                <c:pt idx="4">
                  <c:v>112.95</c:v>
                </c:pt>
              </c:numCache>
            </c:numRef>
          </c:val>
          <c:extLst>
            <c:ext xmlns:c16="http://schemas.microsoft.com/office/drawing/2014/chart" uri="{C3380CC4-5D6E-409C-BE32-E72D297353CC}">
              <c16:uniqueId val="{00000000-08C2-46C4-BE7A-9444769EDC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08C2-46C4-BE7A-9444769EDC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117.33</c:v>
                </c:pt>
                <c:pt idx="1">
                  <c:v>115.88</c:v>
                </c:pt>
                <c:pt idx="2">
                  <c:v>112.59</c:v>
                </c:pt>
                <c:pt idx="3">
                  <c:v>111.86</c:v>
                </c:pt>
                <c:pt idx="4">
                  <c:v>125.4</c:v>
                </c:pt>
              </c:numCache>
            </c:numRef>
          </c:val>
          <c:extLst>
            <c:ext xmlns:c16="http://schemas.microsoft.com/office/drawing/2014/chart" uri="{C3380CC4-5D6E-409C-BE32-E72D297353CC}">
              <c16:uniqueId val="{00000000-7F66-4D63-8EC4-02CB29017D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7F66-4D63-8EC4-02CB29017D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交野市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77272</v>
      </c>
      <c r="AM8" s="41"/>
      <c r="AN8" s="41"/>
      <c r="AO8" s="41"/>
      <c r="AP8" s="41"/>
      <c r="AQ8" s="41"/>
      <c r="AR8" s="41"/>
      <c r="AS8" s="41"/>
      <c r="AT8" s="34">
        <f>データ!T6</f>
        <v>25.55</v>
      </c>
      <c r="AU8" s="34"/>
      <c r="AV8" s="34"/>
      <c r="AW8" s="34"/>
      <c r="AX8" s="34"/>
      <c r="AY8" s="34"/>
      <c r="AZ8" s="34"/>
      <c r="BA8" s="34"/>
      <c r="BB8" s="34">
        <f>データ!U6</f>
        <v>3024.34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75.739999999999995</v>
      </c>
      <c r="J10" s="34"/>
      <c r="K10" s="34"/>
      <c r="L10" s="34"/>
      <c r="M10" s="34"/>
      <c r="N10" s="34"/>
      <c r="O10" s="34"/>
      <c r="P10" s="34">
        <f>データ!P6</f>
        <v>97.08</v>
      </c>
      <c r="Q10" s="34"/>
      <c r="R10" s="34"/>
      <c r="S10" s="34"/>
      <c r="T10" s="34"/>
      <c r="U10" s="34"/>
      <c r="V10" s="34"/>
      <c r="W10" s="34">
        <f>データ!Q6</f>
        <v>91.42</v>
      </c>
      <c r="X10" s="34"/>
      <c r="Y10" s="34"/>
      <c r="Z10" s="34"/>
      <c r="AA10" s="34"/>
      <c r="AB10" s="34"/>
      <c r="AC10" s="34"/>
      <c r="AD10" s="41">
        <f>データ!R6</f>
        <v>2607</v>
      </c>
      <c r="AE10" s="41"/>
      <c r="AF10" s="41"/>
      <c r="AG10" s="41"/>
      <c r="AH10" s="41"/>
      <c r="AI10" s="41"/>
      <c r="AJ10" s="41"/>
      <c r="AK10" s="2"/>
      <c r="AL10" s="41">
        <f>データ!V6</f>
        <v>74976</v>
      </c>
      <c r="AM10" s="41"/>
      <c r="AN10" s="41"/>
      <c r="AO10" s="41"/>
      <c r="AP10" s="41"/>
      <c r="AQ10" s="41"/>
      <c r="AR10" s="41"/>
      <c r="AS10" s="41"/>
      <c r="AT10" s="34">
        <f>データ!W6</f>
        <v>9.7200000000000006</v>
      </c>
      <c r="AU10" s="34"/>
      <c r="AV10" s="34"/>
      <c r="AW10" s="34"/>
      <c r="AX10" s="34"/>
      <c r="AY10" s="34"/>
      <c r="AZ10" s="34"/>
      <c r="BA10" s="34"/>
      <c r="BB10" s="34">
        <f>データ!X6</f>
        <v>7713.58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qmdsh4EC1EkvwUVvb5zmc4nNmqpEVZbf08L99x7/mtu1bBvtaxjB1MlmPmo3kKLdhRBPlM9c+c8Do0024tjow==" saltValue="IZ2r3kivdkUI5IdYQ/H8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272302</v>
      </c>
      <c r="D6" s="19">
        <f t="shared" si="3"/>
        <v>46</v>
      </c>
      <c r="E6" s="19">
        <f t="shared" si="3"/>
        <v>17</v>
      </c>
      <c r="F6" s="19">
        <f t="shared" si="3"/>
        <v>1</v>
      </c>
      <c r="G6" s="19">
        <f t="shared" si="3"/>
        <v>0</v>
      </c>
      <c r="H6" s="19" t="str">
        <f t="shared" si="3"/>
        <v>大阪府　交野市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75.739999999999995</v>
      </c>
      <c r="P6" s="20">
        <f t="shared" si="3"/>
        <v>97.08</v>
      </c>
      <c r="Q6" s="20">
        <f t="shared" si="3"/>
        <v>91.42</v>
      </c>
      <c r="R6" s="20">
        <f t="shared" si="3"/>
        <v>2607</v>
      </c>
      <c r="S6" s="20">
        <f t="shared" si="3"/>
        <v>77272</v>
      </c>
      <c r="T6" s="20">
        <f t="shared" si="3"/>
        <v>25.55</v>
      </c>
      <c r="U6" s="20">
        <f t="shared" si="3"/>
        <v>3024.34</v>
      </c>
      <c r="V6" s="20">
        <f t="shared" si="3"/>
        <v>74976</v>
      </c>
      <c r="W6" s="20">
        <f t="shared" si="3"/>
        <v>9.7200000000000006</v>
      </c>
      <c r="X6" s="20">
        <f t="shared" si="3"/>
        <v>7713.58</v>
      </c>
      <c r="Y6" s="21">
        <f>IF(Y7="",NA(),Y7)</f>
        <v>117.52</v>
      </c>
      <c r="Z6" s="21">
        <f t="shared" ref="Z6:AH6" si="4">IF(Z7="",NA(),Z7)</f>
        <v>118.94</v>
      </c>
      <c r="AA6" s="21">
        <f t="shared" si="4"/>
        <v>118.36</v>
      </c>
      <c r="AB6" s="21">
        <f t="shared" si="4"/>
        <v>121.13</v>
      </c>
      <c r="AC6" s="21">
        <f t="shared" si="4"/>
        <v>119.24</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54.66</v>
      </c>
      <c r="AV6" s="21">
        <f t="shared" ref="AV6:BD6" si="6">IF(AV7="",NA(),AV7)</f>
        <v>78.81</v>
      </c>
      <c r="AW6" s="21">
        <f t="shared" si="6"/>
        <v>87.96</v>
      </c>
      <c r="AX6" s="21">
        <f t="shared" si="6"/>
        <v>119.52</v>
      </c>
      <c r="AY6" s="21">
        <f t="shared" si="6"/>
        <v>135.88999999999999</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433.59</v>
      </c>
      <c r="BG6" s="21">
        <f t="shared" ref="BG6:BO6" si="7">IF(BG7="",NA(),BG7)</f>
        <v>440.87</v>
      </c>
      <c r="BH6" s="21">
        <f t="shared" si="7"/>
        <v>371.4</v>
      </c>
      <c r="BI6" s="21">
        <f t="shared" si="7"/>
        <v>356.96</v>
      </c>
      <c r="BJ6" s="21">
        <f t="shared" si="7"/>
        <v>345.18</v>
      </c>
      <c r="BK6" s="21">
        <f t="shared" si="7"/>
        <v>813.96</v>
      </c>
      <c r="BL6" s="21">
        <f t="shared" si="7"/>
        <v>843.72</v>
      </c>
      <c r="BM6" s="21">
        <f t="shared" si="7"/>
        <v>788.62</v>
      </c>
      <c r="BN6" s="21">
        <f t="shared" si="7"/>
        <v>772.15</v>
      </c>
      <c r="BO6" s="21">
        <f t="shared" si="7"/>
        <v>717.6</v>
      </c>
      <c r="BP6" s="20" t="str">
        <f>IF(BP7="","",IF(BP7="-","【-】","【"&amp;SUBSTITUTE(TEXT(BP7,"#,##0.00"),"-","△")&amp;"】"))</f>
        <v>【630.82】</v>
      </c>
      <c r="BQ6" s="21">
        <f>IF(BQ7="",NA(),BQ7)</f>
        <v>125.46</v>
      </c>
      <c r="BR6" s="21">
        <f t="shared" ref="BR6:BZ6" si="8">IF(BR7="",NA(),BR7)</f>
        <v>113.72</v>
      </c>
      <c r="BS6" s="21">
        <f t="shared" si="8"/>
        <v>130.07</v>
      </c>
      <c r="BT6" s="21">
        <f t="shared" si="8"/>
        <v>131.96</v>
      </c>
      <c r="BU6" s="21">
        <f t="shared" si="8"/>
        <v>112.95</v>
      </c>
      <c r="BV6" s="21">
        <f t="shared" si="8"/>
        <v>92.08</v>
      </c>
      <c r="BW6" s="21">
        <f t="shared" si="8"/>
        <v>94.81</v>
      </c>
      <c r="BX6" s="21">
        <f t="shared" si="8"/>
        <v>99.88</v>
      </c>
      <c r="BY6" s="21">
        <f t="shared" si="8"/>
        <v>98.82</v>
      </c>
      <c r="BZ6" s="21">
        <f t="shared" si="8"/>
        <v>97.58</v>
      </c>
      <c r="CA6" s="20" t="str">
        <f>IF(CA7="","",IF(CA7="-","【-】","【"&amp;SUBSTITUTE(TEXT(CA7,"#,##0.00"),"-","△")&amp;"】"))</f>
        <v>【97.81】</v>
      </c>
      <c r="CB6" s="21">
        <f>IF(CB7="",NA(),CB7)</f>
        <v>117.33</v>
      </c>
      <c r="CC6" s="21">
        <f t="shared" ref="CC6:CK6" si="9">IF(CC7="",NA(),CC7)</f>
        <v>115.88</v>
      </c>
      <c r="CD6" s="21">
        <f t="shared" si="9"/>
        <v>112.59</v>
      </c>
      <c r="CE6" s="21">
        <f t="shared" si="9"/>
        <v>111.86</v>
      </c>
      <c r="CF6" s="21">
        <f t="shared" si="9"/>
        <v>125.4</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98.3</v>
      </c>
      <c r="CY6" s="21">
        <f t="shared" ref="CY6:DG6" si="11">IF(CY7="",NA(),CY7)</f>
        <v>98.45</v>
      </c>
      <c r="CZ6" s="21">
        <f t="shared" si="11"/>
        <v>98.66</v>
      </c>
      <c r="DA6" s="21">
        <f t="shared" si="11"/>
        <v>98.71</v>
      </c>
      <c r="DB6" s="21">
        <f t="shared" si="11"/>
        <v>98.42</v>
      </c>
      <c r="DC6" s="21">
        <f t="shared" si="11"/>
        <v>95.95</v>
      </c>
      <c r="DD6" s="21">
        <f t="shared" si="11"/>
        <v>95.96</v>
      </c>
      <c r="DE6" s="21">
        <f t="shared" si="11"/>
        <v>95.73</v>
      </c>
      <c r="DF6" s="21">
        <f t="shared" si="11"/>
        <v>96.1</v>
      </c>
      <c r="DG6" s="21">
        <f t="shared" si="11"/>
        <v>96.61</v>
      </c>
      <c r="DH6" s="20" t="str">
        <f>IF(DH7="","",IF(DH7="-","【-】","【"&amp;SUBSTITUTE(TEXT(DH7,"#,##0.00"),"-","△")&amp;"】"))</f>
        <v>【95.91】</v>
      </c>
      <c r="DI6" s="21">
        <f>IF(DI7="",NA(),DI7)</f>
        <v>4.0599999999999996</v>
      </c>
      <c r="DJ6" s="21">
        <f t="shared" ref="DJ6:DR6" si="12">IF(DJ7="",NA(),DJ7)</f>
        <v>8.0299999999999994</v>
      </c>
      <c r="DK6" s="21">
        <f t="shared" si="12"/>
        <v>11.1</v>
      </c>
      <c r="DL6" s="21">
        <f t="shared" si="12"/>
        <v>13.94</v>
      </c>
      <c r="DM6" s="21">
        <f t="shared" si="12"/>
        <v>16.489999999999998</v>
      </c>
      <c r="DN6" s="21">
        <f t="shared" si="12"/>
        <v>8.5500000000000007</v>
      </c>
      <c r="DO6" s="21">
        <f t="shared" si="12"/>
        <v>20.23</v>
      </c>
      <c r="DP6" s="21">
        <f t="shared" si="12"/>
        <v>22.34</v>
      </c>
      <c r="DQ6" s="21">
        <f t="shared" si="12"/>
        <v>24.65</v>
      </c>
      <c r="DR6" s="21">
        <f t="shared" si="12"/>
        <v>24.87</v>
      </c>
      <c r="DS6" s="20" t="str">
        <f>IF(DS7="","",IF(DS7="-","【-】","【"&amp;SUBSTITUTE(TEXT(DS7,"#,##0.00"),"-","△")&amp;"】"))</f>
        <v>【41.09】</v>
      </c>
      <c r="DT6" s="21">
        <f>IF(DT7="",NA(),DT7)</f>
        <v>4.83</v>
      </c>
      <c r="DU6" s="21">
        <f t="shared" ref="DU6:EC6" si="13">IF(DU7="",NA(),DU7)</f>
        <v>4.6100000000000003</v>
      </c>
      <c r="DV6" s="21">
        <f t="shared" si="13"/>
        <v>5.98</v>
      </c>
      <c r="DW6" s="21">
        <f t="shared" si="13"/>
        <v>9.15</v>
      </c>
      <c r="DX6" s="21">
        <f t="shared" si="13"/>
        <v>11.39</v>
      </c>
      <c r="DY6" s="21">
        <f t="shared" si="13"/>
        <v>2.41</v>
      </c>
      <c r="DZ6" s="21">
        <f t="shared" si="13"/>
        <v>1.63</v>
      </c>
      <c r="EA6" s="21">
        <f t="shared" si="13"/>
        <v>1.94</v>
      </c>
      <c r="EB6" s="21">
        <f t="shared" si="13"/>
        <v>2.42</v>
      </c>
      <c r="EC6" s="21">
        <f t="shared" si="13"/>
        <v>3</v>
      </c>
      <c r="ED6" s="20" t="str">
        <f>IF(ED7="","",IF(ED7="-","【-】","【"&amp;SUBSTITUTE(TEXT(ED7,"#,##0.00"),"-","△")&amp;"】"))</f>
        <v>【8.68】</v>
      </c>
      <c r="EE6" s="21">
        <f>IF(EE7="",NA(),EE7)</f>
        <v>0.21</v>
      </c>
      <c r="EF6" s="21">
        <f t="shared" ref="EF6:EN6" si="14">IF(EF7="",NA(),EF7)</f>
        <v>0.57999999999999996</v>
      </c>
      <c r="EG6" s="21">
        <f t="shared" si="14"/>
        <v>0.02</v>
      </c>
      <c r="EH6" s="21">
        <f t="shared" si="14"/>
        <v>0.28999999999999998</v>
      </c>
      <c r="EI6" s="21">
        <f t="shared" si="14"/>
        <v>0.08</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272302</v>
      </c>
      <c r="D7" s="23">
        <v>46</v>
      </c>
      <c r="E7" s="23">
        <v>17</v>
      </c>
      <c r="F7" s="23">
        <v>1</v>
      </c>
      <c r="G7" s="23">
        <v>0</v>
      </c>
      <c r="H7" s="23" t="s">
        <v>96</v>
      </c>
      <c r="I7" s="23" t="s">
        <v>97</v>
      </c>
      <c r="J7" s="23" t="s">
        <v>98</v>
      </c>
      <c r="K7" s="23" t="s">
        <v>99</v>
      </c>
      <c r="L7" s="23" t="s">
        <v>100</v>
      </c>
      <c r="M7" s="23" t="s">
        <v>101</v>
      </c>
      <c r="N7" s="24" t="s">
        <v>102</v>
      </c>
      <c r="O7" s="24">
        <v>75.739999999999995</v>
      </c>
      <c r="P7" s="24">
        <v>97.08</v>
      </c>
      <c r="Q7" s="24">
        <v>91.42</v>
      </c>
      <c r="R7" s="24">
        <v>2607</v>
      </c>
      <c r="S7" s="24">
        <v>77272</v>
      </c>
      <c r="T7" s="24">
        <v>25.55</v>
      </c>
      <c r="U7" s="24">
        <v>3024.34</v>
      </c>
      <c r="V7" s="24">
        <v>74976</v>
      </c>
      <c r="W7" s="24">
        <v>9.7200000000000006</v>
      </c>
      <c r="X7" s="24">
        <v>7713.58</v>
      </c>
      <c r="Y7" s="24">
        <v>117.52</v>
      </c>
      <c r="Z7" s="24">
        <v>118.94</v>
      </c>
      <c r="AA7" s="24">
        <v>118.36</v>
      </c>
      <c r="AB7" s="24">
        <v>121.13</v>
      </c>
      <c r="AC7" s="24">
        <v>119.24</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54.66</v>
      </c>
      <c r="AV7" s="24">
        <v>78.81</v>
      </c>
      <c r="AW7" s="24">
        <v>87.96</v>
      </c>
      <c r="AX7" s="24">
        <v>119.52</v>
      </c>
      <c r="AY7" s="24">
        <v>135.88999999999999</v>
      </c>
      <c r="AZ7" s="24">
        <v>35.200000000000003</v>
      </c>
      <c r="BA7" s="24">
        <v>37.200000000000003</v>
      </c>
      <c r="BB7" s="24">
        <v>47.13</v>
      </c>
      <c r="BC7" s="24">
        <v>50.85</v>
      </c>
      <c r="BD7" s="24">
        <v>63.13</v>
      </c>
      <c r="BE7" s="24">
        <v>78.430000000000007</v>
      </c>
      <c r="BF7" s="24">
        <v>433.59</v>
      </c>
      <c r="BG7" s="24">
        <v>440.87</v>
      </c>
      <c r="BH7" s="24">
        <v>371.4</v>
      </c>
      <c r="BI7" s="24">
        <v>356.96</v>
      </c>
      <c r="BJ7" s="24">
        <v>345.18</v>
      </c>
      <c r="BK7" s="24">
        <v>813.96</v>
      </c>
      <c r="BL7" s="24">
        <v>843.72</v>
      </c>
      <c r="BM7" s="24">
        <v>788.62</v>
      </c>
      <c r="BN7" s="24">
        <v>772.15</v>
      </c>
      <c r="BO7" s="24">
        <v>717.6</v>
      </c>
      <c r="BP7" s="24">
        <v>630.82000000000005</v>
      </c>
      <c r="BQ7" s="24">
        <v>125.46</v>
      </c>
      <c r="BR7" s="24">
        <v>113.72</v>
      </c>
      <c r="BS7" s="24">
        <v>130.07</v>
      </c>
      <c r="BT7" s="24">
        <v>131.96</v>
      </c>
      <c r="BU7" s="24">
        <v>112.95</v>
      </c>
      <c r="BV7" s="24">
        <v>92.08</v>
      </c>
      <c r="BW7" s="24">
        <v>94.81</v>
      </c>
      <c r="BX7" s="24">
        <v>99.88</v>
      </c>
      <c r="BY7" s="24">
        <v>98.82</v>
      </c>
      <c r="BZ7" s="24">
        <v>97.58</v>
      </c>
      <c r="CA7" s="24">
        <v>97.81</v>
      </c>
      <c r="CB7" s="24">
        <v>117.33</v>
      </c>
      <c r="CC7" s="24">
        <v>115.88</v>
      </c>
      <c r="CD7" s="24">
        <v>112.59</v>
      </c>
      <c r="CE7" s="24">
        <v>111.86</v>
      </c>
      <c r="CF7" s="24">
        <v>125.4</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98.3</v>
      </c>
      <c r="CY7" s="24">
        <v>98.45</v>
      </c>
      <c r="CZ7" s="24">
        <v>98.66</v>
      </c>
      <c r="DA7" s="24">
        <v>98.71</v>
      </c>
      <c r="DB7" s="24">
        <v>98.42</v>
      </c>
      <c r="DC7" s="24">
        <v>95.95</v>
      </c>
      <c r="DD7" s="24">
        <v>95.96</v>
      </c>
      <c r="DE7" s="24">
        <v>95.73</v>
      </c>
      <c r="DF7" s="24">
        <v>96.1</v>
      </c>
      <c r="DG7" s="24">
        <v>96.61</v>
      </c>
      <c r="DH7" s="24">
        <v>95.91</v>
      </c>
      <c r="DI7" s="24">
        <v>4.0599999999999996</v>
      </c>
      <c r="DJ7" s="24">
        <v>8.0299999999999994</v>
      </c>
      <c r="DK7" s="24">
        <v>11.1</v>
      </c>
      <c r="DL7" s="24">
        <v>13.94</v>
      </c>
      <c r="DM7" s="24">
        <v>16.489999999999998</v>
      </c>
      <c r="DN7" s="24">
        <v>8.5500000000000007</v>
      </c>
      <c r="DO7" s="24">
        <v>20.23</v>
      </c>
      <c r="DP7" s="24">
        <v>22.34</v>
      </c>
      <c r="DQ7" s="24">
        <v>24.65</v>
      </c>
      <c r="DR7" s="24">
        <v>24.87</v>
      </c>
      <c r="DS7" s="24">
        <v>41.09</v>
      </c>
      <c r="DT7" s="24">
        <v>4.83</v>
      </c>
      <c r="DU7" s="24">
        <v>4.6100000000000003</v>
      </c>
      <c r="DV7" s="24">
        <v>5.98</v>
      </c>
      <c r="DW7" s="24">
        <v>9.15</v>
      </c>
      <c r="DX7" s="24">
        <v>11.39</v>
      </c>
      <c r="DY7" s="24">
        <v>2.41</v>
      </c>
      <c r="DZ7" s="24">
        <v>1.63</v>
      </c>
      <c r="EA7" s="24">
        <v>1.94</v>
      </c>
      <c r="EB7" s="24">
        <v>2.42</v>
      </c>
      <c r="EC7" s="24">
        <v>3</v>
      </c>
      <c r="ED7" s="24">
        <v>8.68</v>
      </c>
      <c r="EE7" s="24">
        <v>0.21</v>
      </c>
      <c r="EF7" s="24">
        <v>0.57999999999999996</v>
      </c>
      <c r="EG7" s="24">
        <v>0.02</v>
      </c>
      <c r="EH7" s="24">
        <v>0.28999999999999998</v>
      </c>
      <c r="EI7" s="24">
        <v>0.08</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2025-02-21T07:58:25Z</cp:lastPrinted>
  <dcterms:modified xsi:type="dcterms:W3CDTF">2025-02-27T06:51:17Z</dcterms:modified>
</cp:coreProperties>
</file>