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763EDC12-21F4-4CE4-97A2-EC31E374E4C7}" xr6:coauthVersionLast="47" xr6:coauthVersionMax="47" xr10:uidLastSave="{00000000-0000-0000-0000-000000000000}"/>
  <workbookProtection workbookAlgorithmName="SHA-512" workbookHashValue="W0J+oKpJTjAw7LsZVZvpLbXy5ZIz+CjRJY+k54DEmoEIiWfbaw3BMCRPdSymlpnJ1AFaNuLb/MZTJ9kSIrM0sg==" workbookSaltValue="M2zj4tJQKwhVaZbI/NsX4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W10" i="4" s="1"/>
  <c r="P6" i="5"/>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H85" i="4"/>
  <c r="P10" i="4"/>
  <c r="I10" i="4"/>
  <c r="B10" i="4"/>
  <c r="BB8" i="4"/>
  <c r="AT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<sst xmlns="http://schemas.openxmlformats.org/spreadsheetml/2006/main" count="228" uniqueCount="113">
  <si>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</si>
  <si>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</si>
  <si>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</si>
  <si>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</si>
  <si>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</si>
  <si>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</si>
  <si>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</si>
  <si>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</si>
  <si>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</si>
  <si>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</si>
  <si>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</si>
  <si>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</si>
  <si>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</si>
  <si>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</si>
  <si>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</si>
  <si>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</si>
  <si>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</si>
  <si>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</si>
  <si>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</si>
  <si>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</si>
  <si>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</si>
  <si>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</si>
  <si>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</si>
  <si>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</si>
  <si>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</si>
  <si>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</si>
  <si>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</si>
  <si>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</si>
  <si>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</si>
  <si>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</si>
  <si>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</si>
  <si>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</si>
  <si>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</si>
  <si>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</si>
  <si>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</si>
  <si>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</si>
  <si>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</si>
  <si>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</si>
  <si>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</si>
  <si>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</si>
  <si>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</si>
  <si>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</si>
  <si>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</si>
  <si>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</si>
  <si>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</si>
  <si>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</si>
  <si>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</si>
  <si>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</si>
  <si>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</si>
  <si>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</si>
  <si>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</si>
  <si>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</si>
  <si>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</si>
  <si>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</si>
  <si>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</si>
  <si>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</si>
  <si>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</si>
  <si>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</si>
  <si>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</si>
  <si>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</si>
  <si>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</si>
  <si>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</si>
  <si>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</si>
  <si>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</si>
  <si>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</si>
  <si>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</si>
  <si>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</si>
  <si>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</si>
  <si>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</si>
  <si>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</si>
  <si>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</si>
  <si>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</si>
  <si>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</si>
  <si>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</si>
  <si>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</si>
  <si>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</si>
  <si>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</si>
  <si>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</si>
  <si>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</si>
  <si>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</si>
  <si>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</si>
  <si>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</si>
  <si>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</si>
  <si>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</si>
  <si>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</si>
  <si>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</si>
  <si>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</si>
  <si>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</si>
  <si>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</si>
  <si>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</si>
  <si>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</si>
  <si>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</si>
  <si>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</si>
  <si>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東大阪市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</si>
  <si>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</si>
  <si>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</si>
  <si>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</si>
  <si>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</si>
  <si>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</si>
  <si>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</si>
  <si>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</si>
  <si>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</si>
  <si>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</si>
  <si>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</si>
  <si>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</si>
  <si>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</si>
  <si>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</si>
  <si>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</si>
  <si>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</si>
  <si>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</si>
  <si>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①【経常収支比率】
　昨年度と比べて</t>
    </r>
    <r>
      <rPr>
        <sz val="11"/>
        <rFont val="ＭＳ ゴシック"/>
        <family val="3"/>
        <charset val="128"/>
      </rPr>
      <t>1.79ポイント減少しているものの、100％を超えており経常収益で経常費用を賄えています。しかし料金回収率が相対的に低い状態にあることにより類似団体平均値を下回っています。
③【流動比率】
　昨年度と比べて8.30ポイント減少しているものの、100％を超えています。類似団体平均値を下回りますが、短期的な債務に対する支払能力は維持しています。
④【企業債残高対給水収益比率】
  昨年度と比べて5.74ポイント悪化し、類似団体平均値を上回る状況が続いています。
⑤【料金回収率】
　昨年度は、物価高騰や老朽化した管路等の修繕工事費用が増加した影響で給水原価が上昇したため、1.39ポイント減少し、100％を下回っており給水に係る費用を給水収益だけでは賄えていない状況です。
⑦【施設利用率】
　水需要の減少により0.63ポイント低下し、依然として類似団体平均値より低い水準となっています。
⑧【有収率】
　水道施設の適切な維持管理による漏水防止対策や効率的な送配水運用により、類似団体平均値と比べて高い水準を維持しています。</t>
    </r>
    <rPh sb="11" eb="14">
      <t>サクネンド</t>
    </rPh>
    <rPh sb="15" eb="16">
      <t>クラ</t>
    </rPh>
    <rPh sb="26" eb="28">
      <t>ゲンショウ</t>
    </rPh>
    <rPh sb="66" eb="68">
      <t>リョウキン</t>
    </rPh>
    <rPh sb="68" eb="71">
      <t>カイシュウリツ</t>
    </rPh>
    <rPh sb="72" eb="75">
      <t>ソウタイテキ</t>
    </rPh>
    <rPh sb="76" eb="77">
      <t>ヒク</t>
    </rPh>
    <rPh sb="78" eb="80">
      <t>ジョウタイ</t>
    </rPh>
    <rPh sb="107" eb="109">
      <t>リュウドウ</t>
    </rPh>
    <rPh sb="109" eb="111">
      <t>ヒリツ</t>
    </rPh>
    <rPh sb="129" eb="131">
      <t>ゲンショウ</t>
    </rPh>
    <rPh sb="144" eb="145">
      <t>コ</t>
    </rPh>
    <rPh sb="159" eb="161">
      <t>シタマワ</t>
    </rPh>
    <rPh sb="166" eb="169">
      <t>タンキテキ</t>
    </rPh>
    <rPh sb="170" eb="172">
      <t>サイム</t>
    </rPh>
    <rPh sb="173" eb="174">
      <t>タイ</t>
    </rPh>
    <rPh sb="176" eb="178">
      <t>シハライ</t>
    </rPh>
    <rPh sb="178" eb="180">
      <t>ノウリョク</t>
    </rPh>
    <rPh sb="181" eb="183">
      <t>イジ</t>
    </rPh>
    <rPh sb="208" eb="211">
      <t>サクネンド</t>
    </rPh>
    <rPh sb="212" eb="213">
      <t>クラ</t>
    </rPh>
    <rPh sb="227" eb="229">
      <t>ルイジ</t>
    </rPh>
    <rPh sb="229" eb="231">
      <t>ダンタイ</t>
    </rPh>
    <rPh sb="231" eb="234">
      <t>ヘイキンチ</t>
    </rPh>
    <rPh sb="235" eb="237">
      <t>ウワマワ</t>
    </rPh>
    <rPh sb="238" eb="240">
      <t>ジョウキョウ</t>
    </rPh>
    <rPh sb="241" eb="242">
      <t>ツヅ</t>
    </rPh>
    <rPh sb="259" eb="262">
      <t>サクネンド</t>
    </rPh>
    <rPh sb="264" eb="268">
      <t>ブッカコウトウ</t>
    </rPh>
    <rPh sb="269" eb="272">
      <t>ロウキュウカ</t>
    </rPh>
    <rPh sb="274" eb="277">
      <t>カンロトウ</t>
    </rPh>
    <rPh sb="278" eb="284">
      <t>シュウゼンコウジヒヨウ</t>
    </rPh>
    <rPh sb="285" eb="287">
      <t>ゾウカ</t>
    </rPh>
    <rPh sb="289" eb="291">
      <t>エイキョウ</t>
    </rPh>
    <rPh sb="292" eb="294">
      <t>キュウスイ</t>
    </rPh>
    <rPh sb="294" eb="296">
      <t>ゲンカ</t>
    </rPh>
    <rPh sb="297" eb="299">
      <t>ジョウショウ</t>
    </rPh>
    <rPh sb="312" eb="314">
      <t>ゲンショウ</t>
    </rPh>
    <rPh sb="365" eb="366">
      <t>ミズ</t>
    </rPh>
    <rPh sb="366" eb="368">
      <t>ジュヨウ</t>
    </rPh>
    <rPh sb="369" eb="371">
      <t>ゲンショウ</t>
    </rPh>
    <rPh sb="421" eb="423">
      <t>スイドウ</t>
    </rPh>
    <rPh sb="423" eb="425">
      <t>シセツ</t>
    </rPh>
    <rPh sb="426" eb="428">
      <t>テキセツ</t>
    </rPh>
    <rPh sb="429" eb="431">
      <t>イジ</t>
    </rPh>
    <rPh sb="431" eb="433">
      <t>カンリ</t>
    </rPh>
    <rPh sb="436" eb="438">
      <t>ロウスイ</t>
    </rPh>
    <rPh sb="438" eb="440">
      <t>ボウシ</t>
    </rPh>
    <rPh sb="440" eb="442">
      <t>タイサク</t>
    </rPh>
    <rPh sb="443" eb="446">
      <t>コウリツテキ</t>
    </rPh>
    <rPh sb="456" eb="463">
      <t>ルイジダンタイヘイキンチ</t>
    </rPh>
    <rPh sb="464" eb="465">
      <t>クラ</t>
    </rPh>
    <phoneticPr fontId="4"/>
  </si>
  <si>
    <r>
      <t>①【有形固定資産減価償却率】
　今なお高度経済成長期に市の発展と合わせて整備された水道施設や管路が多く存在するため、上昇傾向にあります。
②【管路経年化率】
　管路更新ペースを上回る速さで法定耐用年数を超過した管路の割合が多くなり、類似団体平均値を上回る数値となっています。
③【管路更新率】
　</t>
    </r>
    <r>
      <rPr>
        <sz val="11"/>
        <rFont val="ＭＳ ゴシック"/>
        <family val="3"/>
        <charset val="128"/>
      </rPr>
      <t>昨年度と比べて0.05ポイント減少したものの、管路更新計画に基づき、更新優先順位を考慮して工事施工することで、類似団体平均値と比べ高い水準となりました。</t>
    </r>
    <rPh sb="16" eb="17">
      <t>イマ</t>
    </rPh>
    <rPh sb="49" eb="50">
      <t>オオ</t>
    </rPh>
    <rPh sb="51" eb="53">
      <t>ソンザイ</t>
    </rPh>
    <rPh sb="58" eb="62">
      <t>ジョウショウケイコウ</t>
    </rPh>
    <rPh sb="163" eb="165">
      <t>ゲンショウ</t>
    </rPh>
    <rPh sb="171" eb="173">
      <t>カンロ</t>
    </rPh>
    <rPh sb="173" eb="175">
      <t>コウシン</t>
    </rPh>
    <rPh sb="175" eb="177">
      <t>ケイカク</t>
    </rPh>
    <rPh sb="178" eb="179">
      <t>モト</t>
    </rPh>
    <rPh sb="182" eb="184">
      <t>コウシン</t>
    </rPh>
    <rPh sb="184" eb="186">
      <t>ユウセン</t>
    </rPh>
    <rPh sb="186" eb="188">
      <t>ジュンイ</t>
    </rPh>
    <rPh sb="189" eb="191">
      <t>コウリョ</t>
    </rPh>
    <rPh sb="193" eb="195">
      <t>コウジ</t>
    </rPh>
    <rPh sb="195" eb="197">
      <t>セコウ</t>
    </rPh>
    <rPh sb="203" eb="205">
      <t>ルイジ</t>
    </rPh>
    <rPh sb="205" eb="207">
      <t>ダンタイ</t>
    </rPh>
    <rPh sb="207" eb="209">
      <t>ヘイキン</t>
    </rPh>
    <rPh sb="209" eb="210">
      <t>アタイ</t>
    </rPh>
    <rPh sb="211" eb="212">
      <t>クラ</t>
    </rPh>
    <rPh sb="213" eb="214">
      <t>タカ</t>
    </rPh>
    <rPh sb="215" eb="217">
      <t>スイジュン</t>
    </rPh>
    <phoneticPr fontId="4"/>
  </si>
  <si>
    <t>　令和5年度は、水需要の減少に伴い、有収水量および給水収益がともに減少しました。これに対し、計画的な漏水調査による有収率の向上や、建設工事費のコスト削減など様々な経営改革に取り組むことで、経常収支比率は100％を超えており、一定の健全経営に努めていますが、料金回収率は100％を下回る状況が続いており財政は逼迫状態にあります。また老朽化の状況においては、管路の老朽化度合は、類似団体平均値より依然として高い水準で推移しており、更なる管路更新のペースアップが必要です。
　今後においては、令和7年10月に水道料金の改定を予定しており、料金回収率100％以上を目指します。また水道施設の老朽化への対応については、管路更新率を段階的に1.0％まで引き上げるなど必要な事業を着実に推進することで、健全経営に努めてまいります。</t>
    <rPh sb="8" eb="11">
      <t>ミズジュヨウ</t>
    </rPh>
    <rPh sb="12" eb="14">
      <t>ゲンショウ</t>
    </rPh>
    <rPh sb="15" eb="16">
      <t>トモナ</t>
    </rPh>
    <rPh sb="18" eb="20">
      <t>ユウシュウ</t>
    </rPh>
    <rPh sb="20" eb="22">
      <t>スイリョウ</t>
    </rPh>
    <rPh sb="25" eb="27">
      <t>キュウスイ</t>
    </rPh>
    <rPh sb="27" eb="29">
      <t>シュウエキ</t>
    </rPh>
    <rPh sb="43" eb="44">
      <t>タイ</t>
    </rPh>
    <rPh sb="46" eb="49">
      <t>ケイカクテキ</t>
    </rPh>
    <rPh sb="50" eb="52">
      <t>ロウスイ</t>
    </rPh>
    <rPh sb="52" eb="54">
      <t>チョウサ</t>
    </rPh>
    <rPh sb="57" eb="60">
      <t>ユウシュウリツ</t>
    </rPh>
    <rPh sb="61" eb="63">
      <t>コウジョウ</t>
    </rPh>
    <rPh sb="65" eb="67">
      <t>ケンセツ</t>
    </rPh>
    <rPh sb="67" eb="70">
      <t>コウジヒ</t>
    </rPh>
    <rPh sb="74" eb="76">
      <t>サクゲン</t>
    </rPh>
    <rPh sb="78" eb="80">
      <t>サマザマ</t>
    </rPh>
    <rPh sb="81" eb="83">
      <t>ケイエイ</t>
    </rPh>
    <rPh sb="83" eb="85">
      <t>カイカク</t>
    </rPh>
    <rPh sb="86" eb="87">
      <t>ト</t>
    </rPh>
    <rPh sb="88" eb="89">
      <t>ク</t>
    </rPh>
    <rPh sb="106" eb="107">
      <t>コ</t>
    </rPh>
    <rPh sb="112" eb="114">
      <t>イッテイ</t>
    </rPh>
    <rPh sb="115" eb="117">
      <t>ケンゼン</t>
    </rPh>
    <rPh sb="117" eb="119">
      <t>ケイエイ</t>
    </rPh>
    <rPh sb="120" eb="121">
      <t>ツト</t>
    </rPh>
    <rPh sb="196" eb="198">
      <t>イゼン</t>
    </rPh>
    <rPh sb="201" eb="202">
      <t>タカ</t>
    </rPh>
    <rPh sb="228" eb="230">
      <t>ヒツヨウ</t>
    </rPh>
    <rPh sb="235" eb="237">
      <t>コンゴ</t>
    </rPh>
    <rPh sb="243" eb="245">
      <t>レイワ</t>
    </rPh>
    <rPh sb="246" eb="247">
      <t>ネン</t>
    </rPh>
    <rPh sb="249" eb="250">
      <t>ガツ</t>
    </rPh>
    <rPh sb="251" eb="255">
      <t>スイドウリョウキン</t>
    </rPh>
    <rPh sb="256" eb="258">
      <t>カイテイ</t>
    </rPh>
    <rPh sb="259" eb="261">
      <t>ヨテイ</t>
    </rPh>
    <rPh sb="266" eb="271">
      <t>リョウキンカイシュウリツ</t>
    </rPh>
    <rPh sb="275" eb="277">
      <t>イジョウ</t>
    </rPh>
    <rPh sb="278" eb="280">
      <t>メザ</t>
    </rPh>
    <rPh sb="304" eb="306">
      <t>カンロ</t>
    </rPh>
    <rPh sb="306" eb="309">
      <t>コウシンリツ</t>
    </rPh>
    <rPh sb="310" eb="313">
      <t>ダンカイテキ</t>
    </rPh>
    <rPh sb="320" eb="321">
      <t>ヒ</t>
    </rPh>
    <rPh sb="322" eb="323">
      <t>ア</t>
    </rPh>
    <rPh sb="344" eb="346">
      <t>ケンゼン</t>
    </rPh>
    <rPh sb="346" eb="348">
      <t>ケイエイ</t>
    </rPh>
    <rPh sb="349" eb="35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</si>
</sst>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1"/>
      <name val="ＭＳ ゴシック"/>
      <family val="3"/>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c:v>
                </c:pt>
                <c:pt idx="1">
                  <c:v>0.72</c:v>
                </c:pt>
                <c:pt idx="2">
                  <c:v>0.52</c:v>
                </c:pt>
                <c:pt idx="3">
                  <c:v>0.9</c:v>
                </c:pt>
                <c:pt idx="4">
                  <c:v>0.85</c:v>
                </c:pt>
              </c:numCache>
            </c:numRef>
          </c:val>
          <c:extLst>
            <c:ext xmlns:c16="http://schemas.microsoft.com/office/drawing/2014/chart" uri="{C3380CC4-5D6E-409C-BE32-E72D297353CC}">
              <c16:uniqueId val="{00000000-3A4C-46F1-AE10-D020B69938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3A4C-46F1-AE10-D020B69938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54.29</c:v>
                </c:pt>
                <c:pt idx="1">
                  <c:v>59.03</c:v>
                </c:pt>
                <c:pt idx="2">
                  <c:v>57.99</c:v>
                </c:pt>
                <c:pt idx="3">
                  <c:v>57.28</c:v>
                </c:pt>
                <c:pt idx="4">
                  <c:v>56.65</c:v>
                </c:pt>
              </c:numCache>
            </c:numRef>
          </c:val>
          <c:extLst>
            <c:ext xmlns:c16="http://schemas.microsoft.com/office/drawing/2014/chart" uri="{C3380CC4-5D6E-409C-BE32-E72D297353CC}">
              <c16:uniqueId val="{00000000-B48B-455C-B6F3-C2014F7E3C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B48B-455C-B6F3-C2014F7E3C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94.63</c:v>
                </c:pt>
                <c:pt idx="1">
                  <c:v>94.04</c:v>
                </c:pt>
                <c:pt idx="2">
                  <c:v>95.02</c:v>
                </c:pt>
                <c:pt idx="3">
                  <c:v>94.38</c:v>
                </c:pt>
                <c:pt idx="4">
                  <c:v>94.38</c:v>
                </c:pt>
              </c:numCache>
            </c:numRef>
          </c:val>
          <c:extLst>
            <c:ext xmlns:c16="http://schemas.microsoft.com/office/drawing/2014/chart" uri="{C3380CC4-5D6E-409C-BE32-E72D297353CC}">
              <c16:uniqueId val="{00000000-7FAB-48A9-B67B-97C39D0908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7FAB-48A9-B67B-97C39D0908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105.37</c:v>
                </c:pt>
                <c:pt idx="1">
                  <c:v>102.31</c:v>
                </c:pt>
                <c:pt idx="2">
                  <c:v>104.01</c:v>
                </c:pt>
                <c:pt idx="3">
                  <c:v>105.3</c:v>
                </c:pt>
                <c:pt idx="4">
                  <c:v>103.51</c:v>
                </c:pt>
              </c:numCache>
            </c:numRef>
          </c:val>
          <c:extLst>
            <c:ext xmlns:c16="http://schemas.microsoft.com/office/drawing/2014/chart" uri="{C3380CC4-5D6E-409C-BE32-E72D297353CC}">
              <c16:uniqueId val="{00000000-0C71-4072-A63E-833EC55C61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0C71-4072-A63E-833EC55C61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55.26</c:v>
                </c:pt>
                <c:pt idx="1">
                  <c:v>52.03</c:v>
                </c:pt>
                <c:pt idx="2">
                  <c:v>53.29</c:v>
                </c:pt>
                <c:pt idx="3">
                  <c:v>53.39</c:v>
                </c:pt>
                <c:pt idx="4">
                  <c:v>53.74</c:v>
                </c:pt>
              </c:numCache>
            </c:numRef>
          </c:val>
          <c:extLst>
            <c:ext xmlns:c16="http://schemas.microsoft.com/office/drawing/2014/chart" uri="{C3380CC4-5D6E-409C-BE32-E72D297353CC}">
              <c16:uniqueId val="{00000000-A905-479A-B809-37B35AA9B07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A905-479A-B809-37B35AA9B07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36.14</c:v>
                </c:pt>
                <c:pt idx="1">
                  <c:v>37.4</c:v>
                </c:pt>
                <c:pt idx="2">
                  <c:v>38.54</c:v>
                </c:pt>
                <c:pt idx="3">
                  <c:v>39.729999999999997</c:v>
                </c:pt>
                <c:pt idx="4">
                  <c:v>40.75</c:v>
                </c:pt>
              </c:numCache>
            </c:numRef>
          </c:val>
          <c:extLst>
            <c:ext xmlns:c16="http://schemas.microsoft.com/office/drawing/2014/chart" uri="{C3380CC4-5D6E-409C-BE32-E72D297353CC}">
              <c16:uniqueId val="{00000000-2889-456F-BBD5-B3AA2E7665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2889-456F-BBD5-B3AA2E7665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04-4A01-8C19-91725DDFDC5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404-4A01-8C19-91725DDFDC5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231.44</c:v>
                </c:pt>
                <c:pt idx="1">
                  <c:v>197.4</c:v>
                </c:pt>
                <c:pt idx="2">
                  <c:v>262.88</c:v>
                </c:pt>
                <c:pt idx="3">
                  <c:v>232.7</c:v>
                </c:pt>
                <c:pt idx="4">
                  <c:v>224.4</c:v>
                </c:pt>
              </c:numCache>
            </c:numRef>
          </c:val>
          <c:extLst>
            <c:ext xmlns:c16="http://schemas.microsoft.com/office/drawing/2014/chart" uri="{C3380CC4-5D6E-409C-BE32-E72D297353CC}">
              <c16:uniqueId val="{00000000-A8B1-46A4-8F49-F95D463BFC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A8B1-46A4-8F49-F95D463BFC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219.56</c:v>
                </c:pt>
                <c:pt idx="1">
                  <c:v>270.67</c:v>
                </c:pt>
                <c:pt idx="2">
                  <c:v>263.72000000000003</c:v>
                </c:pt>
                <c:pt idx="3">
                  <c:v>262.07</c:v>
                </c:pt>
                <c:pt idx="4">
                  <c:v>267.81</c:v>
                </c:pt>
              </c:numCache>
            </c:numRef>
          </c:val>
          <c:extLst>
            <c:ext xmlns:c16="http://schemas.microsoft.com/office/drawing/2014/chart" uri="{C3380CC4-5D6E-409C-BE32-E72D297353CC}">
              <c16:uniqueId val="{00000000-AB1C-4C15-A4BE-983E20315A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AB1C-4C15-A4BE-983E20315A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97.34</c:v>
                </c:pt>
                <c:pt idx="1">
                  <c:v>89.88</c:v>
                </c:pt>
                <c:pt idx="2">
                  <c:v>93.66</c:v>
                </c:pt>
                <c:pt idx="3">
                  <c:v>96.89</c:v>
                </c:pt>
                <c:pt idx="4">
                  <c:v>95.5</c:v>
                </c:pt>
              </c:numCache>
            </c:numRef>
          </c:val>
          <c:extLst>
            <c:ext xmlns:c16="http://schemas.microsoft.com/office/drawing/2014/chart" uri="{C3380CC4-5D6E-409C-BE32-E72D297353CC}">
              <c16:uniqueId val="{00000000-7BD6-4E2A-BD01-C6C40976AC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7BD6-4E2A-BD01-C6C40976AC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160.1</c:v>
                </c:pt>
                <c:pt idx="1">
                  <c:v>160.78</c:v>
                </c:pt>
                <c:pt idx="2">
                  <c:v>159.58000000000001</c:v>
                </c:pt>
                <c:pt idx="3">
                  <c:v>159.08000000000001</c:v>
                </c:pt>
                <c:pt idx="4">
                  <c:v>161.76</c:v>
                </c:pt>
              </c:numCache>
            </c:numRef>
          </c:val>
          <c:extLst>
            <c:ext xmlns:c16="http://schemas.microsoft.com/office/drawing/2014/chart" uri="{C3380CC4-5D6E-409C-BE32-E72D297353CC}">
              <c16:uniqueId val="{00000000-437A-45F7-A89B-374FDFB95B8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437A-45F7-A89B-374FDFB95B8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東大阪市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その他</v>
      </c>
      <c r="AE8" s="43"/>
      <c r="AF8" s="43"/>
      <c r="AG8" s="43"/>
      <c r="AH8" s="43"/>
      <c r="AI8" s="43"/>
      <c r="AJ8" s="43"/>
      <c r="AK8" s="2"/>
      <c r="AL8" s="44">
        <f>データ!$R$6</f>
        <v>478539</v>
      </c>
      <c r="AM8" s="44"/>
      <c r="AN8" s="44"/>
      <c r="AO8" s="44"/>
      <c r="AP8" s="44"/>
      <c r="AQ8" s="44"/>
      <c r="AR8" s="44"/>
      <c r="AS8" s="44"/>
      <c r="AT8" s="45">
        <f>データ!$S$6</f>
        <v>61.78</v>
      </c>
      <c r="AU8" s="46"/>
      <c r="AV8" s="46"/>
      <c r="AW8" s="46"/>
      <c r="AX8" s="46"/>
      <c r="AY8" s="46"/>
      <c r="AZ8" s="46"/>
      <c r="BA8" s="46"/>
      <c r="BB8" s="47">
        <f>データ!$T$6</f>
        <v>7745.86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50.54</v>
      </c>
      <c r="J10" s="46"/>
      <c r="K10" s="46"/>
      <c r="L10" s="46"/>
      <c r="M10" s="46"/>
      <c r="N10" s="46"/>
      <c r="O10" s="74"/>
      <c r="P10" s="47">
        <f>データ!$P$6</f>
        <v>99.94</v>
      </c>
      <c r="Q10" s="47"/>
      <c r="R10" s="47"/>
      <c r="S10" s="47"/>
      <c r="T10" s="47"/>
      <c r="U10" s="47"/>
      <c r="V10" s="47"/>
      <c r="W10" s="44">
        <f>データ!$Q$6</f>
        <v>2598</v>
      </c>
      <c r="X10" s="44"/>
      <c r="Y10" s="44"/>
      <c r="Z10" s="44"/>
      <c r="AA10" s="44"/>
      <c r="AB10" s="44"/>
      <c r="AC10" s="44"/>
      <c r="AD10" s="2"/>
      <c r="AE10" s="2"/>
      <c r="AF10" s="2"/>
      <c r="AG10" s="2"/>
      <c r="AH10" s="2"/>
      <c r="AI10" s="2"/>
      <c r="AJ10" s="2"/>
      <c r="AK10" s="2"/>
      <c r="AL10" s="44">
        <f>データ!$U$6</f>
        <v>477411</v>
      </c>
      <c r="AM10" s="44"/>
      <c r="AN10" s="44"/>
      <c r="AO10" s="44"/>
      <c r="AP10" s="44"/>
      <c r="AQ10" s="44"/>
      <c r="AR10" s="44"/>
      <c r="AS10" s="44"/>
      <c r="AT10" s="45">
        <f>データ!$V$6</f>
        <v>52</v>
      </c>
      <c r="AU10" s="46"/>
      <c r="AV10" s="46"/>
      <c r="AW10" s="46"/>
      <c r="AX10" s="46"/>
      <c r="AY10" s="46"/>
      <c r="AZ10" s="46"/>
      <c r="BA10" s="46"/>
      <c r="BB10" s="47">
        <f>データ!$W$6</f>
        <v>9180.98</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5" t="s">
        <v>110</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5"/>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5"/>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5"/>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5"/>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5"/>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5"/>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5"/>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5"/>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5"/>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5"/>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5"/>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5"/>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5"/>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5"/>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5"/>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5"/>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5"/>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5"/>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5"/>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5"/>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5"/>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5"/>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5"/>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5"/>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5"/>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5"/>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5"/>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5"/>
      <c r="BM44" s="75"/>
      <c r="BN44" s="75"/>
      <c r="BO44" s="75"/>
      <c r="BP44" s="75"/>
      <c r="BQ44" s="75"/>
      <c r="BR44" s="75"/>
      <c r="BS44" s="75"/>
      <c r="BT44" s="75"/>
      <c r="BU44" s="75"/>
      <c r="BV44" s="75"/>
      <c r="BW44" s="75"/>
      <c r="BX44" s="75"/>
      <c r="BY44" s="75"/>
      <c r="BZ44" s="7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6" t="s">
        <v>26</v>
      </c>
      <c r="BM45" s="87"/>
      <c r="BN45" s="87"/>
      <c r="BO45" s="87"/>
      <c r="BP45" s="87"/>
      <c r="BQ45" s="87"/>
      <c r="BR45" s="87"/>
      <c r="BS45" s="87"/>
      <c r="BT45" s="87"/>
      <c r="BU45" s="87"/>
      <c r="BV45" s="87"/>
      <c r="BW45" s="87"/>
      <c r="BX45" s="87"/>
      <c r="BY45" s="87"/>
      <c r="BZ45" s="8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9"/>
      <c r="BM46" s="90"/>
      <c r="BN46" s="90"/>
      <c r="BO46" s="90"/>
      <c r="BP46" s="90"/>
      <c r="BQ46" s="90"/>
      <c r="BR46" s="90"/>
      <c r="BS46" s="90"/>
      <c r="BT46" s="90"/>
      <c r="BU46" s="90"/>
      <c r="BV46" s="90"/>
      <c r="BW46" s="90"/>
      <c r="BX46" s="90"/>
      <c r="BY46" s="90"/>
      <c r="BZ46" s="9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75"/>
      <c r="BN59" s="75"/>
      <c r="BO59" s="75"/>
      <c r="BP59" s="75"/>
      <c r="BQ59" s="75"/>
      <c r="BR59" s="75"/>
      <c r="BS59" s="75"/>
      <c r="BT59" s="75"/>
      <c r="BU59" s="75"/>
      <c r="BV59" s="75"/>
      <c r="BW59" s="75"/>
      <c r="BX59" s="75"/>
      <c r="BY59" s="75"/>
      <c r="BZ59" s="76"/>
    </row>
    <row r="60" spans="1:78" ht="13.5" customHeight="1" x14ac:dyDescent="0.2">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5"/>
      <c r="BM60" s="75"/>
      <c r="BN60" s="75"/>
      <c r="BO60" s="75"/>
      <c r="BP60" s="75"/>
      <c r="BQ60" s="75"/>
      <c r="BR60" s="75"/>
      <c r="BS60" s="75"/>
      <c r="BT60" s="75"/>
      <c r="BU60" s="75"/>
      <c r="BV60" s="75"/>
      <c r="BW60" s="75"/>
      <c r="BX60" s="75"/>
      <c r="BY60" s="75"/>
      <c r="BZ60" s="76"/>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5"/>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28</v>
      </c>
      <c r="BM64" s="87"/>
      <c r="BN64" s="87"/>
      <c r="BO64" s="87"/>
      <c r="BP64" s="87"/>
      <c r="BQ64" s="87"/>
      <c r="BR64" s="87"/>
      <c r="BS64" s="87"/>
      <c r="BT64" s="87"/>
      <c r="BU64" s="87"/>
      <c r="BV64" s="87"/>
      <c r="BW64" s="87"/>
      <c r="BX64" s="87"/>
      <c r="BY64" s="87"/>
      <c r="BZ64" s="8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2" t="s">
        <v>112</v>
      </c>
      <c r="BM66" s="93"/>
      <c r="BN66" s="93"/>
      <c r="BO66" s="93"/>
      <c r="BP66" s="93"/>
      <c r="BQ66" s="93"/>
      <c r="BR66" s="93"/>
      <c r="BS66" s="93"/>
      <c r="BT66" s="93"/>
      <c r="BU66" s="93"/>
      <c r="BV66" s="93"/>
      <c r="BW66" s="93"/>
      <c r="BX66" s="93"/>
      <c r="BY66" s="93"/>
      <c r="BZ66" s="9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2"/>
      <c r="BM67" s="93"/>
      <c r="BN67" s="93"/>
      <c r="BO67" s="93"/>
      <c r="BP67" s="93"/>
      <c r="BQ67" s="93"/>
      <c r="BR67" s="93"/>
      <c r="BS67" s="93"/>
      <c r="BT67" s="93"/>
      <c r="BU67" s="93"/>
      <c r="BV67" s="93"/>
      <c r="BW67" s="93"/>
      <c r="BX67" s="93"/>
      <c r="BY67" s="93"/>
      <c r="BZ67" s="9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2"/>
      <c r="BM68" s="93"/>
      <c r="BN68" s="93"/>
      <c r="BO68" s="93"/>
      <c r="BP68" s="93"/>
      <c r="BQ68" s="93"/>
      <c r="BR68" s="93"/>
      <c r="BS68" s="93"/>
      <c r="BT68" s="93"/>
      <c r="BU68" s="93"/>
      <c r="BV68" s="93"/>
      <c r="BW68" s="93"/>
      <c r="BX68" s="93"/>
      <c r="BY68" s="93"/>
      <c r="BZ68" s="9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2"/>
      <c r="BM69" s="93"/>
      <c r="BN69" s="93"/>
      <c r="BO69" s="93"/>
      <c r="BP69" s="93"/>
      <c r="BQ69" s="93"/>
      <c r="BR69" s="93"/>
      <c r="BS69" s="93"/>
      <c r="BT69" s="93"/>
      <c r="BU69" s="93"/>
      <c r="BV69" s="93"/>
      <c r="BW69" s="93"/>
      <c r="BX69" s="93"/>
      <c r="BY69" s="93"/>
      <c r="BZ69" s="9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2"/>
      <c r="BM70" s="93"/>
      <c r="BN70" s="93"/>
      <c r="BO70" s="93"/>
      <c r="BP70" s="93"/>
      <c r="BQ70" s="93"/>
      <c r="BR70" s="93"/>
      <c r="BS70" s="93"/>
      <c r="BT70" s="93"/>
      <c r="BU70" s="93"/>
      <c r="BV70" s="93"/>
      <c r="BW70" s="93"/>
      <c r="BX70" s="93"/>
      <c r="BY70" s="93"/>
      <c r="BZ70" s="9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2"/>
      <c r="BM71" s="93"/>
      <c r="BN71" s="93"/>
      <c r="BO71" s="93"/>
      <c r="BP71" s="93"/>
      <c r="BQ71" s="93"/>
      <c r="BR71" s="93"/>
      <c r="BS71" s="93"/>
      <c r="BT71" s="93"/>
      <c r="BU71" s="93"/>
      <c r="BV71" s="93"/>
      <c r="BW71" s="93"/>
      <c r="BX71" s="93"/>
      <c r="BY71" s="93"/>
      <c r="BZ71" s="9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2"/>
      <c r="BM72" s="93"/>
      <c r="BN72" s="93"/>
      <c r="BO72" s="93"/>
      <c r="BP72" s="93"/>
      <c r="BQ72" s="93"/>
      <c r="BR72" s="93"/>
      <c r="BS72" s="93"/>
      <c r="BT72" s="93"/>
      <c r="BU72" s="93"/>
      <c r="BV72" s="93"/>
      <c r="BW72" s="93"/>
      <c r="BX72" s="93"/>
      <c r="BY72" s="93"/>
      <c r="BZ72" s="9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2"/>
      <c r="BM73" s="93"/>
      <c r="BN73" s="93"/>
      <c r="BO73" s="93"/>
      <c r="BP73" s="93"/>
      <c r="BQ73" s="93"/>
      <c r="BR73" s="93"/>
      <c r="BS73" s="93"/>
      <c r="BT73" s="93"/>
      <c r="BU73" s="93"/>
      <c r="BV73" s="93"/>
      <c r="BW73" s="93"/>
      <c r="BX73" s="93"/>
      <c r="BY73" s="93"/>
      <c r="BZ73" s="9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2"/>
      <c r="BM74" s="93"/>
      <c r="BN74" s="93"/>
      <c r="BO74" s="93"/>
      <c r="BP74" s="93"/>
      <c r="BQ74" s="93"/>
      <c r="BR74" s="93"/>
      <c r="BS74" s="93"/>
      <c r="BT74" s="93"/>
      <c r="BU74" s="93"/>
      <c r="BV74" s="93"/>
      <c r="BW74" s="93"/>
      <c r="BX74" s="93"/>
      <c r="BY74" s="93"/>
      <c r="BZ74" s="9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2"/>
      <c r="BM75" s="93"/>
      <c r="BN75" s="93"/>
      <c r="BO75" s="93"/>
      <c r="BP75" s="93"/>
      <c r="BQ75" s="93"/>
      <c r="BR75" s="93"/>
      <c r="BS75" s="93"/>
      <c r="BT75" s="93"/>
      <c r="BU75" s="93"/>
      <c r="BV75" s="93"/>
      <c r="BW75" s="93"/>
      <c r="BX75" s="93"/>
      <c r="BY75" s="93"/>
      <c r="BZ75" s="9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2"/>
      <c r="BM76" s="93"/>
      <c r="BN76" s="93"/>
      <c r="BO76" s="93"/>
      <c r="BP76" s="93"/>
      <c r="BQ76" s="93"/>
      <c r="BR76" s="93"/>
      <c r="BS76" s="93"/>
      <c r="BT76" s="93"/>
      <c r="BU76" s="93"/>
      <c r="BV76" s="93"/>
      <c r="BW76" s="93"/>
      <c r="BX76" s="93"/>
      <c r="BY76" s="93"/>
      <c r="BZ76" s="9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2"/>
      <c r="BM77" s="93"/>
      <c r="BN77" s="93"/>
      <c r="BO77" s="93"/>
      <c r="BP77" s="93"/>
      <c r="BQ77" s="93"/>
      <c r="BR77" s="93"/>
      <c r="BS77" s="93"/>
      <c r="BT77" s="93"/>
      <c r="BU77" s="93"/>
      <c r="BV77" s="93"/>
      <c r="BW77" s="93"/>
      <c r="BX77" s="93"/>
      <c r="BY77" s="93"/>
      <c r="BZ77" s="9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2"/>
      <c r="BM78" s="93"/>
      <c r="BN78" s="93"/>
      <c r="BO78" s="93"/>
      <c r="BP78" s="93"/>
      <c r="BQ78" s="93"/>
      <c r="BR78" s="93"/>
      <c r="BS78" s="93"/>
      <c r="BT78" s="93"/>
      <c r="BU78" s="93"/>
      <c r="BV78" s="93"/>
      <c r="BW78" s="93"/>
      <c r="BX78" s="93"/>
      <c r="BY78" s="93"/>
      <c r="BZ78" s="9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2"/>
      <c r="BM79" s="93"/>
      <c r="BN79" s="93"/>
      <c r="BO79" s="93"/>
      <c r="BP79" s="93"/>
      <c r="BQ79" s="93"/>
      <c r="BR79" s="93"/>
      <c r="BS79" s="93"/>
      <c r="BT79" s="93"/>
      <c r="BU79" s="93"/>
      <c r="BV79" s="93"/>
      <c r="BW79" s="93"/>
      <c r="BX79" s="93"/>
      <c r="BY79" s="93"/>
      <c r="BZ79" s="9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2"/>
      <c r="BM80" s="93"/>
      <c r="BN80" s="93"/>
      <c r="BO80" s="93"/>
      <c r="BP80" s="93"/>
      <c r="BQ80" s="93"/>
      <c r="BR80" s="93"/>
      <c r="BS80" s="93"/>
      <c r="BT80" s="93"/>
      <c r="BU80" s="93"/>
      <c r="BV80" s="93"/>
      <c r="BW80" s="93"/>
      <c r="BX80" s="93"/>
      <c r="BY80" s="93"/>
      <c r="BZ80" s="9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2"/>
      <c r="BM81" s="93"/>
      <c r="BN81" s="93"/>
      <c r="BO81" s="93"/>
      <c r="BP81" s="93"/>
      <c r="BQ81" s="93"/>
      <c r="BR81" s="93"/>
      <c r="BS81" s="93"/>
      <c r="BT81" s="93"/>
      <c r="BU81" s="93"/>
      <c r="BV81" s="93"/>
      <c r="BW81" s="93"/>
      <c r="BX81" s="93"/>
      <c r="BY81" s="93"/>
      <c r="BZ81" s="9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5"/>
      <c r="BM82" s="96"/>
      <c r="BN82" s="96"/>
      <c r="BO82" s="96"/>
      <c r="BP82" s="96"/>
      <c r="BQ82" s="96"/>
      <c r="BR82" s="96"/>
      <c r="BS82" s="96"/>
      <c r="BT82" s="96"/>
      <c r="BU82" s="96"/>
      <c r="BV82" s="96"/>
      <c r="BW82" s="96"/>
      <c r="BX82" s="96"/>
      <c r="BY82" s="96"/>
      <c r="BZ82" s="9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XytP7w/KQf/7CBUPN6HPL8aAPlFYbdkHca83++hB91HP9oH4an8UdhQtERDriepm/hELI/qPfJeNv3GOFmRsA==" saltValue="DXjKaGZvw90lsndRF6gN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8" t="s">
        <v>50</v>
      </c>
      <c r="I3" s="79"/>
      <c r="J3" s="79"/>
      <c r="K3" s="79"/>
      <c r="L3" s="79"/>
      <c r="M3" s="79"/>
      <c r="N3" s="79"/>
      <c r="O3" s="79"/>
      <c r="P3" s="79"/>
      <c r="Q3" s="79"/>
      <c r="R3" s="79"/>
      <c r="S3" s="79"/>
      <c r="T3" s="79"/>
      <c r="U3" s="79"/>
      <c r="V3" s="79"/>
      <c r="W3" s="80"/>
      <c r="X3" s="84" t="s">
        <v>51</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52</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53</v>
      </c>
      <c r="B4" s="17"/>
      <c r="C4" s="17"/>
      <c r="D4" s="17"/>
      <c r="E4" s="17"/>
      <c r="F4" s="17"/>
      <c r="G4" s="17"/>
      <c r="H4" s="81"/>
      <c r="I4" s="82"/>
      <c r="J4" s="82"/>
      <c r="K4" s="82"/>
      <c r="L4" s="82"/>
      <c r="M4" s="82"/>
      <c r="N4" s="82"/>
      <c r="O4" s="82"/>
      <c r="P4" s="82"/>
      <c r="Q4" s="82"/>
      <c r="R4" s="82"/>
      <c r="S4" s="82"/>
      <c r="T4" s="82"/>
      <c r="U4" s="82"/>
      <c r="V4" s="82"/>
      <c r="W4" s="83"/>
      <c r="X4" s="77" t="s">
        <v>54</v>
      </c>
      <c r="Y4" s="77"/>
      <c r="Z4" s="77"/>
      <c r="AA4" s="77"/>
      <c r="AB4" s="77"/>
      <c r="AC4" s="77"/>
      <c r="AD4" s="77"/>
      <c r="AE4" s="77"/>
      <c r="AF4" s="77"/>
      <c r="AG4" s="77"/>
      <c r="AH4" s="77"/>
      <c r="AI4" s="77" t="s">
        <v>55</v>
      </c>
      <c r="AJ4" s="77"/>
      <c r="AK4" s="77"/>
      <c r="AL4" s="77"/>
      <c r="AM4" s="77"/>
      <c r="AN4" s="77"/>
      <c r="AO4" s="77"/>
      <c r="AP4" s="77"/>
      <c r="AQ4" s="77"/>
      <c r="AR4" s="77"/>
      <c r="AS4" s="77"/>
      <c r="AT4" s="77" t="s">
        <v>56</v>
      </c>
      <c r="AU4" s="77"/>
      <c r="AV4" s="77"/>
      <c r="AW4" s="77"/>
      <c r="AX4" s="77"/>
      <c r="AY4" s="77"/>
      <c r="AZ4" s="77"/>
      <c r="BA4" s="77"/>
      <c r="BB4" s="77"/>
      <c r="BC4" s="77"/>
      <c r="BD4" s="77"/>
      <c r="BE4" s="77" t="s">
        <v>57</v>
      </c>
      <c r="BF4" s="77"/>
      <c r="BG4" s="77"/>
      <c r="BH4" s="77"/>
      <c r="BI4" s="77"/>
      <c r="BJ4" s="77"/>
      <c r="BK4" s="77"/>
      <c r="BL4" s="77"/>
      <c r="BM4" s="77"/>
      <c r="BN4" s="77"/>
      <c r="BO4" s="77"/>
      <c r="BP4" s="77" t="s">
        <v>58</v>
      </c>
      <c r="BQ4" s="77"/>
      <c r="BR4" s="77"/>
      <c r="BS4" s="77"/>
      <c r="BT4" s="77"/>
      <c r="BU4" s="77"/>
      <c r="BV4" s="77"/>
      <c r="BW4" s="77"/>
      <c r="BX4" s="77"/>
      <c r="BY4" s="77"/>
      <c r="BZ4" s="77"/>
      <c r="CA4" s="77" t="s">
        <v>59</v>
      </c>
      <c r="CB4" s="77"/>
      <c r="CC4" s="77"/>
      <c r="CD4" s="77"/>
      <c r="CE4" s="77"/>
      <c r="CF4" s="77"/>
      <c r="CG4" s="77"/>
      <c r="CH4" s="77"/>
      <c r="CI4" s="77"/>
      <c r="CJ4" s="77"/>
      <c r="CK4" s="77"/>
      <c r="CL4" s="77" t="s">
        <v>60</v>
      </c>
      <c r="CM4" s="77"/>
      <c r="CN4" s="77"/>
      <c r="CO4" s="77"/>
      <c r="CP4" s="77"/>
      <c r="CQ4" s="77"/>
      <c r="CR4" s="77"/>
      <c r="CS4" s="77"/>
      <c r="CT4" s="77"/>
      <c r="CU4" s="77"/>
      <c r="CV4" s="77"/>
      <c r="CW4" s="77" t="s">
        <v>61</v>
      </c>
      <c r="CX4" s="77"/>
      <c r="CY4" s="77"/>
      <c r="CZ4" s="77"/>
      <c r="DA4" s="77"/>
      <c r="DB4" s="77"/>
      <c r="DC4" s="77"/>
      <c r="DD4" s="77"/>
      <c r="DE4" s="77"/>
      <c r="DF4" s="77"/>
      <c r="DG4" s="77"/>
      <c r="DH4" s="77" t="s">
        <v>62</v>
      </c>
      <c r="DI4" s="77"/>
      <c r="DJ4" s="77"/>
      <c r="DK4" s="77"/>
      <c r="DL4" s="77"/>
      <c r="DM4" s="77"/>
      <c r="DN4" s="77"/>
      <c r="DO4" s="77"/>
      <c r="DP4" s="77"/>
      <c r="DQ4" s="77"/>
      <c r="DR4" s="77"/>
      <c r="DS4" s="77" t="s">
        <v>63</v>
      </c>
      <c r="DT4" s="77"/>
      <c r="DU4" s="77"/>
      <c r="DV4" s="77"/>
      <c r="DW4" s="77"/>
      <c r="DX4" s="77"/>
      <c r="DY4" s="77"/>
      <c r="DZ4" s="77"/>
      <c r="EA4" s="77"/>
      <c r="EB4" s="77"/>
      <c r="EC4" s="77"/>
      <c r="ED4" s="77" t="s">
        <v>64</v>
      </c>
      <c r="EE4" s="77"/>
      <c r="EF4" s="77"/>
      <c r="EG4" s="77"/>
      <c r="EH4" s="77"/>
      <c r="EI4" s="77"/>
      <c r="EJ4" s="77"/>
      <c r="EK4" s="77"/>
      <c r="EL4" s="77"/>
      <c r="EM4" s="77"/>
      <c r="EN4" s="7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272272</v>
      </c>
      <c r="D6" s="20">
        <f t="shared" si="3"/>
        <v>46</v>
      </c>
      <c r="E6" s="20">
        <f t="shared" si="3"/>
        <v>1</v>
      </c>
      <c r="F6" s="20">
        <f t="shared" si="3"/>
        <v>0</v>
      </c>
      <c r="G6" s="20">
        <f t="shared" si="3"/>
        <v>1</v>
      </c>
      <c r="H6" s="20" t="str">
        <f t="shared" si="3"/>
        <v>大阪府　東大阪市</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50.54</v>
      </c>
      <c r="P6" s="21">
        <f t="shared" si="3"/>
        <v>99.94</v>
      </c>
      <c r="Q6" s="21">
        <f t="shared" si="3"/>
        <v>2598</v>
      </c>
      <c r="R6" s="21">
        <f t="shared" si="3"/>
        <v>478539</v>
      </c>
      <c r="S6" s="21">
        <f t="shared" si="3"/>
        <v>61.78</v>
      </c>
      <c r="T6" s="21">
        <f t="shared" si="3"/>
        <v>7745.86</v>
      </c>
      <c r="U6" s="21">
        <f t="shared" si="3"/>
        <v>477411</v>
      </c>
      <c r="V6" s="21">
        <f t="shared" si="3"/>
        <v>52</v>
      </c>
      <c r="W6" s="21">
        <f t="shared" si="3"/>
        <v>9180.98</v>
      </c>
      <c r="X6" s="22">
        <f>IF(X7="",NA(),X7)</f>
        <v>105.37</v>
      </c>
      <c r="Y6" s="22">
        <f t="shared" ref="Y6:AG6" si="4">IF(Y7="",NA(),Y7)</f>
        <v>102.31</v>
      </c>
      <c r="Z6" s="22">
        <f t="shared" si="4"/>
        <v>104.01</v>
      </c>
      <c r="AA6" s="22">
        <f t="shared" si="4"/>
        <v>105.3</v>
      </c>
      <c r="AB6" s="22">
        <f t="shared" si="4"/>
        <v>103.51</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231.44</v>
      </c>
      <c r="AU6" s="22">
        <f t="shared" ref="AU6:BC6" si="6">IF(AU7="",NA(),AU7)</f>
        <v>197.4</v>
      </c>
      <c r="AV6" s="22">
        <f t="shared" si="6"/>
        <v>262.88</v>
      </c>
      <c r="AW6" s="22">
        <f t="shared" si="6"/>
        <v>232.7</v>
      </c>
      <c r="AX6" s="22">
        <f t="shared" si="6"/>
        <v>224.4</v>
      </c>
      <c r="AY6" s="22">
        <f t="shared" si="6"/>
        <v>250.03</v>
      </c>
      <c r="AZ6" s="22">
        <f t="shared" si="6"/>
        <v>239.45</v>
      </c>
      <c r="BA6" s="22">
        <f t="shared" si="6"/>
        <v>246.01</v>
      </c>
      <c r="BB6" s="22">
        <f t="shared" si="6"/>
        <v>228.89</v>
      </c>
      <c r="BC6" s="22">
        <f t="shared" si="6"/>
        <v>232.66</v>
      </c>
      <c r="BD6" s="21" t="str">
        <f>IF(BD7="","",IF(BD7="-","【-】","【"&amp;SUBSTITUTE(TEXT(BD7,"#,##0.00"),"-","△")&amp;"】"))</f>
        <v>【243.36】</v>
      </c>
      <c r="BE6" s="22">
        <f>IF(BE7="",NA(),BE7)</f>
        <v>219.56</v>
      </c>
      <c r="BF6" s="22">
        <f t="shared" ref="BF6:BN6" si="7">IF(BF7="",NA(),BF7)</f>
        <v>270.67</v>
      </c>
      <c r="BG6" s="22">
        <f t="shared" si="7"/>
        <v>263.72000000000003</v>
      </c>
      <c r="BH6" s="22">
        <f t="shared" si="7"/>
        <v>262.07</v>
      </c>
      <c r="BI6" s="22">
        <f t="shared" si="7"/>
        <v>267.81</v>
      </c>
      <c r="BJ6" s="22">
        <f t="shared" si="7"/>
        <v>254.19</v>
      </c>
      <c r="BK6" s="22">
        <f t="shared" si="7"/>
        <v>259.56</v>
      </c>
      <c r="BL6" s="22">
        <f t="shared" si="7"/>
        <v>248.92</v>
      </c>
      <c r="BM6" s="22">
        <f t="shared" si="7"/>
        <v>251.26</v>
      </c>
      <c r="BN6" s="22">
        <f t="shared" si="7"/>
        <v>255.84</v>
      </c>
      <c r="BO6" s="21" t="str">
        <f>IF(BO7="","",IF(BO7="-","【-】","【"&amp;SUBSTITUTE(TEXT(BO7,"#,##0.00"),"-","△")&amp;"】"))</f>
        <v>【265.93】</v>
      </c>
      <c r="BP6" s="22">
        <f>IF(BP7="",NA(),BP7)</f>
        <v>97.34</v>
      </c>
      <c r="BQ6" s="22">
        <f t="shared" ref="BQ6:BY6" si="8">IF(BQ7="",NA(),BQ7)</f>
        <v>89.88</v>
      </c>
      <c r="BR6" s="22">
        <f t="shared" si="8"/>
        <v>93.66</v>
      </c>
      <c r="BS6" s="22">
        <f t="shared" si="8"/>
        <v>96.89</v>
      </c>
      <c r="BT6" s="22">
        <f t="shared" si="8"/>
        <v>95.5</v>
      </c>
      <c r="BU6" s="22">
        <f t="shared" si="8"/>
        <v>107.42</v>
      </c>
      <c r="BV6" s="22">
        <f t="shared" si="8"/>
        <v>105.07</v>
      </c>
      <c r="BW6" s="22">
        <f t="shared" si="8"/>
        <v>107.54</v>
      </c>
      <c r="BX6" s="22">
        <f t="shared" si="8"/>
        <v>101.93</v>
      </c>
      <c r="BY6" s="22">
        <f t="shared" si="8"/>
        <v>102.36</v>
      </c>
      <c r="BZ6" s="21" t="str">
        <f>IF(BZ7="","",IF(BZ7="-","【-】","【"&amp;SUBSTITUTE(TEXT(BZ7,"#,##0.00"),"-","△")&amp;"】"))</f>
        <v>【97.82】</v>
      </c>
      <c r="CA6" s="22">
        <f>IF(CA7="",NA(),CA7)</f>
        <v>160.1</v>
      </c>
      <c r="CB6" s="22">
        <f t="shared" ref="CB6:CJ6" si="9">IF(CB7="",NA(),CB7)</f>
        <v>160.78</v>
      </c>
      <c r="CC6" s="22">
        <f t="shared" si="9"/>
        <v>159.58000000000001</v>
      </c>
      <c r="CD6" s="22">
        <f t="shared" si="9"/>
        <v>159.08000000000001</v>
      </c>
      <c r="CE6" s="22">
        <f t="shared" si="9"/>
        <v>161.76</v>
      </c>
      <c r="CF6" s="22">
        <f t="shared" si="9"/>
        <v>157.19</v>
      </c>
      <c r="CG6" s="22">
        <f t="shared" si="9"/>
        <v>153.71</v>
      </c>
      <c r="CH6" s="22">
        <f t="shared" si="9"/>
        <v>155.9</v>
      </c>
      <c r="CI6" s="22">
        <f t="shared" si="9"/>
        <v>162.47</v>
      </c>
      <c r="CJ6" s="22">
        <f t="shared" si="9"/>
        <v>165.52</v>
      </c>
      <c r="CK6" s="21" t="str">
        <f>IF(CK7="","",IF(CK7="-","【-】","【"&amp;SUBSTITUTE(TEXT(CK7,"#,##0.00"),"-","△")&amp;"】"))</f>
        <v>【177.56】</v>
      </c>
      <c r="CL6" s="22">
        <f>IF(CL7="",NA(),CL7)</f>
        <v>54.29</v>
      </c>
      <c r="CM6" s="22">
        <f t="shared" ref="CM6:CU6" si="10">IF(CM7="",NA(),CM7)</f>
        <v>59.03</v>
      </c>
      <c r="CN6" s="22">
        <f t="shared" si="10"/>
        <v>57.99</v>
      </c>
      <c r="CO6" s="22">
        <f t="shared" si="10"/>
        <v>57.28</v>
      </c>
      <c r="CP6" s="22">
        <f t="shared" si="10"/>
        <v>56.65</v>
      </c>
      <c r="CQ6" s="22">
        <f t="shared" si="10"/>
        <v>63.16</v>
      </c>
      <c r="CR6" s="22">
        <f t="shared" si="10"/>
        <v>64.41</v>
      </c>
      <c r="CS6" s="22">
        <f t="shared" si="10"/>
        <v>64.11</v>
      </c>
      <c r="CT6" s="22">
        <f t="shared" si="10"/>
        <v>63.81</v>
      </c>
      <c r="CU6" s="22">
        <f t="shared" si="10"/>
        <v>63.58</v>
      </c>
      <c r="CV6" s="21" t="str">
        <f>IF(CV7="","",IF(CV7="-","【-】","【"&amp;SUBSTITUTE(TEXT(CV7,"#,##0.00"),"-","△")&amp;"】"))</f>
        <v>【59.81】</v>
      </c>
      <c r="CW6" s="22">
        <f>IF(CW7="",NA(),CW7)</f>
        <v>94.63</v>
      </c>
      <c r="CX6" s="22">
        <f t="shared" ref="CX6:DF6" si="11">IF(CX7="",NA(),CX7)</f>
        <v>94.04</v>
      </c>
      <c r="CY6" s="22">
        <f t="shared" si="11"/>
        <v>95.02</v>
      </c>
      <c r="CZ6" s="22">
        <f t="shared" si="11"/>
        <v>94.38</v>
      </c>
      <c r="DA6" s="22">
        <f t="shared" si="11"/>
        <v>94.38</v>
      </c>
      <c r="DB6" s="22">
        <f t="shared" si="11"/>
        <v>91.48</v>
      </c>
      <c r="DC6" s="22">
        <f t="shared" si="11"/>
        <v>91.64</v>
      </c>
      <c r="DD6" s="22">
        <f t="shared" si="11"/>
        <v>92.09</v>
      </c>
      <c r="DE6" s="22">
        <f t="shared" si="11"/>
        <v>91.76</v>
      </c>
      <c r="DF6" s="22">
        <f t="shared" si="11"/>
        <v>91.22</v>
      </c>
      <c r="DG6" s="21" t="str">
        <f>IF(DG7="","",IF(DG7="-","【-】","【"&amp;SUBSTITUTE(TEXT(DG7,"#,##0.00"),"-","△")&amp;"】"))</f>
        <v>【89.42】</v>
      </c>
      <c r="DH6" s="22">
        <f>IF(DH7="",NA(),DH7)</f>
        <v>55.26</v>
      </c>
      <c r="DI6" s="22">
        <f t="shared" ref="DI6:DQ6" si="12">IF(DI7="",NA(),DI7)</f>
        <v>52.03</v>
      </c>
      <c r="DJ6" s="22">
        <f t="shared" si="12"/>
        <v>53.29</v>
      </c>
      <c r="DK6" s="22">
        <f t="shared" si="12"/>
        <v>53.39</v>
      </c>
      <c r="DL6" s="22">
        <f t="shared" si="12"/>
        <v>53.74</v>
      </c>
      <c r="DM6" s="22">
        <f t="shared" si="12"/>
        <v>51.13</v>
      </c>
      <c r="DN6" s="22">
        <f t="shared" si="12"/>
        <v>51.62</v>
      </c>
      <c r="DO6" s="22">
        <f t="shared" si="12"/>
        <v>52.16</v>
      </c>
      <c r="DP6" s="22">
        <f t="shared" si="12"/>
        <v>52.59</v>
      </c>
      <c r="DQ6" s="22">
        <f t="shared" si="12"/>
        <v>52.74</v>
      </c>
      <c r="DR6" s="21" t="str">
        <f>IF(DR7="","",IF(DR7="-","【-】","【"&amp;SUBSTITUTE(TEXT(DR7,"#,##0.00"),"-","△")&amp;"】"))</f>
        <v>【52.02】</v>
      </c>
      <c r="DS6" s="22">
        <f>IF(DS7="",NA(),DS7)</f>
        <v>36.14</v>
      </c>
      <c r="DT6" s="22">
        <f t="shared" ref="DT6:EB6" si="13">IF(DT7="",NA(),DT7)</f>
        <v>37.4</v>
      </c>
      <c r="DU6" s="22">
        <f t="shared" si="13"/>
        <v>38.54</v>
      </c>
      <c r="DV6" s="22">
        <f t="shared" si="13"/>
        <v>39.729999999999997</v>
      </c>
      <c r="DW6" s="22">
        <f t="shared" si="13"/>
        <v>40.75</v>
      </c>
      <c r="DX6" s="22">
        <f t="shared" si="13"/>
        <v>22.41</v>
      </c>
      <c r="DY6" s="22">
        <f t="shared" si="13"/>
        <v>23.68</v>
      </c>
      <c r="DZ6" s="22">
        <f t="shared" si="13"/>
        <v>25.76</v>
      </c>
      <c r="EA6" s="22">
        <f t="shared" si="13"/>
        <v>27.51</v>
      </c>
      <c r="EB6" s="22">
        <f t="shared" si="13"/>
        <v>28.57</v>
      </c>
      <c r="EC6" s="21" t="str">
        <f>IF(EC7="","",IF(EC7="-","【-】","【"&amp;SUBSTITUTE(TEXT(EC7,"#,##0.00"),"-","△")&amp;"】"))</f>
        <v>【25.37】</v>
      </c>
      <c r="ED6" s="22">
        <f>IF(ED7="",NA(),ED7)</f>
        <v>0.7</v>
      </c>
      <c r="EE6" s="22">
        <f t="shared" ref="EE6:EM6" si="14">IF(EE7="",NA(),EE7)</f>
        <v>0.72</v>
      </c>
      <c r="EF6" s="22">
        <f t="shared" si="14"/>
        <v>0.52</v>
      </c>
      <c r="EG6" s="22">
        <f t="shared" si="14"/>
        <v>0.9</v>
      </c>
      <c r="EH6" s="22">
        <f t="shared" si="14"/>
        <v>0.85</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272272</v>
      </c>
      <c r="D7" s="24">
        <v>46</v>
      </c>
      <c r="E7" s="24">
        <v>1</v>
      </c>
      <c r="F7" s="24">
        <v>0</v>
      </c>
      <c r="G7" s="24">
        <v>1</v>
      </c>
      <c r="H7" s="24" t="s">
        <v>93</v>
      </c>
      <c r="I7" s="24" t="s">
        <v>94</v>
      </c>
      <c r="J7" s="24" t="s">
        <v>95</v>
      </c>
      <c r="K7" s="24" t="s">
        <v>96</v>
      </c>
      <c r="L7" s="24" t="s">
        <v>97</v>
      </c>
      <c r="M7" s="24" t="s">
        <v>98</v>
      </c>
      <c r="N7" s="25" t="s">
        <v>99</v>
      </c>
      <c r="O7" s="25">
        <v>50.54</v>
      </c>
      <c r="P7" s="25">
        <v>99.94</v>
      </c>
      <c r="Q7" s="25">
        <v>2598</v>
      </c>
      <c r="R7" s="25">
        <v>478539</v>
      </c>
      <c r="S7" s="25">
        <v>61.78</v>
      </c>
      <c r="T7" s="25">
        <v>7745.86</v>
      </c>
      <c r="U7" s="25">
        <v>477411</v>
      </c>
      <c r="V7" s="25">
        <v>52</v>
      </c>
      <c r="W7" s="25">
        <v>9180.98</v>
      </c>
      <c r="X7" s="25">
        <v>105.37</v>
      </c>
      <c r="Y7" s="25">
        <v>102.31</v>
      </c>
      <c r="Z7" s="25">
        <v>104.01</v>
      </c>
      <c r="AA7" s="25">
        <v>105.3</v>
      </c>
      <c r="AB7" s="25">
        <v>103.51</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231.44</v>
      </c>
      <c r="AU7" s="25">
        <v>197.4</v>
      </c>
      <c r="AV7" s="25">
        <v>262.88</v>
      </c>
      <c r="AW7" s="25">
        <v>232.7</v>
      </c>
      <c r="AX7" s="25">
        <v>224.4</v>
      </c>
      <c r="AY7" s="25">
        <v>250.03</v>
      </c>
      <c r="AZ7" s="25">
        <v>239.45</v>
      </c>
      <c r="BA7" s="25">
        <v>246.01</v>
      </c>
      <c r="BB7" s="25">
        <v>228.89</v>
      </c>
      <c r="BC7" s="25">
        <v>232.66</v>
      </c>
      <c r="BD7" s="25">
        <v>243.36</v>
      </c>
      <c r="BE7" s="25">
        <v>219.56</v>
      </c>
      <c r="BF7" s="25">
        <v>270.67</v>
      </c>
      <c r="BG7" s="25">
        <v>263.72000000000003</v>
      </c>
      <c r="BH7" s="25">
        <v>262.07</v>
      </c>
      <c r="BI7" s="25">
        <v>267.81</v>
      </c>
      <c r="BJ7" s="25">
        <v>254.19</v>
      </c>
      <c r="BK7" s="25">
        <v>259.56</v>
      </c>
      <c r="BL7" s="25">
        <v>248.92</v>
      </c>
      <c r="BM7" s="25">
        <v>251.26</v>
      </c>
      <c r="BN7" s="25">
        <v>255.84</v>
      </c>
      <c r="BO7" s="25">
        <v>265.93</v>
      </c>
      <c r="BP7" s="25">
        <v>97.34</v>
      </c>
      <c r="BQ7" s="25">
        <v>89.88</v>
      </c>
      <c r="BR7" s="25">
        <v>93.66</v>
      </c>
      <c r="BS7" s="25">
        <v>96.89</v>
      </c>
      <c r="BT7" s="25">
        <v>95.5</v>
      </c>
      <c r="BU7" s="25">
        <v>107.42</v>
      </c>
      <c r="BV7" s="25">
        <v>105.07</v>
      </c>
      <c r="BW7" s="25">
        <v>107.54</v>
      </c>
      <c r="BX7" s="25">
        <v>101.93</v>
      </c>
      <c r="BY7" s="25">
        <v>102.36</v>
      </c>
      <c r="BZ7" s="25">
        <v>97.82</v>
      </c>
      <c r="CA7" s="25">
        <v>160.1</v>
      </c>
      <c r="CB7" s="25">
        <v>160.78</v>
      </c>
      <c r="CC7" s="25">
        <v>159.58000000000001</v>
      </c>
      <c r="CD7" s="25">
        <v>159.08000000000001</v>
      </c>
      <c r="CE7" s="25">
        <v>161.76</v>
      </c>
      <c r="CF7" s="25">
        <v>157.19</v>
      </c>
      <c r="CG7" s="25">
        <v>153.71</v>
      </c>
      <c r="CH7" s="25">
        <v>155.9</v>
      </c>
      <c r="CI7" s="25">
        <v>162.47</v>
      </c>
      <c r="CJ7" s="25">
        <v>165.52</v>
      </c>
      <c r="CK7" s="25">
        <v>177.56</v>
      </c>
      <c r="CL7" s="25">
        <v>54.29</v>
      </c>
      <c r="CM7" s="25">
        <v>59.03</v>
      </c>
      <c r="CN7" s="25">
        <v>57.99</v>
      </c>
      <c r="CO7" s="25">
        <v>57.28</v>
      </c>
      <c r="CP7" s="25">
        <v>56.65</v>
      </c>
      <c r="CQ7" s="25">
        <v>63.16</v>
      </c>
      <c r="CR7" s="25">
        <v>64.41</v>
      </c>
      <c r="CS7" s="25">
        <v>64.11</v>
      </c>
      <c r="CT7" s="25">
        <v>63.81</v>
      </c>
      <c r="CU7" s="25">
        <v>63.58</v>
      </c>
      <c r="CV7" s="25">
        <v>59.81</v>
      </c>
      <c r="CW7" s="25">
        <v>94.63</v>
      </c>
      <c r="CX7" s="25">
        <v>94.04</v>
      </c>
      <c r="CY7" s="25">
        <v>95.02</v>
      </c>
      <c r="CZ7" s="25">
        <v>94.38</v>
      </c>
      <c r="DA7" s="25">
        <v>94.38</v>
      </c>
      <c r="DB7" s="25">
        <v>91.48</v>
      </c>
      <c r="DC7" s="25">
        <v>91.64</v>
      </c>
      <c r="DD7" s="25">
        <v>92.09</v>
      </c>
      <c r="DE7" s="25">
        <v>91.76</v>
      </c>
      <c r="DF7" s="25">
        <v>91.22</v>
      </c>
      <c r="DG7" s="25">
        <v>89.42</v>
      </c>
      <c r="DH7" s="25">
        <v>55.26</v>
      </c>
      <c r="DI7" s="25">
        <v>52.03</v>
      </c>
      <c r="DJ7" s="25">
        <v>53.29</v>
      </c>
      <c r="DK7" s="25">
        <v>53.39</v>
      </c>
      <c r="DL7" s="25">
        <v>53.74</v>
      </c>
      <c r="DM7" s="25">
        <v>51.13</v>
      </c>
      <c r="DN7" s="25">
        <v>51.62</v>
      </c>
      <c r="DO7" s="25">
        <v>52.16</v>
      </c>
      <c r="DP7" s="25">
        <v>52.59</v>
      </c>
      <c r="DQ7" s="25">
        <v>52.74</v>
      </c>
      <c r="DR7" s="25">
        <v>52.02</v>
      </c>
      <c r="DS7" s="25">
        <v>36.14</v>
      </c>
      <c r="DT7" s="25">
        <v>37.4</v>
      </c>
      <c r="DU7" s="25">
        <v>38.54</v>
      </c>
      <c r="DV7" s="25">
        <v>39.729999999999997</v>
      </c>
      <c r="DW7" s="25">
        <v>40.75</v>
      </c>
      <c r="DX7" s="25">
        <v>22.41</v>
      </c>
      <c r="DY7" s="25">
        <v>23.68</v>
      </c>
      <c r="DZ7" s="25">
        <v>25.76</v>
      </c>
      <c r="EA7" s="25">
        <v>27.51</v>
      </c>
      <c r="EB7" s="25">
        <v>28.57</v>
      </c>
      <c r="EC7" s="25">
        <v>25.37</v>
      </c>
      <c r="ED7" s="25">
        <v>0.7</v>
      </c>
      <c r="EE7" s="25">
        <v>0.72</v>
      </c>
      <c r="EF7" s="25">
        <v>0.52</v>
      </c>
      <c r="EG7" s="25">
        <v>0.9</v>
      </c>
      <c r="EH7" s="25">
        <v>0.85</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2025-02-21T06:36:12Z</cp:lastPrinted>
  <dcterms:created xsi:type="dcterms:W3CDTF">2025-01-24T06:51:52Z</dcterms:created>
  <dcterms:modified xsi:type="dcterms:W3CDTF">2025-02-27T06:54:18Z</dcterms:modified>
  <cp:category/>
</cp:coreProperties>
</file>