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CC965041-C3F7-401A-82CD-CE52AEEAB86E}" xr6:coauthVersionLast="47" xr6:coauthVersionMax="47" xr10:uidLastSave="{00000000-0000-0000-0000-000000000000}"/>
  <workbookProtection workbookAlgorithmName="SHA-512" workbookHashValue="UanL6aN0P3QOKNgSKxdj3Np4UIPhuSZUmIAK+JFloS5XrSB87zTTgs0QyWoWJ7OVr+pVQC64JPgdHMBvhWgLEw==" workbookSaltValue="fi/oprJPPgdRGwsE8UiEU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F85" i="4"/>
  <c r="E85" i="4"/>
  <c r="AT10" i="4"/>
  <c r="AL10" i="4"/>
  <c r="I10" i="4"/>
  <c r="AT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<sst xmlns="http://schemas.openxmlformats.org/spreadsheetml/2006/main" count="236" uniqueCount="117">
  <si>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</si>
  <si>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</si>
  <si>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</si>
  <si>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</si>
  <si>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</si>
  <si>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</si>
  <si>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</si>
  <si>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</si>
  <si>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</si>
  <si>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</si>
  <si>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</si>
  <si>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</si>
  <si>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</si>
  <si>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</si>
  <si>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</si>
  <si>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</si>
  <si>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</si>
  <si>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</si>
  <si>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</si>
  <si>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</si>
  <si>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</si>
  <si>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</si>
  <si>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</si>
  <si>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</si>
  <si>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</si>
  <si>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</si>
  <si>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</si>
  <si>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</si>
  <si>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</si>
  <si>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</si>
  <si>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</si>
  <si>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</si>
  <si>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</si>
  <si>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</si>
  <si>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</si>
  <si>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</si>
  <si>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</si>
  <si>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</si>
  <si>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</si>
  <si>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</si>
  <si>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</si>
  <si>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</si>
  <si>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</si>
  <si>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</si>
  <si>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</si>
  <si>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</si>
  <si>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</si>
  <si>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</si>
  <si>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</si>
  <si>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</si>
  <si>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</si>
  <si>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</si>
  <si>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</si>
  <si>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</si>
  <si>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</si>
  <si>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</si>
  <si>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</si>
  <si>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</si>
  <si>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</si>
  <si>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</si>
  <si>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</si>
  <si>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</si>
  <si>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</si>
  <si>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</si>
  <si>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</si>
  <si>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</si>
  <si>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</si>
  <si>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</si>
  <si>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</si>
  <si>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</si>
  <si>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</si>
  <si>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</si>
  <si>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</si>
  <si>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</si>
  <si>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</si>
  <si>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</si>
  <si>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</si>
  <si>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</si>
  <si>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</si>
  <si>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</si>
  <si>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</si>
  <si>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</si>
  <si>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</si>
  <si>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</si>
  <si>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</si>
  <si>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</si>
  <si>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</si>
  <si>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</si>
  <si>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</si>
  <si>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</si>
  <si>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</si>
  <si>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</si>
  <si>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</si>
  <si>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</si>
  <si>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</si>
  <si>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</si>
  <si>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</si>
  <si>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</si>
  <si>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</si>
  <si>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</si>
  <si>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</si>
  <si>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</si>
  <si>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</si>
  <si>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</si>
  <si>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</si>
  <si>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</si>
  <si>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</si>
  <si>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</si>
  <si>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</si>
  <si>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</si>
  <si>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</si>
  <si>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</si>
  <si>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</si>
  <si>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</si>
  <si>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経常収支比率は前年度より1.14ポイント減となり、類似団体平均値よりも低くなっているが、100%以上を維持している。
　企業債残高対事業規模比率は前年度よりも改善傾向にあるが、類似団体平均値を大幅に上回る水準が続いている。
　フロー面でも、流動比率は前年度より11.14ポイント増となり改善傾向にあるが、依然類似団体平均値を下回っている状況である。
　経費回収率は前年度より5.4ポイントの改善となった。この要因は、汚水処理経費が減少傾向にあることが考えられる。支出面での経費のさらなる見直しが課題となっている。
　水洗化率は横ばいの状況が続き、類似団体平均値を下回っているが、引き続き水洗便所改造助成金の拡充や、水洗化改造費用の融資斡旋、再任用職員による啓発活動等、水洗化率の向上に取り組む。
　施設利用率については、本市は独自の下水処理施設を持たないため、空欄となっている。
　なお、本市の公共下水道事業は、令和元年度より地方公営企業法を一部適用し、公営企業会計となったため平成30年度以前の数値は計上していない。</t>
    <rPh sb="196" eb="198">
      <t>カイゼン</t>
    </rPh>
    <rPh sb="216" eb="218">
      <t>ゲンショウ</t>
    </rPh>
    <phoneticPr fontId="4"/>
  </si>
  <si>
    <t>　有形固定資産減価償却率は類似団体平均値より低くなっている。
　管渠については、法定耐用年数を経過した管渠がないため、管渠老朽化率は0.00％となっており、管渠改善率も0.00％となっている。
　雨水ポンプ場は、小山雨水ポンプ場、北條雨水ポンプ場等の老朽化が進んでおり、「藤井寺市下水道ストックマネジメント計画」に基づき修繕・改築等を令和元年度より実施している。
　今後は老朽化対策にも取り組んでいく。</t>
    <phoneticPr fontId="4"/>
  </si>
  <si>
    <t>　維持管理経費の増加傾向が続いており、厳しい経営状況が続いている。
　今後、安定的な経営を行うため、経常収支比率を100％以上として維持することや、流動比率のさらなる改善や、水洗化率の向上に取り組み、ストック面で企業債残高の減少に取り組んでいく必要がある。
　また、公共下水道未整備区域の解消やストックマネジメント計画に基づいた雨水ポンプ場施設の改築更新にも取り組んでいく。</t>
    <rPh sb="74" eb="76">
      <t>リュウドウ</t>
    </rPh>
    <rPh sb="76" eb="78">
      <t>ヒリツ</t>
    </rPh>
    <rPh sb="83" eb="85">
      <t>カイゼン</t>
    </rPh>
    <rPh sb="87" eb="90">
      <t>スイセンカ</t>
    </rPh>
    <rPh sb="90" eb="91">
      <t>リツ</t>
    </rPh>
    <rPh sb="92" eb="94">
      <t>コウジョウ</t>
    </rPh>
    <rPh sb="95" eb="96">
      <t>ト</t>
    </rPh>
    <rPh sb="97" eb="9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</si>
</sst>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B6-4311-9518-5B855AFFDB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F7B6-4311-9518-5B855AFFDB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5-462B-AE4E-3CB3234CD4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49B5-462B-AE4E-3CB3234CD4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89.82</c:v>
                </c:pt>
                <c:pt idx="1">
                  <c:v>90.34</c:v>
                </c:pt>
                <c:pt idx="2">
                  <c:v>90.26</c:v>
                </c:pt>
                <c:pt idx="3">
                  <c:v>90.1</c:v>
                </c:pt>
                <c:pt idx="4">
                  <c:v>90.42</c:v>
                </c:pt>
              </c:numCache>
            </c:numRef>
          </c:val>
          <c:extLst>
            <c:ext xmlns:c16="http://schemas.microsoft.com/office/drawing/2014/chart" uri="{C3380CC4-5D6E-409C-BE32-E72D297353CC}">
              <c16:uniqueId val="{00000000-9AD8-4A73-9307-9F7F844401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9AD8-4A73-9307-9F7F844401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100.69</c:v>
                </c:pt>
                <c:pt idx="1">
                  <c:v>101.62</c:v>
                </c:pt>
                <c:pt idx="2">
                  <c:v>105.5</c:v>
                </c:pt>
                <c:pt idx="3">
                  <c:v>104.98</c:v>
                </c:pt>
                <c:pt idx="4">
                  <c:v>103.84</c:v>
                </c:pt>
              </c:numCache>
            </c:numRef>
          </c:val>
          <c:extLst>
            <c:ext xmlns:c16="http://schemas.microsoft.com/office/drawing/2014/chart" uri="{C3380CC4-5D6E-409C-BE32-E72D297353CC}">
              <c16:uniqueId val="{00000000-7A3F-4BAE-849C-3F44C6F9F3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7A3F-4BAE-849C-3F44C6F9F3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3.51</c:v>
                </c:pt>
                <c:pt idx="1">
                  <c:v>6.91</c:v>
                </c:pt>
                <c:pt idx="2">
                  <c:v>9.8800000000000008</c:v>
                </c:pt>
                <c:pt idx="3">
                  <c:v>12.65</c:v>
                </c:pt>
                <c:pt idx="4">
                  <c:v>15.33</c:v>
                </c:pt>
              </c:numCache>
            </c:numRef>
          </c:val>
          <c:extLst>
            <c:ext xmlns:c16="http://schemas.microsoft.com/office/drawing/2014/chart" uri="{C3380CC4-5D6E-409C-BE32-E72D297353CC}">
              <c16:uniqueId val="{00000000-4FE0-45AD-BBD9-5D17541A49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4FE0-45AD-BBD9-5D17541A49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71-4287-AED1-EABF18C5C4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A171-4287-AED1-EABF18C5C4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24-4328-A419-8DF01451F4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F924-4328-A419-8DF01451F4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9.9</c:v>
                </c:pt>
                <c:pt idx="1">
                  <c:v>17.100000000000001</c:v>
                </c:pt>
                <c:pt idx="2">
                  <c:v>35.69</c:v>
                </c:pt>
                <c:pt idx="3">
                  <c:v>44.65</c:v>
                </c:pt>
                <c:pt idx="4">
                  <c:v>55.79</c:v>
                </c:pt>
              </c:numCache>
            </c:numRef>
          </c:val>
          <c:extLst>
            <c:ext xmlns:c16="http://schemas.microsoft.com/office/drawing/2014/chart" uri="{C3380CC4-5D6E-409C-BE32-E72D297353CC}">
              <c16:uniqueId val="{00000000-C35C-49B3-BC4B-90C634F9D8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C35C-49B3-BC4B-90C634F9D8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2198.42</c:v>
                </c:pt>
                <c:pt idx="1">
                  <c:v>1991.95</c:v>
                </c:pt>
                <c:pt idx="2">
                  <c:v>1774.87</c:v>
                </c:pt>
                <c:pt idx="3">
                  <c:v>1740.79</c:v>
                </c:pt>
                <c:pt idx="4">
                  <c:v>1687.85</c:v>
                </c:pt>
              </c:numCache>
            </c:numRef>
          </c:val>
          <c:extLst>
            <c:ext xmlns:c16="http://schemas.microsoft.com/office/drawing/2014/chart" uri="{C3380CC4-5D6E-409C-BE32-E72D297353CC}">
              <c16:uniqueId val="{00000000-A619-468E-974B-439AC82402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A619-468E-974B-439AC82402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89.58</c:v>
                </c:pt>
                <c:pt idx="1">
                  <c:v>92.81</c:v>
                </c:pt>
                <c:pt idx="2">
                  <c:v>98.83</c:v>
                </c:pt>
                <c:pt idx="3">
                  <c:v>95.12</c:v>
                </c:pt>
                <c:pt idx="4">
                  <c:v>100.52</c:v>
                </c:pt>
              </c:numCache>
            </c:numRef>
          </c:val>
          <c:extLst>
            <c:ext xmlns:c16="http://schemas.microsoft.com/office/drawing/2014/chart" uri="{C3380CC4-5D6E-409C-BE32-E72D297353CC}">
              <c16:uniqueId val="{00000000-46D7-4436-8D47-A82BDB15E7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46D7-4436-8D47-A82BDB15E7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151.31</c:v>
                </c:pt>
                <c:pt idx="1">
                  <c:v>152.09</c:v>
                </c:pt>
                <c:pt idx="2">
                  <c:v>157.21</c:v>
                </c:pt>
                <c:pt idx="3">
                  <c:v>163.38999999999999</c:v>
                </c:pt>
                <c:pt idx="4">
                  <c:v>154.79</c:v>
                </c:pt>
              </c:numCache>
            </c:numRef>
          </c:val>
          <c:extLst>
            <c:ext xmlns:c16="http://schemas.microsoft.com/office/drawing/2014/chart" uri="{C3380CC4-5D6E-409C-BE32-E72D297353CC}">
              <c16:uniqueId val="{00000000-5CD5-498D-97D3-EC30C00DA0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5CD5-498D-97D3-EC30C00DA0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藤井寺市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Bb1</v>
      </c>
      <c r="X8" s="64"/>
      <c r="Y8" s="64"/>
      <c r="Z8" s="64"/>
      <c r="AA8" s="64"/>
      <c r="AB8" s="64"/>
      <c r="AC8" s="64"/>
      <c r="AD8" s="65" t="str">
        <f>データ!$M$6</f>
        <v>非設置</v>
      </c>
      <c r="AE8" s="65"/>
      <c r="AF8" s="65"/>
      <c r="AG8" s="65"/>
      <c r="AH8" s="65"/>
      <c r="AI8" s="65"/>
      <c r="AJ8" s="65"/>
      <c r="AK8" s="3"/>
      <c r="AL8" s="44">
        <f>データ!S6</f>
        <v>62700</v>
      </c>
      <c r="AM8" s="44"/>
      <c r="AN8" s="44"/>
      <c r="AO8" s="44"/>
      <c r="AP8" s="44"/>
      <c r="AQ8" s="44"/>
      <c r="AR8" s="44"/>
      <c r="AS8" s="44"/>
      <c r="AT8" s="45">
        <f>データ!T6</f>
        <v>8.89</v>
      </c>
      <c r="AU8" s="45"/>
      <c r="AV8" s="45"/>
      <c r="AW8" s="45"/>
      <c r="AX8" s="45"/>
      <c r="AY8" s="45"/>
      <c r="AZ8" s="45"/>
      <c r="BA8" s="45"/>
      <c r="BB8" s="45">
        <f>データ!U6</f>
        <v>7052.87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51.5</v>
      </c>
      <c r="J10" s="45"/>
      <c r="K10" s="45"/>
      <c r="L10" s="45"/>
      <c r="M10" s="45"/>
      <c r="N10" s="45"/>
      <c r="O10" s="45"/>
      <c r="P10" s="45">
        <f>データ!P6</f>
        <v>84.2</v>
      </c>
      <c r="Q10" s="45"/>
      <c r="R10" s="45"/>
      <c r="S10" s="45"/>
      <c r="T10" s="45"/>
      <c r="U10" s="45"/>
      <c r="V10" s="45"/>
      <c r="W10" s="45">
        <f>データ!Q6</f>
        <v>93.15</v>
      </c>
      <c r="X10" s="45"/>
      <c r="Y10" s="45"/>
      <c r="Z10" s="45"/>
      <c r="AA10" s="45"/>
      <c r="AB10" s="45"/>
      <c r="AC10" s="45"/>
      <c r="AD10" s="44">
        <f>データ!R6</f>
        <v>2857</v>
      </c>
      <c r="AE10" s="44"/>
      <c r="AF10" s="44"/>
      <c r="AG10" s="44"/>
      <c r="AH10" s="44"/>
      <c r="AI10" s="44"/>
      <c r="AJ10" s="44"/>
      <c r="AK10" s="2"/>
      <c r="AL10" s="44">
        <f>データ!V6</f>
        <v>52572</v>
      </c>
      <c r="AM10" s="44"/>
      <c r="AN10" s="44"/>
      <c r="AO10" s="44"/>
      <c r="AP10" s="44"/>
      <c r="AQ10" s="44"/>
      <c r="AR10" s="44"/>
      <c r="AS10" s="44"/>
      <c r="AT10" s="45">
        <f>データ!W6</f>
        <v>5.63</v>
      </c>
      <c r="AU10" s="45"/>
      <c r="AV10" s="45"/>
      <c r="AW10" s="45"/>
      <c r="AX10" s="45"/>
      <c r="AY10" s="45"/>
      <c r="AZ10" s="45"/>
      <c r="BA10" s="45"/>
      <c r="BB10" s="45">
        <f>データ!X6</f>
        <v>9337.83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v5zY3y6Xnq5GeehJF5prMkC+WsHEnIT5ybi1DQnlD7wc6DwbXxKE7vNKS3aqKVpvIRIFGgh72DdXJl9cUGWaQ==" saltValue="8s4p60zDrFy+LzNVCXJF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272264</v>
      </c>
      <c r="D6" s="19">
        <f t="shared" si="3"/>
        <v>46</v>
      </c>
      <c r="E6" s="19">
        <f t="shared" si="3"/>
        <v>17</v>
      </c>
      <c r="F6" s="19">
        <f t="shared" si="3"/>
        <v>1</v>
      </c>
      <c r="G6" s="19">
        <f t="shared" si="3"/>
        <v>0</v>
      </c>
      <c r="H6" s="19" t="str">
        <f t="shared" si="3"/>
        <v>大阪府　藤井寺市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51.5</v>
      </c>
      <c r="P6" s="20">
        <f t="shared" si="3"/>
        <v>84.2</v>
      </c>
      <c r="Q6" s="20">
        <f t="shared" si="3"/>
        <v>93.15</v>
      </c>
      <c r="R6" s="20">
        <f t="shared" si="3"/>
        <v>2857</v>
      </c>
      <c r="S6" s="20">
        <f t="shared" si="3"/>
        <v>62700</v>
      </c>
      <c r="T6" s="20">
        <f t="shared" si="3"/>
        <v>8.89</v>
      </c>
      <c r="U6" s="20">
        <f t="shared" si="3"/>
        <v>7052.87</v>
      </c>
      <c r="V6" s="20">
        <f t="shared" si="3"/>
        <v>52572</v>
      </c>
      <c r="W6" s="20">
        <f t="shared" si="3"/>
        <v>5.63</v>
      </c>
      <c r="X6" s="20">
        <f t="shared" si="3"/>
        <v>9337.83</v>
      </c>
      <c r="Y6" s="21">
        <f>IF(Y7="",NA(),Y7)</f>
        <v>100.69</v>
      </c>
      <c r="Z6" s="21">
        <f t="shared" ref="Z6:AH6" si="4">IF(Z7="",NA(),Z7)</f>
        <v>101.62</v>
      </c>
      <c r="AA6" s="21">
        <f t="shared" si="4"/>
        <v>105.5</v>
      </c>
      <c r="AB6" s="21">
        <f t="shared" si="4"/>
        <v>104.98</v>
      </c>
      <c r="AC6" s="21">
        <f t="shared" si="4"/>
        <v>103.84</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9.9</v>
      </c>
      <c r="AV6" s="21">
        <f t="shared" ref="AV6:BD6" si="6">IF(AV7="",NA(),AV7)</f>
        <v>17.100000000000001</v>
      </c>
      <c r="AW6" s="21">
        <f t="shared" si="6"/>
        <v>35.69</v>
      </c>
      <c r="AX6" s="21">
        <f t="shared" si="6"/>
        <v>44.65</v>
      </c>
      <c r="AY6" s="21">
        <f t="shared" si="6"/>
        <v>55.79</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2198.42</v>
      </c>
      <c r="BG6" s="21">
        <f t="shared" ref="BG6:BO6" si="7">IF(BG7="",NA(),BG7)</f>
        <v>1991.95</v>
      </c>
      <c r="BH6" s="21">
        <f t="shared" si="7"/>
        <v>1774.87</v>
      </c>
      <c r="BI6" s="21">
        <f t="shared" si="7"/>
        <v>1740.79</v>
      </c>
      <c r="BJ6" s="21">
        <f t="shared" si="7"/>
        <v>1687.85</v>
      </c>
      <c r="BK6" s="21">
        <f t="shared" si="7"/>
        <v>813.96</v>
      </c>
      <c r="BL6" s="21">
        <f t="shared" si="7"/>
        <v>843.72</v>
      </c>
      <c r="BM6" s="21">
        <f t="shared" si="7"/>
        <v>788.62</v>
      </c>
      <c r="BN6" s="21">
        <f t="shared" si="7"/>
        <v>772.15</v>
      </c>
      <c r="BO6" s="21">
        <f t="shared" si="7"/>
        <v>717.6</v>
      </c>
      <c r="BP6" s="20" t="str">
        <f>IF(BP7="","",IF(BP7="-","【-】","【"&amp;SUBSTITUTE(TEXT(BP7,"#,##0.00"),"-","△")&amp;"】"))</f>
        <v>【630.82】</v>
      </c>
      <c r="BQ6" s="21">
        <f>IF(BQ7="",NA(),BQ7)</f>
        <v>89.58</v>
      </c>
      <c r="BR6" s="21">
        <f t="shared" ref="BR6:BZ6" si="8">IF(BR7="",NA(),BR7)</f>
        <v>92.81</v>
      </c>
      <c r="BS6" s="21">
        <f t="shared" si="8"/>
        <v>98.83</v>
      </c>
      <c r="BT6" s="21">
        <f t="shared" si="8"/>
        <v>95.12</v>
      </c>
      <c r="BU6" s="21">
        <f t="shared" si="8"/>
        <v>100.52</v>
      </c>
      <c r="BV6" s="21">
        <f t="shared" si="8"/>
        <v>92.08</v>
      </c>
      <c r="BW6" s="21">
        <f t="shared" si="8"/>
        <v>94.81</v>
      </c>
      <c r="BX6" s="21">
        <f t="shared" si="8"/>
        <v>99.88</v>
      </c>
      <c r="BY6" s="21">
        <f t="shared" si="8"/>
        <v>98.82</v>
      </c>
      <c r="BZ6" s="21">
        <f t="shared" si="8"/>
        <v>97.58</v>
      </c>
      <c r="CA6" s="20" t="str">
        <f>IF(CA7="","",IF(CA7="-","【-】","【"&amp;SUBSTITUTE(TEXT(CA7,"#,##0.00"),"-","△")&amp;"】"))</f>
        <v>【97.81】</v>
      </c>
      <c r="CB6" s="21">
        <f>IF(CB7="",NA(),CB7)</f>
        <v>151.31</v>
      </c>
      <c r="CC6" s="21">
        <f t="shared" ref="CC6:CK6" si="9">IF(CC7="",NA(),CC7)</f>
        <v>152.09</v>
      </c>
      <c r="CD6" s="21">
        <f t="shared" si="9"/>
        <v>157.21</v>
      </c>
      <c r="CE6" s="21">
        <f t="shared" si="9"/>
        <v>163.38999999999999</v>
      </c>
      <c r="CF6" s="21">
        <f t="shared" si="9"/>
        <v>154.79</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89.82</v>
      </c>
      <c r="CY6" s="21">
        <f t="shared" ref="CY6:DG6" si="11">IF(CY7="",NA(),CY7)</f>
        <v>90.34</v>
      </c>
      <c r="CZ6" s="21">
        <f t="shared" si="11"/>
        <v>90.26</v>
      </c>
      <c r="DA6" s="21">
        <f t="shared" si="11"/>
        <v>90.1</v>
      </c>
      <c r="DB6" s="21">
        <f t="shared" si="11"/>
        <v>90.42</v>
      </c>
      <c r="DC6" s="21">
        <f t="shared" si="11"/>
        <v>95.95</v>
      </c>
      <c r="DD6" s="21">
        <f t="shared" si="11"/>
        <v>95.96</v>
      </c>
      <c r="DE6" s="21">
        <f t="shared" si="11"/>
        <v>95.73</v>
      </c>
      <c r="DF6" s="21">
        <f t="shared" si="11"/>
        <v>96.1</v>
      </c>
      <c r="DG6" s="21">
        <f t="shared" si="11"/>
        <v>96.61</v>
      </c>
      <c r="DH6" s="20" t="str">
        <f>IF(DH7="","",IF(DH7="-","【-】","【"&amp;SUBSTITUTE(TEXT(DH7,"#,##0.00"),"-","△")&amp;"】"))</f>
        <v>【95.91】</v>
      </c>
      <c r="DI6" s="21">
        <f>IF(DI7="",NA(),DI7)</f>
        <v>3.51</v>
      </c>
      <c r="DJ6" s="21">
        <f t="shared" ref="DJ6:DR6" si="12">IF(DJ7="",NA(),DJ7)</f>
        <v>6.91</v>
      </c>
      <c r="DK6" s="21">
        <f t="shared" si="12"/>
        <v>9.8800000000000008</v>
      </c>
      <c r="DL6" s="21">
        <f t="shared" si="12"/>
        <v>12.65</v>
      </c>
      <c r="DM6" s="21">
        <f t="shared" si="12"/>
        <v>15.33</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272264</v>
      </c>
      <c r="D7" s="23">
        <v>46</v>
      </c>
      <c r="E7" s="23">
        <v>17</v>
      </c>
      <c r="F7" s="23">
        <v>1</v>
      </c>
      <c r="G7" s="23">
        <v>0</v>
      </c>
      <c r="H7" s="23" t="s">
        <v>96</v>
      </c>
      <c r="I7" s="23" t="s">
        <v>97</v>
      </c>
      <c r="J7" s="23" t="s">
        <v>98</v>
      </c>
      <c r="K7" s="23" t="s">
        <v>99</v>
      </c>
      <c r="L7" s="23" t="s">
        <v>100</v>
      </c>
      <c r="M7" s="23" t="s">
        <v>101</v>
      </c>
      <c r="N7" s="24" t="s">
        <v>102</v>
      </c>
      <c r="O7" s="24">
        <v>51.5</v>
      </c>
      <c r="P7" s="24">
        <v>84.2</v>
      </c>
      <c r="Q7" s="24">
        <v>93.15</v>
      </c>
      <c r="R7" s="24">
        <v>2857</v>
      </c>
      <c r="S7" s="24">
        <v>62700</v>
      </c>
      <c r="T7" s="24">
        <v>8.89</v>
      </c>
      <c r="U7" s="24">
        <v>7052.87</v>
      </c>
      <c r="V7" s="24">
        <v>52572</v>
      </c>
      <c r="W7" s="24">
        <v>5.63</v>
      </c>
      <c r="X7" s="24">
        <v>9337.83</v>
      </c>
      <c r="Y7" s="24">
        <v>100.69</v>
      </c>
      <c r="Z7" s="24">
        <v>101.62</v>
      </c>
      <c r="AA7" s="24">
        <v>105.5</v>
      </c>
      <c r="AB7" s="24">
        <v>104.98</v>
      </c>
      <c r="AC7" s="24">
        <v>103.84</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9.9</v>
      </c>
      <c r="AV7" s="24">
        <v>17.100000000000001</v>
      </c>
      <c r="AW7" s="24">
        <v>35.69</v>
      </c>
      <c r="AX7" s="24">
        <v>44.65</v>
      </c>
      <c r="AY7" s="24">
        <v>55.79</v>
      </c>
      <c r="AZ7" s="24">
        <v>35.200000000000003</v>
      </c>
      <c r="BA7" s="24">
        <v>37.200000000000003</v>
      </c>
      <c r="BB7" s="24">
        <v>47.13</v>
      </c>
      <c r="BC7" s="24">
        <v>50.85</v>
      </c>
      <c r="BD7" s="24">
        <v>63.13</v>
      </c>
      <c r="BE7" s="24">
        <v>78.430000000000007</v>
      </c>
      <c r="BF7" s="24">
        <v>2198.42</v>
      </c>
      <c r="BG7" s="24">
        <v>1991.95</v>
      </c>
      <c r="BH7" s="24">
        <v>1774.87</v>
      </c>
      <c r="BI7" s="24">
        <v>1740.79</v>
      </c>
      <c r="BJ7" s="24">
        <v>1687.85</v>
      </c>
      <c r="BK7" s="24">
        <v>813.96</v>
      </c>
      <c r="BL7" s="24">
        <v>843.72</v>
      </c>
      <c r="BM7" s="24">
        <v>788.62</v>
      </c>
      <c r="BN7" s="24">
        <v>772.15</v>
      </c>
      <c r="BO7" s="24">
        <v>717.6</v>
      </c>
      <c r="BP7" s="24">
        <v>630.82000000000005</v>
      </c>
      <c r="BQ7" s="24">
        <v>89.58</v>
      </c>
      <c r="BR7" s="24">
        <v>92.81</v>
      </c>
      <c r="BS7" s="24">
        <v>98.83</v>
      </c>
      <c r="BT7" s="24">
        <v>95.12</v>
      </c>
      <c r="BU7" s="24">
        <v>100.52</v>
      </c>
      <c r="BV7" s="24">
        <v>92.08</v>
      </c>
      <c r="BW7" s="24">
        <v>94.81</v>
      </c>
      <c r="BX7" s="24">
        <v>99.88</v>
      </c>
      <c r="BY7" s="24">
        <v>98.82</v>
      </c>
      <c r="BZ7" s="24">
        <v>97.58</v>
      </c>
      <c r="CA7" s="24">
        <v>97.81</v>
      </c>
      <c r="CB7" s="24">
        <v>151.31</v>
      </c>
      <c r="CC7" s="24">
        <v>152.09</v>
      </c>
      <c r="CD7" s="24">
        <v>157.21</v>
      </c>
      <c r="CE7" s="24">
        <v>163.38999999999999</v>
      </c>
      <c r="CF7" s="24">
        <v>154.79</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89.82</v>
      </c>
      <c r="CY7" s="24">
        <v>90.34</v>
      </c>
      <c r="CZ7" s="24">
        <v>90.26</v>
      </c>
      <c r="DA7" s="24">
        <v>90.1</v>
      </c>
      <c r="DB7" s="24">
        <v>90.42</v>
      </c>
      <c r="DC7" s="24">
        <v>95.95</v>
      </c>
      <c r="DD7" s="24">
        <v>95.96</v>
      </c>
      <c r="DE7" s="24">
        <v>95.73</v>
      </c>
      <c r="DF7" s="24">
        <v>96.1</v>
      </c>
      <c r="DG7" s="24">
        <v>96.61</v>
      </c>
      <c r="DH7" s="24">
        <v>95.91</v>
      </c>
      <c r="DI7" s="24">
        <v>3.51</v>
      </c>
      <c r="DJ7" s="24">
        <v>6.91</v>
      </c>
      <c r="DK7" s="24">
        <v>9.8800000000000008</v>
      </c>
      <c r="DL7" s="24">
        <v>12.65</v>
      </c>
      <c r="DM7" s="24">
        <v>15.33</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0</v>
      </c>
      <c r="EH7" s="24">
        <v>0</v>
      </c>
      <c r="EI7" s="24">
        <v>0</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2025-01-24T07:04:15Z</dcterms:created>
  <dcterms:modified xsi:type="dcterms:W3CDTF">2025-02-27T06:56:25Z</dcterms:modified>
  <cp:category/>
</cp:coreProperties>
</file>