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EEE7ADE-19FE-4ECF-983B-9AB6BE293805}" xr6:coauthVersionLast="47" xr6:coauthVersionMax="47" xr10:uidLastSave="{00000000-0000-0000-0000-000000000000}"/>
  <workbookProtection workbookAlgorithmName="SHA-512" workbookHashValue="AVrsjnuLKa5PZEyocmlp5j6RFDAuah/HTw5ve9dhqX4anGSUiLZKeWiFKHWrA3EZc9lwWv2wZB+1msznPFd9Qg==" workbookSaltValue="xM0H/lOwYkiAOSoNf7yzA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10" i="4"/>
  <c r="BB8" i="4"/>
  <c r="B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<sst xmlns="http://schemas.openxmlformats.org/spreadsheetml/2006/main" count="257" uniqueCount="114">
  <si>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1"/>
  </si>
  <si>
    <t>分析欄</t>
    <rPh sb="0" eb="2">
      <t>ブンセキ</t>
    </rPh>
    <rPh sb="2" eb="3">
      <t>ラン</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</si>
  <si>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</si>
  <si>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</si>
  <si>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</si>
  <si>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</si>
  <si>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</si>
  <si>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t>業務名</t>
    <rPh sb="2" eb="3">
      <t>メイ</t>
    </rPh>
    <phoneticPr fontId="1"/>
  </si>
  <si>
    <t>事業名</t>
  </si>
  <si>
    <t>類似団体区分</t>
    <rPh sb="4" eb="6">
      <t>クブン</t>
    </rPh>
    <phoneticPr fontId="1"/>
  </si>
  <si>
    <t>全国平均</t>
    <rPh sb="0" eb="2">
      <t>ゼンコク</t>
    </rPh>
    <rPh sb="2" eb="4">
      <t>ヘイキン</t>
    </rPh>
    <phoneticPr fontId="1"/>
  </si>
  <si>
    <t>業種名</t>
    <rPh sb="2" eb="3">
      <t>メイ</t>
    </rPh>
    <phoneticPr fontId="1"/>
  </si>
  <si>
    <t>人口（人）</t>
    <rPh sb="0" eb="2">
      <t>ジンコウ</t>
    </rPh>
    <rPh sb="3" eb="4">
      <t>ヒト</t>
    </rPh>
    <phoneticPr fontId="1"/>
  </si>
  <si>
    <t>グラフ凡例</t>
    <rPh sb="3" eb="5">
      <t>ハンレイ</t>
    </rPh>
    <phoneticPr fontId="1"/>
  </si>
  <si>
    <t>【】</t>
  </si>
  <si>
    <t>①経常収支比率(％)</t>
  </si>
  <si>
    <t>■</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</si>
  <si>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</si>
  <si>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</si>
  <si>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</si>
  <si>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</si>
  <si>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</si>
  <si>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</si>
  <si>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</si>
  <si>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</si>
  <si>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t>令和5年度全国平均</t>
    <rPh sb="0" eb="2">
      <t>レイワ</t>
    </rPh>
    <rPh sb="3" eb="5">
      <t>ネンド</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</si>
  <si>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</si>
  <si>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</si>
  <si>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</si>
  <si>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</si>
  <si>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</si>
  <si>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</si>
  <si>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</si>
  <si>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</si>
  <si>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</si>
  <si>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</si>
  <si>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</si>
  <si>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</si>
  <si>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</si>
  <si>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</si>
  <si>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</si>
  <si>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</si>
  <si>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</si>
  <si>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</si>
  <si>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</si>
  <si>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</si>
  <si>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</si>
  <si>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</si>
  <si>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</si>
  <si>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</si>
  <si>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</si>
  <si>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</si>
  <si>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</si>
  <si>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</si>
  <si>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下水道事業(法適用)</t>
    <rPh sb="3" eb="5">
      <t>ジギョウ</t>
    </rPh>
    <rPh sb="6" eb="7">
      <t>ホウ</t>
    </rPh>
    <rPh sb="7" eb="9">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</si>
  <si>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</si>
  <si>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</si>
  <si>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</si>
  <si>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</si>
  <si>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</si>
  <si>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</si>
  <si>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</si>
  <si>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</si>
  <si>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</si>
  <si>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</si>
  <si>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</si>
  <si>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</si>
  <si>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</si>
  <si>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</si>
  <si>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</si>
  <si>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</si>
  <si>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</si>
  <si>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</si>
  <si>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</si>
  <si>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</si>
  <si>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</si>
  <si>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</si>
  <si>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</si>
  <si>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</si>
  <si>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</si>
  <si>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</si>
  <si>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</si>
  <si>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</si>
  <si>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</si>
  <si>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</si>
  <si>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</si>
  <si>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</si>
  <si>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</si>
  <si>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</si>
  <si>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</si>
  <si>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</si>
  <si>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</si>
  <si>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</si>
  <si>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</si>
  <si>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</si>
  <si>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大阪府　高石市</t>
  </si>
  <si>
    <t>法適用</t>
  </si>
  <si>
    <t>下水道事業</t>
  </si>
  <si>
    <t>公共下水道</t>
  </si>
  <si>
    <t>Bb1</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</si>
  <si>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</si>
  <si>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</si>
  <si>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</si>
  <si>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</si>
  <si>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</si>
  <si>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</si>
  <si>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</si>
  <si>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</si>
  <si>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</si>
  <si>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"R"yy</t>
  </si>
  <si>
    <t>←書式設定</t>
    <rPh sb="1" eb="3">
      <t>ショシキ</t>
    </rPh>
    <rPh sb="3" eb="5">
      <t>セッテイ</t>
    </rPh>
    <phoneticPr fontId="1"/>
  </si>
  <si>
    <t>　本市が管理してきた区域については平成2年より供用開始し、令和3年度から管渠更新・老朽化対策を実施している。一方、泉北環境整備施設組合から移管を受けた区域については昭和43年より供用開始しており、平成26年度に長寿命化計画を作成し、平成27・28年度に管渠の改築工事に取り組んだ。
　①については、泉北環境整備施設組合より移管された施設の減価償却が進んでいるため、全国平均、類似団体の平均値を上回っており、全体のおよそ1/2が償却されている状況である。
　②については、現時点で法定耐用年数を経過した管渠はない。
　③は、ストックマネジメント計画に基づき令和3年度より管渠更新工事を実施している。ただ、事業を開始したところであるため、改善率としては類似団体平均より低い値となっている。</t>
    <phoneticPr fontId="1"/>
  </si>
  <si>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131.72%、④は914.96%となる。
　また、本市は令和2年度より法適用（一部）となったため、4ヶ年での比較を行う。
　①については100%以上となり、単年度黒字となった。
　②については、累積欠損金が生じていないため0％となっている。
　③は、令和2年度は企業債償還額のピークであったことが影響したがその後上昇傾向にあり、令和5年度は前年度より3.21ポイント増加している。しかしながら、依然類似団体よりも低い数値となっている。
　④については、令和2年度が企業債償還額のピークであったため減少傾向にあるが、上記負担金を加味すると類似団体を197.36ポイント上回ることとなる。
　⑤については、令和3年度まで100%を達成していたが、下水道使用料収入の減少と燃料価格の高騰による費用増加のため、2年連続で100%を下回った。
　⑥については、昨年度より2.67円増加しており、類似団体と比較すると20.69円高い。類似団体との差異については、ポンプ場施設の維持管理経費が汚水処理原価に影響していると考えられる。
　⑦については、処理施設が無いため、該当なし。
　⑧については、類似団体の平均値をやや上回った。下水道工事による整備率の向上や、水洗便所改造費助成制度等で増加傾向にあり、昨年度より1.41ポイント上昇した。</t>
    <rPh sb="178" eb="179">
      <t>ネン</t>
    </rPh>
    <rPh sb="428" eb="430">
      <t>レイワ</t>
    </rPh>
    <rPh sb="431" eb="433">
      <t>ネンド</t>
    </rPh>
    <rPh sb="479" eb="480">
      <t>ネン</t>
    </rPh>
    <rPh sb="480" eb="482">
      <t>レンゾク</t>
    </rPh>
    <rPh sb="504" eb="506">
      <t>レイワ</t>
    </rPh>
    <rPh sb="507" eb="508">
      <t>ネン</t>
    </rPh>
    <rPh sb="508" eb="509">
      <t>ド</t>
    </rPh>
    <rPh sb="512" eb="514">
      <t>ゾウカ</t>
    </rPh>
    <rPh sb="515" eb="517">
      <t>シタマワ</t>
    </rPh>
    <rPh sb="561" eb="562">
      <t>エン</t>
    </rPh>
    <rPh sb="565" eb="569">
      <t>ルイジダンタイ</t>
    </rPh>
    <rPh sb="571" eb="573">
      <t>サイ</t>
    </rPh>
    <rPh sb="582" eb="583">
      <t>ジョウ</t>
    </rPh>
    <rPh sb="583" eb="585">
      <t>シセツ</t>
    </rPh>
    <rPh sb="586" eb="588">
      <t>イジ</t>
    </rPh>
    <rPh sb="588" eb="590">
      <t>カンリ</t>
    </rPh>
    <rPh sb="590" eb="592">
      <t>ケイヒ</t>
    </rPh>
    <rPh sb="593" eb="595">
      <t>オスイ</t>
    </rPh>
    <rPh sb="595" eb="597">
      <t>ショリ</t>
    </rPh>
    <rPh sb="597" eb="599">
      <t>ゲンカ</t>
    </rPh>
    <rPh sb="600" eb="602">
      <t>エイキョウ</t>
    </rPh>
    <rPh sb="607" eb="608">
      <t>カンガ</t>
    </rPh>
    <rPh sb="651" eb="654">
      <t>ヘイキンチ</t>
    </rPh>
    <rPh sb="657" eb="659">
      <t>ウワマワ</t>
    </rPh>
    <phoneticPr fontId="1"/>
  </si>
  <si>
    <t>安定的で持続可能な経営を進めていくため、令和2年4月に地方公営企業法の一部を適用し、また令和2年度末には経営戦略を策定した。経営戦略の方針に基づき、今後はより効率的な経営に努めていく。
　ポンプ場施設や管渠等の下水道施設の老朽化対策については、令和元年度にストックマネジメント計画を策定しており、ポンプ場施設は令和2年度、管渠等については令和3年度より本計画に基づき改築・更新工事を開始している。
　令和5年度決算の分析として、単年度黒字を継続しているものの、下水道使用料収入の減少と燃料価格の高騰による費用増加のため、経費回収率は2年連続で100%を下回った。また、企業債の負担が大きく、企業債残高対事業規模比率が類似団体と比べ高い傾向が続いている。企業債償還額は年々減少傾向にあるものの、資本的収支の不足額の増加が見込まれ、補てん財源・資金の確保が課題である。</t>
    <rPh sb="267" eb="268">
      <t>ネン</t>
    </rPh>
    <rPh sb="268" eb="270">
      <t>レンゾク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</si>
</sst>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quot;#,##0.00"/>
    <numFmt numFmtId="178" formatCode="#,##0.00;&quot;△&quot;#,##0.00;&quot;-&quot;"/>
    <numFmt numFmtId="179" formatCode="#,##0;&quot;△&quot;#,##0"/>
    <numFmt numFmtId="180" formatCode="0.00_);[Red]\(0.00\)"/>
  </numFmts>
  <fonts count="18"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0.04</c:v>
                </c:pt>
                <c:pt idx="3" formatCode="#,##0.00;&quot;△&quot;#,##0.00;&quot;-&quot;">
                  <c:v>0.03</c:v>
                </c:pt>
                <c:pt idx="4" formatCode="#,##0.00;&quot;△&quot;#,##0.00;&quot;-&quot;">
                  <c:v>0.01</c:v>
                </c:pt>
              </c:numCache>
            </c:numRef>
          </c:val>
          <c:extLst>
            <c:ext xmlns:c16="http://schemas.microsoft.com/office/drawing/2014/chart" uri="{C3380CC4-5D6E-409C-BE32-E72D297353CC}">
              <c16:uniqueId val="{00000000-5AAA-4888-AD98-9B4435C200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1.51</c:v>
                </c:pt>
              </c:numCache>
            </c:numRef>
          </c:val>
          <c:smooth val="0"/>
          <c:extLst>
            <c:ext xmlns:c16="http://schemas.microsoft.com/office/drawing/2014/chart" uri="{C3380CC4-5D6E-409C-BE32-E72D297353CC}">
              <c16:uniqueId val="{00000001-5AAA-4888-AD98-9B4435C200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5-4443-8767-5022493615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4715-4443-8767-5022493615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94.77</c:v>
                </c:pt>
                <c:pt idx="2">
                  <c:v>95.64</c:v>
                </c:pt>
                <c:pt idx="3">
                  <c:v>96.49</c:v>
                </c:pt>
                <c:pt idx="4">
                  <c:v>97.9</c:v>
                </c:pt>
              </c:numCache>
            </c:numRef>
          </c:val>
          <c:extLst>
            <c:ext xmlns:c16="http://schemas.microsoft.com/office/drawing/2014/chart" uri="{C3380CC4-5D6E-409C-BE32-E72D297353CC}">
              <c16:uniqueId val="{00000000-0507-4CF2-8A18-3F15968541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96.61</c:v>
                </c:pt>
              </c:numCache>
            </c:numRef>
          </c:val>
          <c:smooth val="0"/>
          <c:extLst>
            <c:ext xmlns:c16="http://schemas.microsoft.com/office/drawing/2014/chart" uri="{C3380CC4-5D6E-409C-BE32-E72D297353CC}">
              <c16:uniqueId val="{00000001-0507-4CF2-8A18-3F15968541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114.47</c:v>
                </c:pt>
                <c:pt idx="2">
                  <c:v>114.96</c:v>
                </c:pt>
                <c:pt idx="3">
                  <c:v>114.79</c:v>
                </c:pt>
                <c:pt idx="4">
                  <c:v>115.55</c:v>
                </c:pt>
              </c:numCache>
            </c:numRef>
          </c:val>
          <c:extLst>
            <c:ext xmlns:c16="http://schemas.microsoft.com/office/drawing/2014/chart" uri="{C3380CC4-5D6E-409C-BE32-E72D297353CC}">
              <c16:uniqueId val="{00000000-A4C8-4CD9-A19A-14258AB5C7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109.44</c:v>
                </c:pt>
              </c:numCache>
            </c:numRef>
          </c:val>
          <c:smooth val="0"/>
          <c:extLst>
            <c:ext xmlns:c16="http://schemas.microsoft.com/office/drawing/2014/chart" uri="{C3380CC4-5D6E-409C-BE32-E72D297353CC}">
              <c16:uniqueId val="{00000001-A4C8-4CD9-A19A-14258AB5C7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49.61</c:v>
                </c:pt>
                <c:pt idx="2">
                  <c:v>50.97</c:v>
                </c:pt>
                <c:pt idx="3">
                  <c:v>52.61</c:v>
                </c:pt>
                <c:pt idx="4">
                  <c:v>53.24</c:v>
                </c:pt>
              </c:numCache>
            </c:numRef>
          </c:val>
          <c:extLst>
            <c:ext xmlns:c16="http://schemas.microsoft.com/office/drawing/2014/chart" uri="{C3380CC4-5D6E-409C-BE32-E72D297353CC}">
              <c16:uniqueId val="{00000000-3C9E-4595-ACC9-AF152AC567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24.87</c:v>
                </c:pt>
              </c:numCache>
            </c:numRef>
          </c:val>
          <c:smooth val="0"/>
          <c:extLst>
            <c:ext xmlns:c16="http://schemas.microsoft.com/office/drawing/2014/chart" uri="{C3380CC4-5D6E-409C-BE32-E72D297353CC}">
              <c16:uniqueId val="{00000001-3C9E-4595-ACC9-AF152AC567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FB5-4621-9F72-4AFD5EF54D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c:v>
                </c:pt>
              </c:numCache>
            </c:numRef>
          </c:val>
          <c:smooth val="0"/>
          <c:extLst>
            <c:ext xmlns:c16="http://schemas.microsoft.com/office/drawing/2014/chart" uri="{C3380CC4-5D6E-409C-BE32-E72D297353CC}">
              <c16:uniqueId val="{00000001-FFB5-4621-9F72-4AFD5EF54D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06-4084-A837-8A139F4241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5.84</c:v>
                </c:pt>
              </c:numCache>
            </c:numRef>
          </c:val>
          <c:smooth val="0"/>
          <c:extLst>
            <c:ext xmlns:c16="http://schemas.microsoft.com/office/drawing/2014/chart" uri="{C3380CC4-5D6E-409C-BE32-E72D297353CC}">
              <c16:uniqueId val="{00000001-3A06-4084-A837-8A139F4241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31.94</c:v>
                </c:pt>
                <c:pt idx="2">
                  <c:v>37.79</c:v>
                </c:pt>
                <c:pt idx="3">
                  <c:v>37.799999999999997</c:v>
                </c:pt>
                <c:pt idx="4">
                  <c:v>41.01</c:v>
                </c:pt>
              </c:numCache>
            </c:numRef>
          </c:val>
          <c:extLst>
            <c:ext xmlns:c16="http://schemas.microsoft.com/office/drawing/2014/chart" uri="{C3380CC4-5D6E-409C-BE32-E72D297353CC}">
              <c16:uniqueId val="{00000000-1533-418F-B5A4-BFF38FE8D5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63.13</c:v>
                </c:pt>
              </c:numCache>
            </c:numRef>
          </c:val>
          <c:smooth val="0"/>
          <c:extLst>
            <c:ext xmlns:c16="http://schemas.microsoft.com/office/drawing/2014/chart" uri="{C3380CC4-5D6E-409C-BE32-E72D297353CC}">
              <c16:uniqueId val="{00000001-1533-418F-B5A4-BFF38FE8D5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862.69</c:v>
                </c:pt>
                <c:pt idx="2">
                  <c:v>842.67</c:v>
                </c:pt>
                <c:pt idx="3">
                  <c:v>851.38</c:v>
                </c:pt>
                <c:pt idx="4">
                  <c:v>835.27</c:v>
                </c:pt>
              </c:numCache>
            </c:numRef>
          </c:val>
          <c:extLst>
            <c:ext xmlns:c16="http://schemas.microsoft.com/office/drawing/2014/chart" uri="{C3380CC4-5D6E-409C-BE32-E72D297353CC}">
              <c16:uniqueId val="{00000000-3F50-427B-B33D-C4A54D94FD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717.6</c:v>
                </c:pt>
              </c:numCache>
            </c:numRef>
          </c:val>
          <c:smooth val="0"/>
          <c:extLst>
            <c:ext xmlns:c16="http://schemas.microsoft.com/office/drawing/2014/chart" uri="{C3380CC4-5D6E-409C-BE32-E72D297353CC}">
              <c16:uniqueId val="{00000001-3F50-427B-B33D-C4A54D94FD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101.65</c:v>
                </c:pt>
                <c:pt idx="2">
                  <c:v>102.93</c:v>
                </c:pt>
                <c:pt idx="3">
                  <c:v>99.87</c:v>
                </c:pt>
                <c:pt idx="4">
                  <c:v>98.11</c:v>
                </c:pt>
              </c:numCache>
            </c:numRef>
          </c:val>
          <c:extLst>
            <c:ext xmlns:c16="http://schemas.microsoft.com/office/drawing/2014/chart" uri="{C3380CC4-5D6E-409C-BE32-E72D297353CC}">
              <c16:uniqueId val="{00000000-ADA2-46B9-9E0E-A0E2B62A88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97.58</c:v>
                </c:pt>
              </c:numCache>
            </c:numRef>
          </c:val>
          <c:smooth val="0"/>
          <c:extLst>
            <c:ext xmlns:c16="http://schemas.microsoft.com/office/drawing/2014/chart" uri="{C3380CC4-5D6E-409C-BE32-E72D297353CC}">
              <c16:uniqueId val="{00000001-ADA2-46B9-9E0E-A0E2B62A88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146.07</c:v>
                </c:pt>
                <c:pt idx="2">
                  <c:v>144.38</c:v>
                </c:pt>
                <c:pt idx="3">
                  <c:v>147.87</c:v>
                </c:pt>
                <c:pt idx="4">
                  <c:v>150.54</c:v>
                </c:pt>
              </c:numCache>
            </c:numRef>
          </c:val>
          <c:extLst>
            <c:ext xmlns:c16="http://schemas.microsoft.com/office/drawing/2014/chart" uri="{C3380CC4-5D6E-409C-BE32-E72D297353CC}">
              <c16:uniqueId val="{00000000-9ECE-4407-A52C-77331C6962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129.85</c:v>
                </c:pt>
              </c:numCache>
            </c:numRef>
          </c:val>
          <c:smooth val="0"/>
          <c:extLst>
            <c:ext xmlns:c16="http://schemas.microsoft.com/office/drawing/2014/chart" uri="{C3380CC4-5D6E-409C-BE32-E72D297353CC}">
              <c16:uniqueId val="{00000001-9ECE-4407-A52C-77331C6962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Normal="10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高石市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2" t="s">
        <v>7</v>
      </c>
      <c r="C7" s="62"/>
      <c r="D7" s="62"/>
      <c r="E7" s="62"/>
      <c r="F7" s="62"/>
      <c r="G7" s="62"/>
      <c r="H7" s="62"/>
      <c r="I7" s="62" t="s">
        <v>11</v>
      </c>
      <c r="J7" s="62"/>
      <c r="K7" s="62"/>
      <c r="L7" s="62"/>
      <c r="M7" s="62"/>
      <c r="N7" s="62"/>
      <c r="O7" s="62"/>
      <c r="P7" s="62" t="s">
        <v>8</v>
      </c>
      <c r="Q7" s="62"/>
      <c r="R7" s="62"/>
      <c r="S7" s="62"/>
      <c r="T7" s="62"/>
      <c r="U7" s="62"/>
      <c r="V7" s="62"/>
      <c r="W7" s="62" t="s">
        <v>9</v>
      </c>
      <c r="X7" s="62"/>
      <c r="Y7" s="62"/>
      <c r="Z7" s="62"/>
      <c r="AA7" s="62"/>
      <c r="AB7" s="62"/>
      <c r="AC7" s="62"/>
      <c r="AD7" s="62" t="s">
        <v>2</v>
      </c>
      <c r="AE7" s="62"/>
      <c r="AF7" s="62"/>
      <c r="AG7" s="62"/>
      <c r="AH7" s="62"/>
      <c r="AI7" s="62"/>
      <c r="AJ7" s="62"/>
      <c r="AK7" s="3"/>
      <c r="AL7" s="62" t="s">
        <v>12</v>
      </c>
      <c r="AM7" s="62"/>
      <c r="AN7" s="62"/>
      <c r="AO7" s="62"/>
      <c r="AP7" s="62"/>
      <c r="AQ7" s="62"/>
      <c r="AR7" s="62"/>
      <c r="AS7" s="62"/>
      <c r="AT7" s="62" t="s">
        <v>3</v>
      </c>
      <c r="AU7" s="62"/>
      <c r="AV7" s="62"/>
      <c r="AW7" s="62"/>
      <c r="AX7" s="62"/>
      <c r="AY7" s="62"/>
      <c r="AZ7" s="62"/>
      <c r="BA7" s="62"/>
      <c r="BB7" s="62" t="s">
        <v>5</v>
      </c>
      <c r="BC7" s="62"/>
      <c r="BD7" s="62"/>
      <c r="BE7" s="62"/>
      <c r="BF7" s="62"/>
      <c r="BG7" s="62"/>
      <c r="BH7" s="62"/>
      <c r="BI7" s="62"/>
      <c r="BJ7" s="3"/>
      <c r="BK7" s="3"/>
      <c r="BL7" s="73" t="s">
        <v>13</v>
      </c>
      <c r="BM7" s="74"/>
      <c r="BN7" s="74"/>
      <c r="BO7" s="74"/>
      <c r="BP7" s="74"/>
      <c r="BQ7" s="74"/>
      <c r="BR7" s="74"/>
      <c r="BS7" s="74"/>
      <c r="BT7" s="74"/>
      <c r="BU7" s="74"/>
      <c r="BV7" s="74"/>
      <c r="BW7" s="74"/>
      <c r="BX7" s="74"/>
      <c r="BY7" s="75"/>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56">
        <f>データ!S6</f>
        <v>56481</v>
      </c>
      <c r="AM8" s="56"/>
      <c r="AN8" s="56"/>
      <c r="AO8" s="56"/>
      <c r="AP8" s="56"/>
      <c r="AQ8" s="56"/>
      <c r="AR8" s="56"/>
      <c r="AS8" s="56"/>
      <c r="AT8" s="57">
        <f>データ!T6</f>
        <v>11.3</v>
      </c>
      <c r="AU8" s="57"/>
      <c r="AV8" s="57"/>
      <c r="AW8" s="57"/>
      <c r="AX8" s="57"/>
      <c r="AY8" s="57"/>
      <c r="AZ8" s="57"/>
      <c r="BA8" s="57"/>
      <c r="BB8" s="57">
        <f>データ!U6</f>
        <v>4998.32</v>
      </c>
      <c r="BC8" s="57"/>
      <c r="BD8" s="57"/>
      <c r="BE8" s="57"/>
      <c r="BF8" s="57"/>
      <c r="BG8" s="57"/>
      <c r="BH8" s="57"/>
      <c r="BI8" s="57"/>
      <c r="BJ8" s="3"/>
      <c r="BK8" s="3"/>
      <c r="BL8" s="67" t="s">
        <v>16</v>
      </c>
      <c r="BM8" s="68"/>
      <c r="BN8" s="69" t="s">
        <v>18</v>
      </c>
      <c r="BO8" s="69"/>
      <c r="BP8" s="69"/>
      <c r="BQ8" s="69"/>
      <c r="BR8" s="69"/>
      <c r="BS8" s="69"/>
      <c r="BT8" s="69"/>
      <c r="BU8" s="69"/>
      <c r="BV8" s="69"/>
      <c r="BW8" s="69"/>
      <c r="BX8" s="69"/>
      <c r="BY8" s="70"/>
    </row>
    <row r="9" spans="1:78" ht="18.75" customHeight="1" x14ac:dyDescent="0.2">
      <c r="A9" s="2"/>
      <c r="B9" s="62" t="s">
        <v>19</v>
      </c>
      <c r="C9" s="62"/>
      <c r="D9" s="62"/>
      <c r="E9" s="62"/>
      <c r="F9" s="62"/>
      <c r="G9" s="62"/>
      <c r="H9" s="62"/>
      <c r="I9" s="62" t="s">
        <v>20</v>
      </c>
      <c r="J9" s="62"/>
      <c r="K9" s="62"/>
      <c r="L9" s="62"/>
      <c r="M9" s="62"/>
      <c r="N9" s="62"/>
      <c r="O9" s="62"/>
      <c r="P9" s="62" t="s">
        <v>22</v>
      </c>
      <c r="Q9" s="62"/>
      <c r="R9" s="62"/>
      <c r="S9" s="62"/>
      <c r="T9" s="62"/>
      <c r="U9" s="62"/>
      <c r="V9" s="62"/>
      <c r="W9" s="62" t="s">
        <v>24</v>
      </c>
      <c r="X9" s="62"/>
      <c r="Y9" s="62"/>
      <c r="Z9" s="62"/>
      <c r="AA9" s="62"/>
      <c r="AB9" s="62"/>
      <c r="AC9" s="62"/>
      <c r="AD9" s="62" t="s">
        <v>26</v>
      </c>
      <c r="AE9" s="62"/>
      <c r="AF9" s="62"/>
      <c r="AG9" s="62"/>
      <c r="AH9" s="62"/>
      <c r="AI9" s="62"/>
      <c r="AJ9" s="62"/>
      <c r="AK9" s="3"/>
      <c r="AL9" s="62" t="s">
        <v>30</v>
      </c>
      <c r="AM9" s="62"/>
      <c r="AN9" s="62"/>
      <c r="AO9" s="62"/>
      <c r="AP9" s="62"/>
      <c r="AQ9" s="62"/>
      <c r="AR9" s="62"/>
      <c r="AS9" s="62"/>
      <c r="AT9" s="62" t="s">
        <v>32</v>
      </c>
      <c r="AU9" s="62"/>
      <c r="AV9" s="62"/>
      <c r="AW9" s="62"/>
      <c r="AX9" s="62"/>
      <c r="AY9" s="62"/>
      <c r="AZ9" s="62"/>
      <c r="BA9" s="62"/>
      <c r="BB9" s="62" t="s">
        <v>36</v>
      </c>
      <c r="BC9" s="62"/>
      <c r="BD9" s="62"/>
      <c r="BE9" s="62"/>
      <c r="BF9" s="62"/>
      <c r="BG9" s="62"/>
      <c r="BH9" s="62"/>
      <c r="BI9" s="62"/>
      <c r="BJ9" s="3"/>
      <c r="BK9" s="3"/>
      <c r="BL9" s="63" t="s">
        <v>37</v>
      </c>
      <c r="BM9" s="64"/>
      <c r="BN9" s="65" t="s">
        <v>6</v>
      </c>
      <c r="BO9" s="65"/>
      <c r="BP9" s="65"/>
      <c r="BQ9" s="65"/>
      <c r="BR9" s="65"/>
      <c r="BS9" s="65"/>
      <c r="BT9" s="65"/>
      <c r="BU9" s="65"/>
      <c r="BV9" s="65"/>
      <c r="BW9" s="65"/>
      <c r="BX9" s="65"/>
      <c r="BY9" s="66"/>
    </row>
    <row r="10" spans="1:78" ht="18.75" customHeight="1" x14ac:dyDescent="0.2">
      <c r="A10" s="2"/>
      <c r="B10" s="57" t="str">
        <f>データ!N6</f>
        <v>-</v>
      </c>
      <c r="C10" s="57"/>
      <c r="D10" s="57"/>
      <c r="E10" s="57"/>
      <c r="F10" s="57"/>
      <c r="G10" s="57"/>
      <c r="H10" s="57"/>
      <c r="I10" s="57">
        <f>データ!O6</f>
        <v>57.95</v>
      </c>
      <c r="J10" s="57"/>
      <c r="K10" s="57"/>
      <c r="L10" s="57"/>
      <c r="M10" s="57"/>
      <c r="N10" s="57"/>
      <c r="O10" s="57"/>
      <c r="P10" s="57">
        <f>データ!P6</f>
        <v>91.9</v>
      </c>
      <c r="Q10" s="57"/>
      <c r="R10" s="57"/>
      <c r="S10" s="57"/>
      <c r="T10" s="57"/>
      <c r="U10" s="57"/>
      <c r="V10" s="57"/>
      <c r="W10" s="57">
        <f>データ!Q6</f>
        <v>84.96</v>
      </c>
      <c r="X10" s="57"/>
      <c r="Y10" s="57"/>
      <c r="Z10" s="57"/>
      <c r="AA10" s="57"/>
      <c r="AB10" s="57"/>
      <c r="AC10" s="57"/>
      <c r="AD10" s="56">
        <f>データ!R6</f>
        <v>2755</v>
      </c>
      <c r="AE10" s="56"/>
      <c r="AF10" s="56"/>
      <c r="AG10" s="56"/>
      <c r="AH10" s="56"/>
      <c r="AI10" s="56"/>
      <c r="AJ10" s="56"/>
      <c r="AK10" s="2"/>
      <c r="AL10" s="56">
        <f>データ!V6</f>
        <v>51651</v>
      </c>
      <c r="AM10" s="56"/>
      <c r="AN10" s="56"/>
      <c r="AO10" s="56"/>
      <c r="AP10" s="56"/>
      <c r="AQ10" s="56"/>
      <c r="AR10" s="56"/>
      <c r="AS10" s="56"/>
      <c r="AT10" s="57">
        <f>データ!W6</f>
        <v>5.98</v>
      </c>
      <c r="AU10" s="57"/>
      <c r="AV10" s="57"/>
      <c r="AW10" s="57"/>
      <c r="AX10" s="57"/>
      <c r="AY10" s="57"/>
      <c r="AZ10" s="57"/>
      <c r="BA10" s="57"/>
      <c r="BB10" s="57">
        <f>データ!X6</f>
        <v>8637.2900000000009</v>
      </c>
      <c r="BC10" s="57"/>
      <c r="BD10" s="57"/>
      <c r="BE10" s="57"/>
      <c r="BF10" s="57"/>
      <c r="BG10" s="57"/>
      <c r="BH10" s="57"/>
      <c r="BI10" s="57"/>
      <c r="BJ10" s="2"/>
      <c r="BK10" s="2"/>
      <c r="BL10" s="58" t="s">
        <v>14</v>
      </c>
      <c r="BM10" s="59"/>
      <c r="BN10" s="60" t="s">
        <v>25</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1</v>
      </c>
      <c r="BM11" s="30"/>
      <c r="BN11" s="30"/>
      <c r="BO11" s="30"/>
      <c r="BP11" s="30"/>
      <c r="BQ11" s="30"/>
      <c r="BR11" s="30"/>
      <c r="BS11" s="30"/>
      <c r="BT11" s="30"/>
      <c r="BU11" s="30"/>
      <c r="BV11" s="30"/>
      <c r="BW11" s="30"/>
      <c r="BX11" s="30"/>
      <c r="BY11" s="30"/>
      <c r="BZ11" s="3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x14ac:dyDescent="0.2">
      <c r="A14" s="2"/>
      <c r="B14" s="32" t="s">
        <v>23</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4"/>
      <c r="BK14" s="2"/>
      <c r="BL14" s="38" t="s">
        <v>40</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4" t="s">
        <v>112</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85" t="s">
        <v>28</v>
      </c>
      <c r="BM45" s="86"/>
      <c r="BN45" s="86"/>
      <c r="BO45" s="86"/>
      <c r="BP45" s="86"/>
      <c r="BQ45" s="86"/>
      <c r="BR45" s="86"/>
      <c r="BS45" s="86"/>
      <c r="BT45" s="86"/>
      <c r="BU45" s="86"/>
      <c r="BV45" s="86"/>
      <c r="BW45" s="86"/>
      <c r="BX45" s="86"/>
      <c r="BY45" s="86"/>
      <c r="BZ45" s="8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88"/>
      <c r="BM46" s="89"/>
      <c r="BN46" s="89"/>
      <c r="BO46" s="89"/>
      <c r="BP46" s="89"/>
      <c r="BQ46" s="89"/>
      <c r="BR46" s="89"/>
      <c r="BS46" s="89"/>
      <c r="BT46" s="89"/>
      <c r="BU46" s="89"/>
      <c r="BV46" s="89"/>
      <c r="BW46" s="89"/>
      <c r="BX46" s="89"/>
      <c r="BY46" s="89"/>
      <c r="BZ46" s="9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0" t="s">
        <v>111</v>
      </c>
      <c r="BM47" s="51"/>
      <c r="BN47" s="51"/>
      <c r="BO47" s="51"/>
      <c r="BP47" s="51"/>
      <c r="BQ47" s="51"/>
      <c r="BR47" s="51"/>
      <c r="BS47" s="51"/>
      <c r="BT47" s="51"/>
      <c r="BU47" s="51"/>
      <c r="BV47" s="51"/>
      <c r="BW47" s="51"/>
      <c r="BX47" s="51"/>
      <c r="BY47" s="51"/>
      <c r="BZ47" s="5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0"/>
      <c r="BM48" s="51"/>
      <c r="BN48" s="51"/>
      <c r="BO48" s="51"/>
      <c r="BP48" s="51"/>
      <c r="BQ48" s="51"/>
      <c r="BR48" s="51"/>
      <c r="BS48" s="51"/>
      <c r="BT48" s="51"/>
      <c r="BU48" s="51"/>
      <c r="BV48" s="51"/>
      <c r="BW48" s="51"/>
      <c r="BX48" s="51"/>
      <c r="BY48" s="51"/>
      <c r="BZ48" s="5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0"/>
      <c r="BM49" s="51"/>
      <c r="BN49" s="51"/>
      <c r="BO49" s="51"/>
      <c r="BP49" s="51"/>
      <c r="BQ49" s="51"/>
      <c r="BR49" s="51"/>
      <c r="BS49" s="51"/>
      <c r="BT49" s="51"/>
      <c r="BU49" s="51"/>
      <c r="BV49" s="51"/>
      <c r="BW49" s="51"/>
      <c r="BX49" s="51"/>
      <c r="BY49" s="51"/>
      <c r="BZ49" s="5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0"/>
      <c r="BM50" s="51"/>
      <c r="BN50" s="51"/>
      <c r="BO50" s="51"/>
      <c r="BP50" s="51"/>
      <c r="BQ50" s="51"/>
      <c r="BR50" s="51"/>
      <c r="BS50" s="51"/>
      <c r="BT50" s="51"/>
      <c r="BU50" s="51"/>
      <c r="BV50" s="51"/>
      <c r="BW50" s="51"/>
      <c r="BX50" s="51"/>
      <c r="BY50" s="51"/>
      <c r="BZ50" s="5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0"/>
      <c r="BM51" s="51"/>
      <c r="BN51" s="51"/>
      <c r="BO51" s="51"/>
      <c r="BP51" s="51"/>
      <c r="BQ51" s="51"/>
      <c r="BR51" s="51"/>
      <c r="BS51" s="51"/>
      <c r="BT51" s="51"/>
      <c r="BU51" s="51"/>
      <c r="BV51" s="51"/>
      <c r="BW51" s="51"/>
      <c r="BX51" s="51"/>
      <c r="BY51" s="51"/>
      <c r="BZ51" s="5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0"/>
      <c r="BM52" s="51"/>
      <c r="BN52" s="51"/>
      <c r="BO52" s="51"/>
      <c r="BP52" s="51"/>
      <c r="BQ52" s="51"/>
      <c r="BR52" s="51"/>
      <c r="BS52" s="51"/>
      <c r="BT52" s="51"/>
      <c r="BU52" s="51"/>
      <c r="BV52" s="51"/>
      <c r="BW52" s="51"/>
      <c r="BX52" s="51"/>
      <c r="BY52" s="51"/>
      <c r="BZ52" s="5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0"/>
      <c r="BM53" s="51"/>
      <c r="BN53" s="51"/>
      <c r="BO53" s="51"/>
      <c r="BP53" s="51"/>
      <c r="BQ53" s="51"/>
      <c r="BR53" s="51"/>
      <c r="BS53" s="51"/>
      <c r="BT53" s="51"/>
      <c r="BU53" s="51"/>
      <c r="BV53" s="51"/>
      <c r="BW53" s="51"/>
      <c r="BX53" s="51"/>
      <c r="BY53" s="51"/>
      <c r="BZ53" s="5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0"/>
      <c r="BM54" s="51"/>
      <c r="BN54" s="51"/>
      <c r="BO54" s="51"/>
      <c r="BP54" s="51"/>
      <c r="BQ54" s="51"/>
      <c r="BR54" s="51"/>
      <c r="BS54" s="51"/>
      <c r="BT54" s="51"/>
      <c r="BU54" s="51"/>
      <c r="BV54" s="51"/>
      <c r="BW54" s="51"/>
      <c r="BX54" s="51"/>
      <c r="BY54" s="51"/>
      <c r="BZ54" s="5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0"/>
      <c r="BM55" s="51"/>
      <c r="BN55" s="51"/>
      <c r="BO55" s="51"/>
      <c r="BP55" s="51"/>
      <c r="BQ55" s="51"/>
      <c r="BR55" s="51"/>
      <c r="BS55" s="51"/>
      <c r="BT55" s="51"/>
      <c r="BU55" s="51"/>
      <c r="BV55" s="51"/>
      <c r="BW55" s="51"/>
      <c r="BX55" s="51"/>
      <c r="BY55" s="51"/>
      <c r="BZ55" s="52"/>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0"/>
      <c r="BM56" s="51"/>
      <c r="BN56" s="51"/>
      <c r="BO56" s="51"/>
      <c r="BP56" s="51"/>
      <c r="BQ56" s="51"/>
      <c r="BR56" s="51"/>
      <c r="BS56" s="51"/>
      <c r="BT56" s="51"/>
      <c r="BU56" s="51"/>
      <c r="BV56" s="51"/>
      <c r="BW56" s="51"/>
      <c r="BX56" s="51"/>
      <c r="BY56" s="51"/>
      <c r="BZ56" s="52"/>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0"/>
      <c r="BM57" s="51"/>
      <c r="BN57" s="51"/>
      <c r="BO57" s="51"/>
      <c r="BP57" s="51"/>
      <c r="BQ57" s="51"/>
      <c r="BR57" s="51"/>
      <c r="BS57" s="51"/>
      <c r="BT57" s="51"/>
      <c r="BU57" s="51"/>
      <c r="BV57" s="51"/>
      <c r="BW57" s="51"/>
      <c r="BX57" s="51"/>
      <c r="BY57" s="51"/>
      <c r="BZ57" s="52"/>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0"/>
      <c r="BM58" s="51"/>
      <c r="BN58" s="51"/>
      <c r="BO58" s="51"/>
      <c r="BP58" s="51"/>
      <c r="BQ58" s="51"/>
      <c r="BR58" s="51"/>
      <c r="BS58" s="51"/>
      <c r="BT58" s="51"/>
      <c r="BU58" s="51"/>
      <c r="BV58" s="51"/>
      <c r="BW58" s="51"/>
      <c r="BX58" s="51"/>
      <c r="BY58" s="51"/>
      <c r="BZ58" s="52"/>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0"/>
      <c r="BM59" s="51"/>
      <c r="BN59" s="51"/>
      <c r="BO59" s="51"/>
      <c r="BP59" s="51"/>
      <c r="BQ59" s="51"/>
      <c r="BR59" s="51"/>
      <c r="BS59" s="51"/>
      <c r="BT59" s="51"/>
      <c r="BU59" s="51"/>
      <c r="BV59" s="51"/>
      <c r="BW59" s="51"/>
      <c r="BX59" s="51"/>
      <c r="BY59" s="51"/>
      <c r="BZ59" s="52"/>
    </row>
    <row r="60" spans="1:78" ht="13.5" customHeight="1" x14ac:dyDescent="0.2">
      <c r="A60" s="2"/>
      <c r="B60" s="35" t="s">
        <v>42</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50"/>
      <c r="BM60" s="51"/>
      <c r="BN60" s="51"/>
      <c r="BO60" s="51"/>
      <c r="BP60" s="51"/>
      <c r="BQ60" s="51"/>
      <c r="BR60" s="51"/>
      <c r="BS60" s="51"/>
      <c r="BT60" s="51"/>
      <c r="BU60" s="51"/>
      <c r="BV60" s="51"/>
      <c r="BW60" s="51"/>
      <c r="BX60" s="51"/>
      <c r="BY60" s="51"/>
      <c r="BZ60" s="52"/>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50"/>
      <c r="BM61" s="51"/>
      <c r="BN61" s="51"/>
      <c r="BO61" s="51"/>
      <c r="BP61" s="51"/>
      <c r="BQ61" s="51"/>
      <c r="BR61" s="51"/>
      <c r="BS61" s="51"/>
      <c r="BT61" s="51"/>
      <c r="BU61" s="51"/>
      <c r="BV61" s="51"/>
      <c r="BW61" s="51"/>
      <c r="BX61" s="51"/>
      <c r="BY61" s="51"/>
      <c r="BZ61" s="5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0"/>
      <c r="BM62" s="51"/>
      <c r="BN62" s="51"/>
      <c r="BO62" s="51"/>
      <c r="BP62" s="51"/>
      <c r="BQ62" s="51"/>
      <c r="BR62" s="51"/>
      <c r="BS62" s="51"/>
      <c r="BT62" s="51"/>
      <c r="BU62" s="51"/>
      <c r="BV62" s="51"/>
      <c r="BW62" s="51"/>
      <c r="BX62" s="51"/>
      <c r="BY62" s="51"/>
      <c r="BZ62" s="5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3"/>
      <c r="BM63" s="54"/>
      <c r="BN63" s="54"/>
      <c r="BO63" s="54"/>
      <c r="BP63" s="54"/>
      <c r="BQ63" s="54"/>
      <c r="BR63" s="54"/>
      <c r="BS63" s="54"/>
      <c r="BT63" s="54"/>
      <c r="BU63" s="54"/>
      <c r="BV63" s="54"/>
      <c r="BW63" s="54"/>
      <c r="BX63" s="54"/>
      <c r="BY63" s="54"/>
      <c r="BZ63" s="5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85" t="s">
        <v>44</v>
      </c>
      <c r="BM64" s="86"/>
      <c r="BN64" s="86"/>
      <c r="BO64" s="86"/>
      <c r="BP64" s="86"/>
      <c r="BQ64" s="86"/>
      <c r="BR64" s="86"/>
      <c r="BS64" s="86"/>
      <c r="BT64" s="86"/>
      <c r="BU64" s="86"/>
      <c r="BV64" s="86"/>
      <c r="BW64" s="86"/>
      <c r="BX64" s="86"/>
      <c r="BY64" s="86"/>
      <c r="BZ64" s="8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88"/>
      <c r="BM65" s="89"/>
      <c r="BN65" s="89"/>
      <c r="BO65" s="89"/>
      <c r="BP65" s="89"/>
      <c r="BQ65" s="89"/>
      <c r="BR65" s="89"/>
      <c r="BS65" s="89"/>
      <c r="BT65" s="89"/>
      <c r="BU65" s="89"/>
      <c r="BV65" s="89"/>
      <c r="BW65" s="89"/>
      <c r="BX65" s="89"/>
      <c r="BY65" s="89"/>
      <c r="BZ65" s="9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4" t="s">
        <v>113</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4"/>
      <c r="BM80" s="45"/>
      <c r="BN80" s="45"/>
      <c r="BO80" s="45"/>
      <c r="BP80" s="45"/>
      <c r="BQ80" s="45"/>
      <c r="BR80" s="45"/>
      <c r="BS80" s="45"/>
      <c r="BT80" s="45"/>
      <c r="BU80" s="45"/>
      <c r="BV80" s="45"/>
      <c r="BW80" s="45"/>
      <c r="BX80" s="45"/>
      <c r="BY80" s="45"/>
      <c r="BZ80" s="46"/>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4"/>
      <c r="BM81" s="45"/>
      <c r="BN81" s="45"/>
      <c r="BO81" s="45"/>
      <c r="BP81" s="45"/>
      <c r="BQ81" s="45"/>
      <c r="BR81" s="45"/>
      <c r="BS81" s="45"/>
      <c r="BT81" s="45"/>
      <c r="BU81" s="45"/>
      <c r="BV81" s="45"/>
      <c r="BW81" s="45"/>
      <c r="BX81" s="45"/>
      <c r="BY81" s="45"/>
      <c r="BZ81" s="46"/>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7"/>
      <c r="BM82" s="48"/>
      <c r="BN82" s="48"/>
      <c r="BO82" s="48"/>
      <c r="BP82" s="48"/>
      <c r="BQ82" s="48"/>
      <c r="BR82" s="48"/>
      <c r="BS82" s="48"/>
      <c r="BT82" s="48"/>
      <c r="BU82" s="48"/>
      <c r="BV82" s="48"/>
      <c r="BW82" s="48"/>
      <c r="BX82" s="48"/>
      <c r="BY82" s="48"/>
      <c r="BZ82" s="49"/>
    </row>
    <row r="83" spans="1:78" x14ac:dyDescent="0.2">
      <c r="C83" s="28" t="s">
        <v>17</v>
      </c>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row>
    <row r="84" spans="1:78" hidden="1" x14ac:dyDescent="0.2">
      <c r="B84" s="6" t="s">
        <v>10</v>
      </c>
      <c r="C84" s="6"/>
      <c r="D84" s="6"/>
      <c r="E84" s="6" t="s">
        <v>45</v>
      </c>
      <c r="F84" s="6" t="s">
        <v>29</v>
      </c>
      <c r="G84" s="6" t="s">
        <v>46</v>
      </c>
      <c r="H84" s="6" t="s">
        <v>48</v>
      </c>
      <c r="I84" s="6" t="s">
        <v>49</v>
      </c>
      <c r="J84" s="6" t="s">
        <v>27</v>
      </c>
      <c r="K84" s="6" t="s">
        <v>51</v>
      </c>
      <c r="L84" s="6" t="s">
        <v>52</v>
      </c>
      <c r="M84" s="6" t="s">
        <v>53</v>
      </c>
      <c r="N84" s="6" t="s">
        <v>47</v>
      </c>
      <c r="O84" s="6" t="s">
        <v>31</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Gs2vgyELAjKbOFacwGV6AXVVZp07alD9fw1LvgMrxHcuIfZjgqwlxKnXsB/vXVD7D1TlT6Z4b6pn50skkQmy7w==" saltValue="bsIahAUhGdZU5L7NEniTc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2" x14ac:dyDescent="0.2"/>
  <cols>
    <col min="2" max="144" width="11.88671875" customWidth="1"/>
  </cols>
  <sheetData>
    <row r="1" spans="1:148" x14ac:dyDescent="0.2">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57</v>
      </c>
      <c r="B3" s="16" t="s">
        <v>59</v>
      </c>
      <c r="C3" s="16" t="s">
        <v>43</v>
      </c>
      <c r="D3" s="16" t="s">
        <v>21</v>
      </c>
      <c r="E3" s="16" t="s">
        <v>38</v>
      </c>
      <c r="F3" s="16" t="s">
        <v>50</v>
      </c>
      <c r="G3" s="16" t="s">
        <v>60</v>
      </c>
      <c r="H3" s="77" t="s">
        <v>4</v>
      </c>
      <c r="I3" s="78"/>
      <c r="J3" s="78"/>
      <c r="K3" s="78"/>
      <c r="L3" s="78"/>
      <c r="M3" s="78"/>
      <c r="N3" s="78"/>
      <c r="O3" s="78"/>
      <c r="P3" s="78"/>
      <c r="Q3" s="78"/>
      <c r="R3" s="78"/>
      <c r="S3" s="78"/>
      <c r="T3" s="78"/>
      <c r="U3" s="78"/>
      <c r="V3" s="78"/>
      <c r="W3" s="78"/>
      <c r="X3" s="79"/>
      <c r="Y3" s="83" t="s">
        <v>33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42</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58</v>
      </c>
      <c r="B4" s="17"/>
      <c r="C4" s="17"/>
      <c r="D4" s="17"/>
      <c r="E4" s="17"/>
      <c r="F4" s="17"/>
      <c r="G4" s="17"/>
      <c r="H4" s="80"/>
      <c r="I4" s="81"/>
      <c r="J4" s="81"/>
      <c r="K4" s="81"/>
      <c r="L4" s="81"/>
      <c r="M4" s="81"/>
      <c r="N4" s="81"/>
      <c r="O4" s="81"/>
      <c r="P4" s="81"/>
      <c r="Q4" s="81"/>
      <c r="R4" s="81"/>
      <c r="S4" s="81"/>
      <c r="T4" s="81"/>
      <c r="U4" s="81"/>
      <c r="V4" s="81"/>
      <c r="W4" s="81"/>
      <c r="X4" s="82"/>
      <c r="Y4" s="84" t="s">
        <v>15</v>
      </c>
      <c r="Z4" s="84"/>
      <c r="AA4" s="84"/>
      <c r="AB4" s="84"/>
      <c r="AC4" s="84"/>
      <c r="AD4" s="84"/>
      <c r="AE4" s="84"/>
      <c r="AF4" s="84"/>
      <c r="AG4" s="84"/>
      <c r="AH4" s="84"/>
      <c r="AI4" s="84"/>
      <c r="AJ4" s="84" t="s">
        <v>39</v>
      </c>
      <c r="AK4" s="84"/>
      <c r="AL4" s="84"/>
      <c r="AM4" s="84"/>
      <c r="AN4" s="84"/>
      <c r="AO4" s="84"/>
      <c r="AP4" s="84"/>
      <c r="AQ4" s="84"/>
      <c r="AR4" s="84"/>
      <c r="AS4" s="84"/>
      <c r="AT4" s="84"/>
      <c r="AU4" s="84" t="s">
        <v>61</v>
      </c>
      <c r="AV4" s="84"/>
      <c r="AW4" s="84"/>
      <c r="AX4" s="84"/>
      <c r="AY4" s="84"/>
      <c r="AZ4" s="84"/>
      <c r="BA4" s="84"/>
      <c r="BB4" s="84"/>
      <c r="BC4" s="84"/>
      <c r="BD4" s="84"/>
      <c r="BE4" s="84"/>
      <c r="BF4" s="84" t="s">
        <v>62</v>
      </c>
      <c r="BG4" s="84"/>
      <c r="BH4" s="84"/>
      <c r="BI4" s="84"/>
      <c r="BJ4" s="84"/>
      <c r="BK4" s="84"/>
      <c r="BL4" s="84"/>
      <c r="BM4" s="84"/>
      <c r="BN4" s="84"/>
      <c r="BO4" s="84"/>
      <c r="BP4" s="84"/>
      <c r="BQ4" s="84" t="s">
        <v>56</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34</v>
      </c>
      <c r="CY4" s="84"/>
      <c r="CZ4" s="84"/>
      <c r="DA4" s="84"/>
      <c r="DB4" s="84"/>
      <c r="DC4" s="84"/>
      <c r="DD4" s="84"/>
      <c r="DE4" s="84"/>
      <c r="DF4" s="84"/>
      <c r="DG4" s="84"/>
      <c r="DH4" s="84"/>
      <c r="DI4" s="84" t="s">
        <v>41</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2">
      <c r="A5" s="14" t="s">
        <v>67</v>
      </c>
      <c r="B5" s="18"/>
      <c r="C5" s="18"/>
      <c r="D5" s="18"/>
      <c r="E5" s="18"/>
      <c r="F5" s="18"/>
      <c r="G5" s="18"/>
      <c r="H5" s="22" t="s">
        <v>68</v>
      </c>
      <c r="I5" s="22" t="s">
        <v>69</v>
      </c>
      <c r="J5" s="22" t="s">
        <v>70</v>
      </c>
      <c r="K5" s="22" t="s">
        <v>71</v>
      </c>
      <c r="L5" s="22" t="s">
        <v>72</v>
      </c>
      <c r="M5" s="22" t="s">
        <v>2</v>
      </c>
      <c r="N5" s="22" t="s">
        <v>73</v>
      </c>
      <c r="O5" s="22" t="s">
        <v>74</v>
      </c>
      <c r="P5" s="22" t="s">
        <v>75</v>
      </c>
      <c r="Q5" s="22" t="s">
        <v>76</v>
      </c>
      <c r="R5" s="22" t="s">
        <v>77</v>
      </c>
      <c r="S5" s="22" t="s">
        <v>78</v>
      </c>
      <c r="T5" s="22" t="s">
        <v>79</v>
      </c>
      <c r="U5" s="22" t="s">
        <v>80</v>
      </c>
      <c r="V5" s="22" t="s">
        <v>81</v>
      </c>
      <c r="W5" s="22" t="s">
        <v>82</v>
      </c>
      <c r="X5" s="22" t="s">
        <v>83</v>
      </c>
      <c r="Y5" s="22" t="s">
        <v>35</v>
      </c>
      <c r="Z5" s="22" t="s">
        <v>84</v>
      </c>
      <c r="AA5" s="22" t="s">
        <v>85</v>
      </c>
      <c r="AB5" s="22" t="s">
        <v>86</v>
      </c>
      <c r="AC5" s="22" t="s">
        <v>87</v>
      </c>
      <c r="AD5" s="22" t="s">
        <v>88</v>
      </c>
      <c r="AE5" s="22" t="s">
        <v>89</v>
      </c>
      <c r="AF5" s="22" t="s">
        <v>90</v>
      </c>
      <c r="AG5" s="22" t="s">
        <v>91</v>
      </c>
      <c r="AH5" s="22" t="s">
        <v>92</v>
      </c>
      <c r="AI5" s="22" t="s">
        <v>10</v>
      </c>
      <c r="AJ5" s="22" t="s">
        <v>35</v>
      </c>
      <c r="AK5" s="22" t="s">
        <v>84</v>
      </c>
      <c r="AL5" s="22" t="s">
        <v>85</v>
      </c>
      <c r="AM5" s="22" t="s">
        <v>86</v>
      </c>
      <c r="AN5" s="22" t="s">
        <v>87</v>
      </c>
      <c r="AO5" s="22" t="s">
        <v>88</v>
      </c>
      <c r="AP5" s="22" t="s">
        <v>89</v>
      </c>
      <c r="AQ5" s="22" t="s">
        <v>90</v>
      </c>
      <c r="AR5" s="22" t="s">
        <v>91</v>
      </c>
      <c r="AS5" s="22" t="s">
        <v>92</v>
      </c>
      <c r="AT5" s="22" t="s">
        <v>93</v>
      </c>
      <c r="AU5" s="22" t="s">
        <v>35</v>
      </c>
      <c r="AV5" s="22" t="s">
        <v>84</v>
      </c>
      <c r="AW5" s="22" t="s">
        <v>85</v>
      </c>
      <c r="AX5" s="22" t="s">
        <v>86</v>
      </c>
      <c r="AY5" s="22" t="s">
        <v>87</v>
      </c>
      <c r="AZ5" s="22" t="s">
        <v>88</v>
      </c>
      <c r="BA5" s="22" t="s">
        <v>89</v>
      </c>
      <c r="BB5" s="22" t="s">
        <v>90</v>
      </c>
      <c r="BC5" s="22" t="s">
        <v>91</v>
      </c>
      <c r="BD5" s="22" t="s">
        <v>92</v>
      </c>
      <c r="BE5" s="22" t="s">
        <v>93</v>
      </c>
      <c r="BF5" s="22" t="s">
        <v>35</v>
      </c>
      <c r="BG5" s="22" t="s">
        <v>84</v>
      </c>
      <c r="BH5" s="22" t="s">
        <v>85</v>
      </c>
      <c r="BI5" s="22" t="s">
        <v>86</v>
      </c>
      <c r="BJ5" s="22" t="s">
        <v>87</v>
      </c>
      <c r="BK5" s="22" t="s">
        <v>88</v>
      </c>
      <c r="BL5" s="22" t="s">
        <v>89</v>
      </c>
      <c r="BM5" s="22" t="s">
        <v>90</v>
      </c>
      <c r="BN5" s="22" t="s">
        <v>91</v>
      </c>
      <c r="BO5" s="22" t="s">
        <v>92</v>
      </c>
      <c r="BP5" s="22" t="s">
        <v>93</v>
      </c>
      <c r="BQ5" s="22" t="s">
        <v>35</v>
      </c>
      <c r="BR5" s="22" t="s">
        <v>84</v>
      </c>
      <c r="BS5" s="22" t="s">
        <v>85</v>
      </c>
      <c r="BT5" s="22" t="s">
        <v>86</v>
      </c>
      <c r="BU5" s="22" t="s">
        <v>87</v>
      </c>
      <c r="BV5" s="22" t="s">
        <v>88</v>
      </c>
      <c r="BW5" s="22" t="s">
        <v>89</v>
      </c>
      <c r="BX5" s="22" t="s">
        <v>90</v>
      </c>
      <c r="BY5" s="22" t="s">
        <v>91</v>
      </c>
      <c r="BZ5" s="22" t="s">
        <v>92</v>
      </c>
      <c r="CA5" s="22" t="s">
        <v>93</v>
      </c>
      <c r="CB5" s="22" t="s">
        <v>35</v>
      </c>
      <c r="CC5" s="22" t="s">
        <v>84</v>
      </c>
      <c r="CD5" s="22" t="s">
        <v>85</v>
      </c>
      <c r="CE5" s="22" t="s">
        <v>86</v>
      </c>
      <c r="CF5" s="22" t="s">
        <v>87</v>
      </c>
      <c r="CG5" s="22" t="s">
        <v>88</v>
      </c>
      <c r="CH5" s="22" t="s">
        <v>89</v>
      </c>
      <c r="CI5" s="22" t="s">
        <v>90</v>
      </c>
      <c r="CJ5" s="22" t="s">
        <v>91</v>
      </c>
      <c r="CK5" s="22" t="s">
        <v>92</v>
      </c>
      <c r="CL5" s="22" t="s">
        <v>93</v>
      </c>
      <c r="CM5" s="22" t="s">
        <v>35</v>
      </c>
      <c r="CN5" s="22" t="s">
        <v>84</v>
      </c>
      <c r="CO5" s="22" t="s">
        <v>85</v>
      </c>
      <c r="CP5" s="22" t="s">
        <v>86</v>
      </c>
      <c r="CQ5" s="22" t="s">
        <v>87</v>
      </c>
      <c r="CR5" s="22" t="s">
        <v>88</v>
      </c>
      <c r="CS5" s="22" t="s">
        <v>89</v>
      </c>
      <c r="CT5" s="22" t="s">
        <v>90</v>
      </c>
      <c r="CU5" s="22" t="s">
        <v>91</v>
      </c>
      <c r="CV5" s="22" t="s">
        <v>92</v>
      </c>
      <c r="CW5" s="22" t="s">
        <v>93</v>
      </c>
      <c r="CX5" s="22" t="s">
        <v>35</v>
      </c>
      <c r="CY5" s="22" t="s">
        <v>84</v>
      </c>
      <c r="CZ5" s="22" t="s">
        <v>85</v>
      </c>
      <c r="DA5" s="22" t="s">
        <v>86</v>
      </c>
      <c r="DB5" s="22" t="s">
        <v>87</v>
      </c>
      <c r="DC5" s="22" t="s">
        <v>88</v>
      </c>
      <c r="DD5" s="22" t="s">
        <v>89</v>
      </c>
      <c r="DE5" s="22" t="s">
        <v>90</v>
      </c>
      <c r="DF5" s="22" t="s">
        <v>91</v>
      </c>
      <c r="DG5" s="22" t="s">
        <v>92</v>
      </c>
      <c r="DH5" s="22" t="s">
        <v>93</v>
      </c>
      <c r="DI5" s="22" t="s">
        <v>35</v>
      </c>
      <c r="DJ5" s="22" t="s">
        <v>84</v>
      </c>
      <c r="DK5" s="22" t="s">
        <v>85</v>
      </c>
      <c r="DL5" s="22" t="s">
        <v>86</v>
      </c>
      <c r="DM5" s="22" t="s">
        <v>87</v>
      </c>
      <c r="DN5" s="22" t="s">
        <v>88</v>
      </c>
      <c r="DO5" s="22" t="s">
        <v>89</v>
      </c>
      <c r="DP5" s="22" t="s">
        <v>90</v>
      </c>
      <c r="DQ5" s="22" t="s">
        <v>91</v>
      </c>
      <c r="DR5" s="22" t="s">
        <v>92</v>
      </c>
      <c r="DS5" s="22" t="s">
        <v>93</v>
      </c>
      <c r="DT5" s="22" t="s">
        <v>35</v>
      </c>
      <c r="DU5" s="22" t="s">
        <v>84</v>
      </c>
      <c r="DV5" s="22" t="s">
        <v>85</v>
      </c>
      <c r="DW5" s="22" t="s">
        <v>86</v>
      </c>
      <c r="DX5" s="22" t="s">
        <v>87</v>
      </c>
      <c r="DY5" s="22" t="s">
        <v>88</v>
      </c>
      <c r="DZ5" s="22" t="s">
        <v>89</v>
      </c>
      <c r="EA5" s="22" t="s">
        <v>90</v>
      </c>
      <c r="EB5" s="22" t="s">
        <v>91</v>
      </c>
      <c r="EC5" s="22" t="s">
        <v>92</v>
      </c>
      <c r="ED5" s="22" t="s">
        <v>93</v>
      </c>
      <c r="EE5" s="22" t="s">
        <v>35</v>
      </c>
      <c r="EF5" s="22" t="s">
        <v>84</v>
      </c>
      <c r="EG5" s="22" t="s">
        <v>85</v>
      </c>
      <c r="EH5" s="22" t="s">
        <v>86</v>
      </c>
      <c r="EI5" s="22" t="s">
        <v>87</v>
      </c>
      <c r="EJ5" s="22" t="s">
        <v>88</v>
      </c>
      <c r="EK5" s="22" t="s">
        <v>89</v>
      </c>
      <c r="EL5" s="22" t="s">
        <v>90</v>
      </c>
      <c r="EM5" s="22" t="s">
        <v>91</v>
      </c>
      <c r="EN5" s="22" t="s">
        <v>92</v>
      </c>
      <c r="EO5" s="22" t="s">
        <v>93</v>
      </c>
    </row>
    <row r="6" spans="1:148" s="13" customFormat="1" x14ac:dyDescent="0.2">
      <c r="A6" s="14" t="s">
        <v>94</v>
      </c>
      <c r="B6" s="19">
        <f t="shared" ref="B6:X6" si="1">B7</f>
        <v>2023</v>
      </c>
      <c r="C6" s="19">
        <f t="shared" si="1"/>
        <v>272256</v>
      </c>
      <c r="D6" s="19">
        <f t="shared" si="1"/>
        <v>46</v>
      </c>
      <c r="E6" s="19">
        <f t="shared" si="1"/>
        <v>17</v>
      </c>
      <c r="F6" s="19">
        <f t="shared" si="1"/>
        <v>1</v>
      </c>
      <c r="G6" s="19">
        <f t="shared" si="1"/>
        <v>0</v>
      </c>
      <c r="H6" s="19" t="str">
        <f t="shared" si="1"/>
        <v>大阪府　高石市</v>
      </c>
      <c r="I6" s="19" t="str">
        <f t="shared" si="1"/>
        <v>法適用</v>
      </c>
      <c r="J6" s="19" t="str">
        <f t="shared" si="1"/>
        <v>下水道事業</v>
      </c>
      <c r="K6" s="19" t="str">
        <f t="shared" si="1"/>
        <v>公共下水道</v>
      </c>
      <c r="L6" s="19" t="str">
        <f t="shared" si="1"/>
        <v>Bb1</v>
      </c>
      <c r="M6" s="19" t="str">
        <f t="shared" si="1"/>
        <v>非設置</v>
      </c>
      <c r="N6" s="23" t="str">
        <f t="shared" si="1"/>
        <v>-</v>
      </c>
      <c r="O6" s="23">
        <f t="shared" si="1"/>
        <v>57.95</v>
      </c>
      <c r="P6" s="23">
        <f t="shared" si="1"/>
        <v>91.9</v>
      </c>
      <c r="Q6" s="23">
        <f t="shared" si="1"/>
        <v>84.96</v>
      </c>
      <c r="R6" s="23">
        <f t="shared" si="1"/>
        <v>2755</v>
      </c>
      <c r="S6" s="23">
        <f t="shared" si="1"/>
        <v>56481</v>
      </c>
      <c r="T6" s="23">
        <f t="shared" si="1"/>
        <v>11.3</v>
      </c>
      <c r="U6" s="23">
        <f t="shared" si="1"/>
        <v>4998.32</v>
      </c>
      <c r="V6" s="23">
        <f t="shared" si="1"/>
        <v>51651</v>
      </c>
      <c r="W6" s="23">
        <f t="shared" si="1"/>
        <v>5.98</v>
      </c>
      <c r="X6" s="23">
        <f t="shared" si="1"/>
        <v>8637.2900000000009</v>
      </c>
      <c r="Y6" s="27" t="str">
        <f t="shared" ref="Y6:AH6" si="2">IF(Y7="",NA(),Y7)</f>
        <v>-</v>
      </c>
      <c r="Z6" s="27">
        <f t="shared" si="2"/>
        <v>114.47</v>
      </c>
      <c r="AA6" s="27">
        <f t="shared" si="2"/>
        <v>114.96</v>
      </c>
      <c r="AB6" s="27">
        <f t="shared" si="2"/>
        <v>114.79</v>
      </c>
      <c r="AC6" s="27">
        <f t="shared" si="2"/>
        <v>115.55</v>
      </c>
      <c r="AD6" s="27" t="str">
        <f t="shared" si="2"/>
        <v>-</v>
      </c>
      <c r="AE6" s="27">
        <f t="shared" si="2"/>
        <v>107.87</v>
      </c>
      <c r="AF6" s="27">
        <f t="shared" si="2"/>
        <v>109.78</v>
      </c>
      <c r="AG6" s="27">
        <f t="shared" si="2"/>
        <v>109.96</v>
      </c>
      <c r="AH6" s="27">
        <f t="shared" si="2"/>
        <v>109.44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11.59</v>
      </c>
      <c r="AQ6" s="27">
        <f t="shared" si="3"/>
        <v>9.36</v>
      </c>
      <c r="AR6" s="27">
        <f t="shared" si="3"/>
        <v>7.56</v>
      </c>
      <c r="AS6" s="27">
        <f t="shared" si="3"/>
        <v>5.84</v>
      </c>
      <c r="AT6" s="23" t="str">
        <f>IF(AT7="","",IF(AT7="-","【-】","【"&amp;SUBSTITUTE(TEXT(AT7,"#,##0.00"),"-","△")&amp;"】"))</f>
        <v>【3.03】</v>
      </c>
      <c r="AU6" s="27" t="str">
        <f t="shared" ref="AU6:BD6" si="4">IF(AU7="",NA(),AU7)</f>
        <v>-</v>
      </c>
      <c r="AV6" s="27">
        <f t="shared" si="4"/>
        <v>31.94</v>
      </c>
      <c r="AW6" s="27">
        <f t="shared" si="4"/>
        <v>37.79</v>
      </c>
      <c r="AX6" s="27">
        <f t="shared" si="4"/>
        <v>37.799999999999997</v>
      </c>
      <c r="AY6" s="27">
        <f t="shared" si="4"/>
        <v>41.01</v>
      </c>
      <c r="AZ6" s="27" t="str">
        <f t="shared" si="4"/>
        <v>-</v>
      </c>
      <c r="BA6" s="27">
        <f t="shared" si="4"/>
        <v>37.200000000000003</v>
      </c>
      <c r="BB6" s="27">
        <f t="shared" si="4"/>
        <v>47.13</v>
      </c>
      <c r="BC6" s="27">
        <f t="shared" si="4"/>
        <v>50.85</v>
      </c>
      <c r="BD6" s="27">
        <f t="shared" si="4"/>
        <v>63.13</v>
      </c>
      <c r="BE6" s="23" t="str">
        <f>IF(BE7="","",IF(BE7="-","【-】","【"&amp;SUBSTITUTE(TEXT(BE7,"#,##0.00"),"-","△")&amp;"】"))</f>
        <v>【78.43】</v>
      </c>
      <c r="BF6" s="27" t="str">
        <f t="shared" ref="BF6:BO6" si="5">IF(BF7="",NA(),BF7)</f>
        <v>-</v>
      </c>
      <c r="BG6" s="27">
        <f t="shared" si="5"/>
        <v>862.69</v>
      </c>
      <c r="BH6" s="27">
        <f t="shared" si="5"/>
        <v>842.67</v>
      </c>
      <c r="BI6" s="27">
        <f t="shared" si="5"/>
        <v>851.38</v>
      </c>
      <c r="BJ6" s="27">
        <f t="shared" si="5"/>
        <v>835.27</v>
      </c>
      <c r="BK6" s="27" t="str">
        <f t="shared" si="5"/>
        <v>-</v>
      </c>
      <c r="BL6" s="27">
        <f t="shared" si="5"/>
        <v>843.72</v>
      </c>
      <c r="BM6" s="27">
        <f t="shared" si="5"/>
        <v>788.62</v>
      </c>
      <c r="BN6" s="27">
        <f t="shared" si="5"/>
        <v>772.15</v>
      </c>
      <c r="BO6" s="27">
        <f t="shared" si="5"/>
        <v>717.6</v>
      </c>
      <c r="BP6" s="23" t="str">
        <f>IF(BP7="","",IF(BP7="-","【-】","【"&amp;SUBSTITUTE(TEXT(BP7,"#,##0.00"),"-","△")&amp;"】"))</f>
        <v>【630.82】</v>
      </c>
      <c r="BQ6" s="27" t="str">
        <f t="shared" ref="BQ6:BZ6" si="6">IF(BQ7="",NA(),BQ7)</f>
        <v>-</v>
      </c>
      <c r="BR6" s="27">
        <f t="shared" si="6"/>
        <v>101.65</v>
      </c>
      <c r="BS6" s="27">
        <f t="shared" si="6"/>
        <v>102.93</v>
      </c>
      <c r="BT6" s="27">
        <f t="shared" si="6"/>
        <v>99.87</v>
      </c>
      <c r="BU6" s="27">
        <f t="shared" si="6"/>
        <v>98.11</v>
      </c>
      <c r="BV6" s="27" t="str">
        <f t="shared" si="6"/>
        <v>-</v>
      </c>
      <c r="BW6" s="27">
        <f t="shared" si="6"/>
        <v>94.81</v>
      </c>
      <c r="BX6" s="27">
        <f t="shared" si="6"/>
        <v>99.88</v>
      </c>
      <c r="BY6" s="27">
        <f t="shared" si="6"/>
        <v>98.82</v>
      </c>
      <c r="BZ6" s="27">
        <f t="shared" si="6"/>
        <v>97.58</v>
      </c>
      <c r="CA6" s="23" t="str">
        <f>IF(CA7="","",IF(CA7="-","【-】","【"&amp;SUBSTITUTE(TEXT(CA7,"#,##0.00"),"-","△")&amp;"】"))</f>
        <v>【97.81】</v>
      </c>
      <c r="CB6" s="27" t="str">
        <f t="shared" ref="CB6:CK6" si="7">IF(CB7="",NA(),CB7)</f>
        <v>-</v>
      </c>
      <c r="CC6" s="27">
        <f t="shared" si="7"/>
        <v>146.07</v>
      </c>
      <c r="CD6" s="27">
        <f t="shared" si="7"/>
        <v>144.38</v>
      </c>
      <c r="CE6" s="27">
        <f t="shared" si="7"/>
        <v>147.87</v>
      </c>
      <c r="CF6" s="27">
        <f t="shared" si="7"/>
        <v>150.54</v>
      </c>
      <c r="CG6" s="27" t="str">
        <f t="shared" si="7"/>
        <v>-</v>
      </c>
      <c r="CH6" s="27">
        <f t="shared" si="7"/>
        <v>129.9</v>
      </c>
      <c r="CI6" s="27">
        <f t="shared" si="7"/>
        <v>126.94</v>
      </c>
      <c r="CJ6" s="27">
        <f t="shared" si="7"/>
        <v>128.38999999999999</v>
      </c>
      <c r="CK6" s="27">
        <f t="shared" si="7"/>
        <v>129.85</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80.11</v>
      </c>
      <c r="CT6" s="27">
        <f t="shared" si="8"/>
        <v>82.83</v>
      </c>
      <c r="CU6" s="27">
        <f t="shared" si="8"/>
        <v>69.38</v>
      </c>
      <c r="CV6" s="27">
        <f t="shared" si="8"/>
        <v>70.39</v>
      </c>
      <c r="CW6" s="23" t="str">
        <f>IF(CW7="","",IF(CW7="-","【-】","【"&amp;SUBSTITUTE(TEXT(CW7,"#,##0.00"),"-","△")&amp;"】"))</f>
        <v>【58.94】</v>
      </c>
      <c r="CX6" s="27" t="str">
        <f t="shared" ref="CX6:DG6" si="9">IF(CX7="",NA(),CX7)</f>
        <v>-</v>
      </c>
      <c r="CY6" s="27">
        <f t="shared" si="9"/>
        <v>94.77</v>
      </c>
      <c r="CZ6" s="27">
        <f t="shared" si="9"/>
        <v>95.64</v>
      </c>
      <c r="DA6" s="27">
        <f t="shared" si="9"/>
        <v>96.49</v>
      </c>
      <c r="DB6" s="27">
        <f t="shared" si="9"/>
        <v>97.9</v>
      </c>
      <c r="DC6" s="27" t="str">
        <f t="shared" si="9"/>
        <v>-</v>
      </c>
      <c r="DD6" s="27">
        <f t="shared" si="9"/>
        <v>95.96</v>
      </c>
      <c r="DE6" s="27">
        <f t="shared" si="9"/>
        <v>95.73</v>
      </c>
      <c r="DF6" s="27">
        <f t="shared" si="9"/>
        <v>96.1</v>
      </c>
      <c r="DG6" s="27">
        <f t="shared" si="9"/>
        <v>96.61</v>
      </c>
      <c r="DH6" s="23" t="str">
        <f>IF(DH7="","",IF(DH7="-","【-】","【"&amp;SUBSTITUTE(TEXT(DH7,"#,##0.00"),"-","△")&amp;"】"))</f>
        <v>【95.91】</v>
      </c>
      <c r="DI6" s="27" t="str">
        <f t="shared" ref="DI6:DR6" si="10">IF(DI7="",NA(),DI7)</f>
        <v>-</v>
      </c>
      <c r="DJ6" s="27">
        <f t="shared" si="10"/>
        <v>49.61</v>
      </c>
      <c r="DK6" s="27">
        <f t="shared" si="10"/>
        <v>50.97</v>
      </c>
      <c r="DL6" s="27">
        <f t="shared" si="10"/>
        <v>52.61</v>
      </c>
      <c r="DM6" s="27">
        <f t="shared" si="10"/>
        <v>53.24</v>
      </c>
      <c r="DN6" s="27" t="str">
        <f t="shared" si="10"/>
        <v>-</v>
      </c>
      <c r="DO6" s="27">
        <f t="shared" si="10"/>
        <v>20.23</v>
      </c>
      <c r="DP6" s="27">
        <f t="shared" si="10"/>
        <v>22.34</v>
      </c>
      <c r="DQ6" s="27">
        <f t="shared" si="10"/>
        <v>24.65</v>
      </c>
      <c r="DR6" s="27">
        <f t="shared" si="10"/>
        <v>24.87</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7">
        <f t="shared" si="11"/>
        <v>1.63</v>
      </c>
      <c r="EA6" s="27">
        <f t="shared" si="11"/>
        <v>1.94</v>
      </c>
      <c r="EB6" s="27">
        <f t="shared" si="11"/>
        <v>2.42</v>
      </c>
      <c r="EC6" s="27">
        <f t="shared" si="11"/>
        <v>3</v>
      </c>
      <c r="ED6" s="23" t="str">
        <f>IF(ED7="","",IF(ED7="-","【-】","【"&amp;SUBSTITUTE(TEXT(ED7,"#,##0.00"),"-","△")&amp;"】"))</f>
        <v>【8.68】</v>
      </c>
      <c r="EE6" s="27" t="str">
        <f t="shared" ref="EE6:EN6" si="12">IF(EE7="",NA(),EE7)</f>
        <v>-</v>
      </c>
      <c r="EF6" s="23">
        <f t="shared" si="12"/>
        <v>0</v>
      </c>
      <c r="EG6" s="27">
        <f t="shared" si="12"/>
        <v>0.04</v>
      </c>
      <c r="EH6" s="27">
        <f t="shared" si="12"/>
        <v>0.03</v>
      </c>
      <c r="EI6" s="27">
        <f t="shared" si="12"/>
        <v>0.01</v>
      </c>
      <c r="EJ6" s="27" t="str">
        <f t="shared" si="12"/>
        <v>-</v>
      </c>
      <c r="EK6" s="27">
        <f t="shared" si="12"/>
        <v>0.12</v>
      </c>
      <c r="EL6" s="27">
        <f t="shared" si="12"/>
        <v>0.35</v>
      </c>
      <c r="EM6" s="27">
        <f t="shared" si="12"/>
        <v>0.1</v>
      </c>
      <c r="EN6" s="27">
        <f t="shared" si="12"/>
        <v>1.51</v>
      </c>
      <c r="EO6" s="23" t="str">
        <f>IF(EO7="","",IF(EO7="-","【-】","【"&amp;SUBSTITUTE(TEXT(EO7,"#,##0.00"),"-","△")&amp;"】"))</f>
        <v>【0.22】</v>
      </c>
    </row>
    <row r="7" spans="1:148" s="13" customFormat="1" x14ac:dyDescent="0.2">
      <c r="A7" s="14"/>
      <c r="B7" s="20">
        <v>2023</v>
      </c>
      <c r="C7" s="20">
        <v>272256</v>
      </c>
      <c r="D7" s="20">
        <v>46</v>
      </c>
      <c r="E7" s="20">
        <v>17</v>
      </c>
      <c r="F7" s="20">
        <v>1</v>
      </c>
      <c r="G7" s="20">
        <v>0</v>
      </c>
      <c r="H7" s="20" t="s">
        <v>95</v>
      </c>
      <c r="I7" s="20" t="s">
        <v>96</v>
      </c>
      <c r="J7" s="20" t="s">
        <v>97</v>
      </c>
      <c r="K7" s="20" t="s">
        <v>98</v>
      </c>
      <c r="L7" s="20" t="s">
        <v>99</v>
      </c>
      <c r="M7" s="20" t="s">
        <v>100</v>
      </c>
      <c r="N7" s="24" t="s">
        <v>101</v>
      </c>
      <c r="O7" s="24">
        <v>57.95</v>
      </c>
      <c r="P7" s="24">
        <v>91.9</v>
      </c>
      <c r="Q7" s="24">
        <v>84.96</v>
      </c>
      <c r="R7" s="24">
        <v>2755</v>
      </c>
      <c r="S7" s="24">
        <v>56481</v>
      </c>
      <c r="T7" s="24">
        <v>11.3</v>
      </c>
      <c r="U7" s="24">
        <v>4998.32</v>
      </c>
      <c r="V7" s="24">
        <v>51651</v>
      </c>
      <c r="W7" s="24">
        <v>5.98</v>
      </c>
      <c r="X7" s="24">
        <v>8637.2900000000009</v>
      </c>
      <c r="Y7" s="24" t="s">
        <v>101</v>
      </c>
      <c r="Z7" s="24">
        <v>114.47</v>
      </c>
      <c r="AA7" s="24">
        <v>114.96</v>
      </c>
      <c r="AB7" s="24">
        <v>114.79</v>
      </c>
      <c r="AC7" s="24">
        <v>115.55</v>
      </c>
      <c r="AD7" s="24" t="s">
        <v>101</v>
      </c>
      <c r="AE7" s="24">
        <v>107.87</v>
      </c>
      <c r="AF7" s="24">
        <v>109.78</v>
      </c>
      <c r="AG7" s="24">
        <v>109.96</v>
      </c>
      <c r="AH7" s="24">
        <v>109.44</v>
      </c>
      <c r="AI7" s="24">
        <v>105.91</v>
      </c>
      <c r="AJ7" s="24" t="s">
        <v>101</v>
      </c>
      <c r="AK7" s="24">
        <v>0</v>
      </c>
      <c r="AL7" s="24">
        <v>0</v>
      </c>
      <c r="AM7" s="24">
        <v>0</v>
      </c>
      <c r="AN7" s="24">
        <v>0</v>
      </c>
      <c r="AO7" s="24" t="s">
        <v>101</v>
      </c>
      <c r="AP7" s="24">
        <v>11.59</v>
      </c>
      <c r="AQ7" s="24">
        <v>9.36</v>
      </c>
      <c r="AR7" s="24">
        <v>7.56</v>
      </c>
      <c r="AS7" s="24">
        <v>5.84</v>
      </c>
      <c r="AT7" s="24">
        <v>3.03</v>
      </c>
      <c r="AU7" s="24" t="s">
        <v>101</v>
      </c>
      <c r="AV7" s="24">
        <v>31.94</v>
      </c>
      <c r="AW7" s="24">
        <v>37.79</v>
      </c>
      <c r="AX7" s="24">
        <v>37.799999999999997</v>
      </c>
      <c r="AY7" s="24">
        <v>41.01</v>
      </c>
      <c r="AZ7" s="24" t="s">
        <v>101</v>
      </c>
      <c r="BA7" s="24">
        <v>37.200000000000003</v>
      </c>
      <c r="BB7" s="24">
        <v>47.13</v>
      </c>
      <c r="BC7" s="24">
        <v>50.85</v>
      </c>
      <c r="BD7" s="24">
        <v>63.13</v>
      </c>
      <c r="BE7" s="24">
        <v>78.430000000000007</v>
      </c>
      <c r="BF7" s="24" t="s">
        <v>101</v>
      </c>
      <c r="BG7" s="24">
        <v>862.69</v>
      </c>
      <c r="BH7" s="24">
        <v>842.67</v>
      </c>
      <c r="BI7" s="24">
        <v>851.38</v>
      </c>
      <c r="BJ7" s="24">
        <v>835.27</v>
      </c>
      <c r="BK7" s="24" t="s">
        <v>101</v>
      </c>
      <c r="BL7" s="24">
        <v>843.72</v>
      </c>
      <c r="BM7" s="24">
        <v>788.62</v>
      </c>
      <c r="BN7" s="24">
        <v>772.15</v>
      </c>
      <c r="BO7" s="24">
        <v>717.6</v>
      </c>
      <c r="BP7" s="24">
        <v>630.82000000000005</v>
      </c>
      <c r="BQ7" s="24" t="s">
        <v>101</v>
      </c>
      <c r="BR7" s="24">
        <v>101.65</v>
      </c>
      <c r="BS7" s="24">
        <v>102.93</v>
      </c>
      <c r="BT7" s="24">
        <v>99.87</v>
      </c>
      <c r="BU7" s="24">
        <v>98.11</v>
      </c>
      <c r="BV7" s="24" t="s">
        <v>101</v>
      </c>
      <c r="BW7" s="24">
        <v>94.81</v>
      </c>
      <c r="BX7" s="24">
        <v>99.88</v>
      </c>
      <c r="BY7" s="24">
        <v>98.82</v>
      </c>
      <c r="BZ7" s="24">
        <v>97.58</v>
      </c>
      <c r="CA7" s="24">
        <v>97.81</v>
      </c>
      <c r="CB7" s="24" t="s">
        <v>101</v>
      </c>
      <c r="CC7" s="24">
        <v>146.07</v>
      </c>
      <c r="CD7" s="24">
        <v>144.38</v>
      </c>
      <c r="CE7" s="24">
        <v>147.87</v>
      </c>
      <c r="CF7" s="24">
        <v>150.54</v>
      </c>
      <c r="CG7" s="24" t="s">
        <v>101</v>
      </c>
      <c r="CH7" s="24">
        <v>129.9</v>
      </c>
      <c r="CI7" s="24">
        <v>126.94</v>
      </c>
      <c r="CJ7" s="24">
        <v>128.38999999999999</v>
      </c>
      <c r="CK7" s="24">
        <v>129.85</v>
      </c>
      <c r="CL7" s="24">
        <v>138.75</v>
      </c>
      <c r="CM7" s="24" t="s">
        <v>101</v>
      </c>
      <c r="CN7" s="24" t="s">
        <v>101</v>
      </c>
      <c r="CO7" s="24" t="s">
        <v>101</v>
      </c>
      <c r="CP7" s="24" t="s">
        <v>101</v>
      </c>
      <c r="CQ7" s="24" t="s">
        <v>101</v>
      </c>
      <c r="CR7" s="24" t="s">
        <v>101</v>
      </c>
      <c r="CS7" s="24">
        <v>80.11</v>
      </c>
      <c r="CT7" s="24">
        <v>82.83</v>
      </c>
      <c r="CU7" s="24">
        <v>69.38</v>
      </c>
      <c r="CV7" s="24">
        <v>70.39</v>
      </c>
      <c r="CW7" s="24">
        <v>58.94</v>
      </c>
      <c r="CX7" s="24" t="s">
        <v>101</v>
      </c>
      <c r="CY7" s="24">
        <v>94.77</v>
      </c>
      <c r="CZ7" s="24">
        <v>95.64</v>
      </c>
      <c r="DA7" s="24">
        <v>96.49</v>
      </c>
      <c r="DB7" s="24">
        <v>97.9</v>
      </c>
      <c r="DC7" s="24" t="s">
        <v>101</v>
      </c>
      <c r="DD7" s="24">
        <v>95.96</v>
      </c>
      <c r="DE7" s="24">
        <v>95.73</v>
      </c>
      <c r="DF7" s="24">
        <v>96.1</v>
      </c>
      <c r="DG7" s="24">
        <v>96.61</v>
      </c>
      <c r="DH7" s="24">
        <v>95.91</v>
      </c>
      <c r="DI7" s="24" t="s">
        <v>101</v>
      </c>
      <c r="DJ7" s="24">
        <v>49.61</v>
      </c>
      <c r="DK7" s="24">
        <v>50.97</v>
      </c>
      <c r="DL7" s="24">
        <v>52.61</v>
      </c>
      <c r="DM7" s="24">
        <v>53.24</v>
      </c>
      <c r="DN7" s="24" t="s">
        <v>101</v>
      </c>
      <c r="DO7" s="24">
        <v>20.23</v>
      </c>
      <c r="DP7" s="24">
        <v>22.34</v>
      </c>
      <c r="DQ7" s="24">
        <v>24.65</v>
      </c>
      <c r="DR7" s="24">
        <v>24.87</v>
      </c>
      <c r="DS7" s="24">
        <v>41.09</v>
      </c>
      <c r="DT7" s="24" t="s">
        <v>101</v>
      </c>
      <c r="DU7" s="24">
        <v>0</v>
      </c>
      <c r="DV7" s="24">
        <v>0</v>
      </c>
      <c r="DW7" s="24">
        <v>0</v>
      </c>
      <c r="DX7" s="24">
        <v>0</v>
      </c>
      <c r="DY7" s="24" t="s">
        <v>101</v>
      </c>
      <c r="DZ7" s="24">
        <v>1.63</v>
      </c>
      <c r="EA7" s="24">
        <v>1.94</v>
      </c>
      <c r="EB7" s="24">
        <v>2.42</v>
      </c>
      <c r="EC7" s="24">
        <v>3</v>
      </c>
      <c r="ED7" s="24">
        <v>8.68</v>
      </c>
      <c r="EE7" s="24" t="s">
        <v>101</v>
      </c>
      <c r="EF7" s="24">
        <v>0</v>
      </c>
      <c r="EG7" s="24">
        <v>0.04</v>
      </c>
      <c r="EH7" s="24">
        <v>0.03</v>
      </c>
      <c r="EI7" s="24">
        <v>0.01</v>
      </c>
      <c r="EJ7" s="24" t="s">
        <v>101</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59</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102</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岸井夏希</cp:lastModifiedBy>
  <cp:lastPrinted>2025-02-06T09:16:17Z</cp:lastPrinted>
  <dcterms:created xsi:type="dcterms:W3CDTF">2025-01-24T07:04:15Z</dcterms:created>
  <dcterms:modified xsi:type="dcterms:W3CDTF">2025-02-27T06:57:32Z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2025-01-29T07:36:21Z</vt:filetime>
  </property>
</Properties>
</file>