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9C405053-64B8-4926-B4A5-6BE185005CAF}" xr6:coauthVersionLast="47" xr6:coauthVersionMax="47" xr10:uidLastSave="{00000000-0000-0000-0000-000000000000}"/>
  <workbookProtection workbookAlgorithmName="SHA-512" workbookHashValue="1oWWlJfxmUycOKHjSRY3ebUHyKU/47Nqh/U03UifZOtCjarVMrlbOHCOhoiJ9xvlAwuIfqT6vLiW57bbNpeHDg==" workbookSaltValue="Cmpu9SR/GK9LoeLEJpuTDw==" workbookSpinCount="100000" lockStructure="1"/>
  <bookViews>
    <workbookView xWindow="9276" yWindow="696" windowWidth="13764" windowHeight="13248"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F85" i="4"/>
  <c r="BB10" i="4"/>
  <c r="AT10" i="4"/>
  <c r="AL10" i="4"/>
  <c r="I10" i="4"/>
  <c r="B10" i="4"/>
  <c r="BB8" i="4"/>
  <c r="AT8" i="4"/>
  <c r="AL8" i="4"/>
  <c r="AD8" i="4"/>
  <c r="W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<sst xmlns="http://schemas.openxmlformats.org/spreadsheetml/2006/main" count="228" uniqueCount="112">
  <si>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</si>
  <si>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</si>
  <si>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</si>
  <si>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</si>
  <si>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</si>
  <si>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</si>
  <si>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</si>
  <si>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</si>
  <si>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</si>
  <si>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</si>
  <si>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</si>
  <si>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</si>
  <si>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</si>
  <si>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</si>
  <si>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</si>
  <si>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</si>
  <si>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</si>
  <si>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</si>
  <si>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</si>
  <si>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</si>
  <si>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</si>
  <si>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</si>
  <si>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</si>
  <si>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</si>
  <si>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</si>
  <si>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</si>
  <si>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</si>
  <si>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</si>
  <si>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</si>
  <si>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</si>
  <si>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</si>
  <si>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</si>
  <si>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</si>
  <si>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</si>
  <si>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</si>
  <si>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</si>
  <si>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</si>
  <si>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</si>
  <si>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</si>
  <si>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</si>
  <si>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</si>
  <si>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</si>
  <si>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</si>
  <si>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</si>
  <si>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</si>
  <si>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</si>
  <si>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</si>
  <si>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</si>
  <si>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</si>
  <si>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</si>
  <si>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</si>
  <si>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</si>
  <si>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</si>
  <si>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</si>
  <si>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</si>
  <si>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</si>
  <si>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</si>
  <si>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</si>
  <si>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</si>
  <si>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</si>
  <si>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</si>
  <si>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</si>
  <si>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</si>
  <si>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</si>
  <si>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</si>
  <si>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</si>
  <si>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</si>
  <si>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</si>
  <si>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</si>
  <si>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</si>
  <si>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</si>
  <si>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</si>
  <si>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</si>
  <si>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</si>
  <si>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</si>
  <si>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</si>
  <si>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</si>
  <si>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</si>
  <si>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</si>
  <si>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</si>
  <si>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</si>
  <si>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</si>
  <si>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</si>
  <si>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</si>
  <si>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</si>
  <si>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</si>
  <si>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</si>
  <si>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</si>
  <si>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</si>
  <si>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</si>
  <si>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</si>
  <si>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</si>
  <si>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</si>
  <si>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羽曳野市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</si>
  <si>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</si>
  <si>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</si>
  <si>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</si>
  <si>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</si>
  <si>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</si>
  <si>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</si>
  <si>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</si>
  <si>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</si>
  <si>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</si>
  <si>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</si>
  <si>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</si>
  <si>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</si>
  <si>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</si>
  <si>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</si>
  <si>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</si>
  <si>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①有形固定資産減価償却率が類似団体平均値を下回っている。
　②管路経年化率については27％前後で推移している。管路の更新をすすめているものの、依然として法定耐用年数（40年）を超えた管路が多数あり、当該率は類似団体平均値を上回っている。
　③管路更新率については、類似団体平均値と比較すると依然として高水準である。重要度を考慮して優先的に更新・耐震化する管路の更新基準年数を設定し、更新時期の早い管路の更新について着実に実施している。
</t>
    <phoneticPr fontId="4"/>
  </si>
  <si>
    <t>　上記「1．経営の健全性・効率性について」のとおり健全かつ効率的な経営を確保するとともに、「2．老朽化の状況について」のとおり管路経年化率は類似団体平均値と比べ高水準であることから、引き続き施設及び管路の更新を着実に進めていくことが重要であると考える。
　このことから、第6次水道施設整備事業（7ヶ年事業）及び施設改良事業により、施設・管路の耐震化及び老朽化対策を着実に推し進めていく。一方で、経営についても、平成28年度に策定した経営戦略（羽曳野市水道事業ビジョン）に基づき、引き続き健全かつ効率的な経営を確保するよう努めていく。</t>
    <phoneticPr fontId="4"/>
  </si>
  <si>
    <t>　類似団体平均値と比較すると、①から⑧までの指標について、良好な数値であることから、健全かつ効率的な経営をしていると考えられる。
　ただし、⑤料金回収率については、前年と比較して数値が減少している。主な要因は、エネルギー、物価等の高騰対策として水道基本料金を４か月間減免を行ったことによるものである。</t>
    <rPh sb="71" eb="76">
      <t>リョウキンカイシュウリツ</t>
    </rPh>
    <rPh sb="82" eb="84">
      <t>ゼンネン</t>
    </rPh>
    <rPh sb="85" eb="87">
      <t>ヒカク</t>
    </rPh>
    <rPh sb="89" eb="91">
      <t>スウチ</t>
    </rPh>
    <rPh sb="92" eb="94">
      <t>ゲンショウ</t>
    </rPh>
    <rPh sb="99" eb="100">
      <t>オモ</t>
    </rPh>
    <rPh sb="101" eb="103">
      <t>ヨウイン</t>
    </rPh>
    <rPh sb="111" eb="114">
      <t>ブッカトウ</t>
    </rPh>
    <rPh sb="115" eb="117">
      <t>コウトウ</t>
    </rPh>
    <rPh sb="117" eb="119">
      <t>タイサク</t>
    </rPh>
    <rPh sb="122" eb="128">
      <t>スイドウキホンリョウキン</t>
    </rPh>
    <rPh sb="131" eb="133">
      <t>ゲツカン</t>
    </rPh>
    <rPh sb="133" eb="135">
      <t>ゲンメン</t>
    </rPh>
    <rPh sb="136" eb="13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</si>
</sst>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1.1599999999999999</c:v>
                </c:pt>
                <c:pt idx="1">
                  <c:v>1.26</c:v>
                </c:pt>
                <c:pt idx="2">
                  <c:v>0.93</c:v>
                </c:pt>
                <c:pt idx="3">
                  <c:v>1.04</c:v>
                </c:pt>
                <c:pt idx="4">
                  <c:v>1.34</c:v>
                </c:pt>
              </c:numCache>
            </c:numRef>
          </c:val>
          <c:extLst>
            <c:ext xmlns:c16="http://schemas.microsoft.com/office/drawing/2014/chart" uri="{C3380CC4-5D6E-409C-BE32-E72D297353CC}">
              <c16:uniqueId val="{00000000-5E3F-482C-862E-6022E2B5ADE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5E3F-482C-862E-6022E2B5ADE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82.48</c:v>
                </c:pt>
                <c:pt idx="1">
                  <c:v>83.44</c:v>
                </c:pt>
                <c:pt idx="2">
                  <c:v>81.83</c:v>
                </c:pt>
                <c:pt idx="3">
                  <c:v>80.42</c:v>
                </c:pt>
                <c:pt idx="4">
                  <c:v>79.59</c:v>
                </c:pt>
              </c:numCache>
            </c:numRef>
          </c:val>
          <c:extLst>
            <c:ext xmlns:c16="http://schemas.microsoft.com/office/drawing/2014/chart" uri="{C3380CC4-5D6E-409C-BE32-E72D297353CC}">
              <c16:uniqueId val="{00000000-A5EF-494D-807A-89C2219D446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A5EF-494D-807A-89C2219D446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95.79</c:v>
                </c:pt>
                <c:pt idx="1">
                  <c:v>97.13</c:v>
                </c:pt>
                <c:pt idx="2">
                  <c:v>97.49</c:v>
                </c:pt>
                <c:pt idx="3">
                  <c:v>97.65</c:v>
                </c:pt>
                <c:pt idx="4">
                  <c:v>96.7</c:v>
                </c:pt>
              </c:numCache>
            </c:numRef>
          </c:val>
          <c:extLst>
            <c:ext xmlns:c16="http://schemas.microsoft.com/office/drawing/2014/chart" uri="{C3380CC4-5D6E-409C-BE32-E72D297353CC}">
              <c16:uniqueId val="{00000000-874C-4AFB-85DF-4A6690C623F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874C-4AFB-85DF-4A6690C623F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123.52</c:v>
                </c:pt>
                <c:pt idx="1">
                  <c:v>115.21</c:v>
                </c:pt>
                <c:pt idx="2">
                  <c:v>124.89</c:v>
                </c:pt>
                <c:pt idx="3">
                  <c:v>119.43</c:v>
                </c:pt>
                <c:pt idx="4">
                  <c:v>115.18</c:v>
                </c:pt>
              </c:numCache>
            </c:numRef>
          </c:val>
          <c:extLst>
            <c:ext xmlns:c16="http://schemas.microsoft.com/office/drawing/2014/chart" uri="{C3380CC4-5D6E-409C-BE32-E72D297353CC}">
              <c16:uniqueId val="{00000000-DA6B-43B3-A8E2-584CB0020C2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DA6B-43B3-A8E2-584CB0020C2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44.83</c:v>
                </c:pt>
                <c:pt idx="1">
                  <c:v>45.91</c:v>
                </c:pt>
                <c:pt idx="2">
                  <c:v>47.27</c:v>
                </c:pt>
                <c:pt idx="3">
                  <c:v>48.1</c:v>
                </c:pt>
                <c:pt idx="4">
                  <c:v>46.99</c:v>
                </c:pt>
              </c:numCache>
            </c:numRef>
          </c:val>
          <c:extLst>
            <c:ext xmlns:c16="http://schemas.microsoft.com/office/drawing/2014/chart" uri="{C3380CC4-5D6E-409C-BE32-E72D297353CC}">
              <c16:uniqueId val="{00000000-745B-4D31-86EA-A6D494F3B0C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745B-4D31-86EA-A6D494F3B0C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27.43</c:v>
                </c:pt>
                <c:pt idx="1">
                  <c:v>26.57</c:v>
                </c:pt>
                <c:pt idx="2">
                  <c:v>27.72</c:v>
                </c:pt>
                <c:pt idx="3">
                  <c:v>27.9</c:v>
                </c:pt>
                <c:pt idx="4">
                  <c:v>27.76</c:v>
                </c:pt>
              </c:numCache>
            </c:numRef>
          </c:val>
          <c:extLst>
            <c:ext xmlns:c16="http://schemas.microsoft.com/office/drawing/2014/chart" uri="{C3380CC4-5D6E-409C-BE32-E72D297353CC}">
              <c16:uniqueId val="{00000000-3DCF-4FA1-8EE5-B4348450481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3DCF-4FA1-8EE5-B4348450481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D7-4A1F-A935-3B53D7514DF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85D7-4A1F-A935-3B53D7514DF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506.63</c:v>
                </c:pt>
                <c:pt idx="1">
                  <c:v>529.79</c:v>
                </c:pt>
                <c:pt idx="2">
                  <c:v>400.65</c:v>
                </c:pt>
                <c:pt idx="3">
                  <c:v>359.41</c:v>
                </c:pt>
                <c:pt idx="4">
                  <c:v>394.66</c:v>
                </c:pt>
              </c:numCache>
            </c:numRef>
          </c:val>
          <c:extLst>
            <c:ext xmlns:c16="http://schemas.microsoft.com/office/drawing/2014/chart" uri="{C3380CC4-5D6E-409C-BE32-E72D297353CC}">
              <c16:uniqueId val="{00000000-7161-4E38-87CB-26AA4D33D4D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7161-4E38-87CB-26AA4D33D4D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37.01</c:v>
                </c:pt>
                <c:pt idx="1">
                  <c:v>33.53</c:v>
                </c:pt>
                <c:pt idx="2">
                  <c:v>50.01</c:v>
                </c:pt>
                <c:pt idx="3">
                  <c:v>71.8</c:v>
                </c:pt>
                <c:pt idx="4">
                  <c:v>96.98</c:v>
                </c:pt>
              </c:numCache>
            </c:numRef>
          </c:val>
          <c:extLst>
            <c:ext xmlns:c16="http://schemas.microsoft.com/office/drawing/2014/chart" uri="{C3380CC4-5D6E-409C-BE32-E72D297353CC}">
              <c16:uniqueId val="{00000000-077E-46D0-94FD-C689FE09296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077E-46D0-94FD-C689FE09296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120.88</c:v>
                </c:pt>
                <c:pt idx="1">
                  <c:v>108.48</c:v>
                </c:pt>
                <c:pt idx="2">
                  <c:v>123.59</c:v>
                </c:pt>
                <c:pt idx="3">
                  <c:v>114.27</c:v>
                </c:pt>
                <c:pt idx="4">
                  <c:v>105.14</c:v>
                </c:pt>
              </c:numCache>
            </c:numRef>
          </c:val>
          <c:extLst>
            <c:ext xmlns:c16="http://schemas.microsoft.com/office/drawing/2014/chart" uri="{C3380CC4-5D6E-409C-BE32-E72D297353CC}">
              <c16:uniqueId val="{00000000-DD6C-4F02-8E9D-7DC30C9C97B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DD6C-4F02-8E9D-7DC30C9C97B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130.55000000000001</c:v>
                </c:pt>
                <c:pt idx="1">
                  <c:v>130.36000000000001</c:v>
                </c:pt>
                <c:pt idx="2">
                  <c:v>127.21</c:v>
                </c:pt>
                <c:pt idx="3">
                  <c:v>137.65</c:v>
                </c:pt>
                <c:pt idx="4">
                  <c:v>138.72999999999999</c:v>
                </c:pt>
              </c:numCache>
            </c:numRef>
          </c:val>
          <c:extLst>
            <c:ext xmlns:c16="http://schemas.microsoft.com/office/drawing/2014/chart" uri="{C3380CC4-5D6E-409C-BE32-E72D297353CC}">
              <c16:uniqueId val="{00000000-817C-462D-862F-393D54C104F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817C-462D-862F-393D54C104F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大阪府　羽曳野市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A3</v>
      </c>
      <c r="X8" s="77"/>
      <c r="Y8" s="77"/>
      <c r="Z8" s="77"/>
      <c r="AA8" s="77"/>
      <c r="AB8" s="77"/>
      <c r="AC8" s="77"/>
      <c r="AD8" s="77" t="str">
        <f>データ!$M$6</f>
        <v>非設置</v>
      </c>
      <c r="AE8" s="77"/>
      <c r="AF8" s="77"/>
      <c r="AG8" s="77"/>
      <c r="AH8" s="77"/>
      <c r="AI8" s="77"/>
      <c r="AJ8" s="77"/>
      <c r="AK8" s="2"/>
      <c r="AL8" s="68">
        <f>データ!$R$6</f>
        <v>108213</v>
      </c>
      <c r="AM8" s="68"/>
      <c r="AN8" s="68"/>
      <c r="AO8" s="68"/>
      <c r="AP8" s="68"/>
      <c r="AQ8" s="68"/>
      <c r="AR8" s="68"/>
      <c r="AS8" s="68"/>
      <c r="AT8" s="36">
        <f>データ!$S$6</f>
        <v>26.45</v>
      </c>
      <c r="AU8" s="37"/>
      <c r="AV8" s="37"/>
      <c r="AW8" s="37"/>
      <c r="AX8" s="37"/>
      <c r="AY8" s="37"/>
      <c r="AZ8" s="37"/>
      <c r="BA8" s="37"/>
      <c r="BB8" s="57">
        <f>データ!$T$6</f>
        <v>4091.23</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2">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2">
      <c r="A10" s="2"/>
      <c r="B10" s="36" t="str">
        <f>データ!$N$6</f>
        <v>-</v>
      </c>
      <c r="C10" s="37"/>
      <c r="D10" s="37"/>
      <c r="E10" s="37"/>
      <c r="F10" s="37"/>
      <c r="G10" s="37"/>
      <c r="H10" s="37"/>
      <c r="I10" s="36">
        <f>データ!$O$6</f>
        <v>90.33</v>
      </c>
      <c r="J10" s="37"/>
      <c r="K10" s="37"/>
      <c r="L10" s="37"/>
      <c r="M10" s="37"/>
      <c r="N10" s="37"/>
      <c r="O10" s="67"/>
      <c r="P10" s="57">
        <f>データ!$P$6</f>
        <v>97.55</v>
      </c>
      <c r="Q10" s="57"/>
      <c r="R10" s="57"/>
      <c r="S10" s="57"/>
      <c r="T10" s="57"/>
      <c r="U10" s="57"/>
      <c r="V10" s="57"/>
      <c r="W10" s="68">
        <f>データ!$Q$6</f>
        <v>2744</v>
      </c>
      <c r="X10" s="68"/>
      <c r="Y10" s="68"/>
      <c r="Z10" s="68"/>
      <c r="AA10" s="68"/>
      <c r="AB10" s="68"/>
      <c r="AC10" s="68"/>
      <c r="AD10" s="2"/>
      <c r="AE10" s="2"/>
      <c r="AF10" s="2"/>
      <c r="AG10" s="2"/>
      <c r="AH10" s="2"/>
      <c r="AI10" s="2"/>
      <c r="AJ10" s="2"/>
      <c r="AK10" s="2"/>
      <c r="AL10" s="68">
        <f>データ!$U$6</f>
        <v>105162</v>
      </c>
      <c r="AM10" s="68"/>
      <c r="AN10" s="68"/>
      <c r="AO10" s="68"/>
      <c r="AP10" s="68"/>
      <c r="AQ10" s="68"/>
      <c r="AR10" s="68"/>
      <c r="AS10" s="68"/>
      <c r="AT10" s="36">
        <f>データ!$V$6</f>
        <v>26.33</v>
      </c>
      <c r="AU10" s="37"/>
      <c r="AV10" s="37"/>
      <c r="AW10" s="37"/>
      <c r="AX10" s="37"/>
      <c r="AY10" s="37"/>
      <c r="AZ10" s="37"/>
      <c r="BA10" s="37"/>
      <c r="BB10" s="57">
        <f>データ!$W$6</f>
        <v>3994</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2">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109</v>
      </c>
      <c r="BM47" s="42"/>
      <c r="BN47" s="42"/>
      <c r="BO47" s="42"/>
      <c r="BP47" s="42"/>
      <c r="BQ47" s="42"/>
      <c r="BR47" s="42"/>
      <c r="BS47" s="42"/>
      <c r="BT47" s="42"/>
      <c r="BU47" s="42"/>
      <c r="BV47" s="42"/>
      <c r="BW47" s="42"/>
      <c r="BX47" s="42"/>
      <c r="BY47" s="42"/>
      <c r="BZ47" s="4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2">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2">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110</v>
      </c>
      <c r="BM66" s="42"/>
      <c r="BN66" s="42"/>
      <c r="BO66" s="42"/>
      <c r="BP66" s="42"/>
      <c r="BQ66" s="42"/>
      <c r="BR66" s="42"/>
      <c r="BS66" s="42"/>
      <c r="BT66" s="42"/>
      <c r="BU66" s="42"/>
      <c r="BV66" s="42"/>
      <c r="BW66" s="42"/>
      <c r="BX66" s="42"/>
      <c r="BY66" s="42"/>
      <c r="BZ66" s="4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qy0pUDeNC+fo4Mpq0APdeiGvb1T7BqOfNVAZfpq3UeJlc25D48SmzPbzBTENW89+fBleGCCzKhl5w9QTogxwsA==" saltValue="uzJseS7JGDJlfH4Rqcs8j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272221</v>
      </c>
      <c r="D6" s="20">
        <f t="shared" si="3"/>
        <v>46</v>
      </c>
      <c r="E6" s="20">
        <f t="shared" si="3"/>
        <v>1</v>
      </c>
      <c r="F6" s="20">
        <f t="shared" si="3"/>
        <v>0</v>
      </c>
      <c r="G6" s="20">
        <f t="shared" si="3"/>
        <v>1</v>
      </c>
      <c r="H6" s="20" t="str">
        <f t="shared" si="3"/>
        <v>大阪府　羽曳野市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90.33</v>
      </c>
      <c r="P6" s="21">
        <f t="shared" si="3"/>
        <v>97.55</v>
      </c>
      <c r="Q6" s="21">
        <f t="shared" si="3"/>
        <v>2744</v>
      </c>
      <c r="R6" s="21">
        <f t="shared" si="3"/>
        <v>108213</v>
      </c>
      <c r="S6" s="21">
        <f t="shared" si="3"/>
        <v>26.45</v>
      </c>
      <c r="T6" s="21">
        <f t="shared" si="3"/>
        <v>4091.23</v>
      </c>
      <c r="U6" s="21">
        <f t="shared" si="3"/>
        <v>105162</v>
      </c>
      <c r="V6" s="21">
        <f t="shared" si="3"/>
        <v>26.33</v>
      </c>
      <c r="W6" s="21">
        <f t="shared" si="3"/>
        <v>3994</v>
      </c>
      <c r="X6" s="22">
        <f>IF(X7="",NA(),X7)</f>
        <v>123.52</v>
      </c>
      <c r="Y6" s="22">
        <f t="shared" ref="Y6:AG6" si="4">IF(Y7="",NA(),Y7)</f>
        <v>115.21</v>
      </c>
      <c r="Z6" s="22">
        <f t="shared" si="4"/>
        <v>124.89</v>
      </c>
      <c r="AA6" s="22">
        <f t="shared" si="4"/>
        <v>119.43</v>
      </c>
      <c r="AB6" s="22">
        <f t="shared" si="4"/>
        <v>115.18</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506.63</v>
      </c>
      <c r="AU6" s="22">
        <f t="shared" ref="AU6:BC6" si="6">IF(AU7="",NA(),AU7)</f>
        <v>529.79</v>
      </c>
      <c r="AV6" s="22">
        <f t="shared" si="6"/>
        <v>400.65</v>
      </c>
      <c r="AW6" s="22">
        <f t="shared" si="6"/>
        <v>359.41</v>
      </c>
      <c r="AX6" s="22">
        <f t="shared" si="6"/>
        <v>394.66</v>
      </c>
      <c r="AY6" s="22">
        <f t="shared" si="6"/>
        <v>358.91</v>
      </c>
      <c r="AZ6" s="22">
        <f t="shared" si="6"/>
        <v>360.96</v>
      </c>
      <c r="BA6" s="22">
        <f t="shared" si="6"/>
        <v>351.29</v>
      </c>
      <c r="BB6" s="22">
        <f t="shared" si="6"/>
        <v>364.24</v>
      </c>
      <c r="BC6" s="22">
        <f t="shared" si="6"/>
        <v>369.82</v>
      </c>
      <c r="BD6" s="21" t="str">
        <f>IF(BD7="","",IF(BD7="-","【-】","【"&amp;SUBSTITUTE(TEXT(BD7,"#,##0.00"),"-","△")&amp;"】"))</f>
        <v>【243.36】</v>
      </c>
      <c r="BE6" s="22">
        <f>IF(BE7="",NA(),BE7)</f>
        <v>37.01</v>
      </c>
      <c r="BF6" s="22">
        <f t="shared" ref="BF6:BN6" si="7">IF(BF7="",NA(),BF7)</f>
        <v>33.53</v>
      </c>
      <c r="BG6" s="22">
        <f t="shared" si="7"/>
        <v>50.01</v>
      </c>
      <c r="BH6" s="22">
        <f t="shared" si="7"/>
        <v>71.8</v>
      </c>
      <c r="BI6" s="22">
        <f t="shared" si="7"/>
        <v>96.98</v>
      </c>
      <c r="BJ6" s="22">
        <f t="shared" si="7"/>
        <v>247.27</v>
      </c>
      <c r="BK6" s="22">
        <f t="shared" si="7"/>
        <v>239.18</v>
      </c>
      <c r="BL6" s="22">
        <f t="shared" si="7"/>
        <v>236.29</v>
      </c>
      <c r="BM6" s="22">
        <f t="shared" si="7"/>
        <v>238.77</v>
      </c>
      <c r="BN6" s="22">
        <f t="shared" si="7"/>
        <v>218.57</v>
      </c>
      <c r="BO6" s="21" t="str">
        <f>IF(BO7="","",IF(BO7="-","【-】","【"&amp;SUBSTITUTE(TEXT(BO7,"#,##0.00"),"-","△")&amp;"】"))</f>
        <v>【265.93】</v>
      </c>
      <c r="BP6" s="22">
        <f>IF(BP7="",NA(),BP7)</f>
        <v>120.88</v>
      </c>
      <c r="BQ6" s="22">
        <f t="shared" ref="BQ6:BY6" si="8">IF(BQ7="",NA(),BQ7)</f>
        <v>108.48</v>
      </c>
      <c r="BR6" s="22">
        <f t="shared" si="8"/>
        <v>123.59</v>
      </c>
      <c r="BS6" s="22">
        <f t="shared" si="8"/>
        <v>114.27</v>
      </c>
      <c r="BT6" s="22">
        <f t="shared" si="8"/>
        <v>105.14</v>
      </c>
      <c r="BU6" s="22">
        <f t="shared" si="8"/>
        <v>105.34</v>
      </c>
      <c r="BV6" s="22">
        <f t="shared" si="8"/>
        <v>101.89</v>
      </c>
      <c r="BW6" s="22">
        <f t="shared" si="8"/>
        <v>104.33</v>
      </c>
      <c r="BX6" s="22">
        <f t="shared" si="8"/>
        <v>98.85</v>
      </c>
      <c r="BY6" s="22">
        <f t="shared" si="8"/>
        <v>101.78</v>
      </c>
      <c r="BZ6" s="21" t="str">
        <f>IF(BZ7="","",IF(BZ7="-","【-】","【"&amp;SUBSTITUTE(TEXT(BZ7,"#,##0.00"),"-","△")&amp;"】"))</f>
        <v>【97.82】</v>
      </c>
      <c r="CA6" s="22">
        <f>IF(CA7="",NA(),CA7)</f>
        <v>130.55000000000001</v>
      </c>
      <c r="CB6" s="22">
        <f t="shared" ref="CB6:CJ6" si="9">IF(CB7="",NA(),CB7)</f>
        <v>130.36000000000001</v>
      </c>
      <c r="CC6" s="22">
        <f t="shared" si="9"/>
        <v>127.21</v>
      </c>
      <c r="CD6" s="22">
        <f t="shared" si="9"/>
        <v>137.65</v>
      </c>
      <c r="CE6" s="22">
        <f t="shared" si="9"/>
        <v>138.72999999999999</v>
      </c>
      <c r="CF6" s="22">
        <f t="shared" si="9"/>
        <v>159.6</v>
      </c>
      <c r="CG6" s="22">
        <f t="shared" si="9"/>
        <v>156.32</v>
      </c>
      <c r="CH6" s="22">
        <f t="shared" si="9"/>
        <v>157.4</v>
      </c>
      <c r="CI6" s="22">
        <f t="shared" si="9"/>
        <v>162.61000000000001</v>
      </c>
      <c r="CJ6" s="22">
        <f t="shared" si="9"/>
        <v>163.94</v>
      </c>
      <c r="CK6" s="21" t="str">
        <f>IF(CK7="","",IF(CK7="-","【-】","【"&amp;SUBSTITUTE(TEXT(CK7,"#,##0.00"),"-","△")&amp;"】"))</f>
        <v>【177.56】</v>
      </c>
      <c r="CL6" s="22">
        <f>IF(CL7="",NA(),CL7)</f>
        <v>82.48</v>
      </c>
      <c r="CM6" s="22">
        <f t="shared" ref="CM6:CU6" si="10">IF(CM7="",NA(),CM7)</f>
        <v>83.44</v>
      </c>
      <c r="CN6" s="22">
        <f t="shared" si="10"/>
        <v>81.83</v>
      </c>
      <c r="CO6" s="22">
        <f t="shared" si="10"/>
        <v>80.42</v>
      </c>
      <c r="CP6" s="22">
        <f t="shared" si="10"/>
        <v>79.59</v>
      </c>
      <c r="CQ6" s="22">
        <f t="shared" si="10"/>
        <v>62.05</v>
      </c>
      <c r="CR6" s="22">
        <f t="shared" si="10"/>
        <v>63.23</v>
      </c>
      <c r="CS6" s="22">
        <f t="shared" si="10"/>
        <v>62.59</v>
      </c>
      <c r="CT6" s="22">
        <f t="shared" si="10"/>
        <v>61.81</v>
      </c>
      <c r="CU6" s="22">
        <f t="shared" si="10"/>
        <v>62.35</v>
      </c>
      <c r="CV6" s="21" t="str">
        <f>IF(CV7="","",IF(CV7="-","【-】","【"&amp;SUBSTITUTE(TEXT(CV7,"#,##0.00"),"-","△")&amp;"】"))</f>
        <v>【59.81】</v>
      </c>
      <c r="CW6" s="22">
        <f>IF(CW7="",NA(),CW7)</f>
        <v>95.79</v>
      </c>
      <c r="CX6" s="22">
        <f t="shared" ref="CX6:DF6" si="11">IF(CX7="",NA(),CX7)</f>
        <v>97.13</v>
      </c>
      <c r="CY6" s="22">
        <f t="shared" si="11"/>
        <v>97.49</v>
      </c>
      <c r="CZ6" s="22">
        <f t="shared" si="11"/>
        <v>97.65</v>
      </c>
      <c r="DA6" s="22">
        <f t="shared" si="11"/>
        <v>96.7</v>
      </c>
      <c r="DB6" s="22">
        <f t="shared" si="11"/>
        <v>89.11</v>
      </c>
      <c r="DC6" s="22">
        <f t="shared" si="11"/>
        <v>89.35</v>
      </c>
      <c r="DD6" s="22">
        <f t="shared" si="11"/>
        <v>89.7</v>
      </c>
      <c r="DE6" s="22">
        <f t="shared" si="11"/>
        <v>89.24</v>
      </c>
      <c r="DF6" s="22">
        <f t="shared" si="11"/>
        <v>88.71</v>
      </c>
      <c r="DG6" s="21" t="str">
        <f>IF(DG7="","",IF(DG7="-","【-】","【"&amp;SUBSTITUTE(TEXT(DG7,"#,##0.00"),"-","△")&amp;"】"))</f>
        <v>【89.42】</v>
      </c>
      <c r="DH6" s="22">
        <f>IF(DH7="",NA(),DH7)</f>
        <v>44.83</v>
      </c>
      <c r="DI6" s="22">
        <f t="shared" ref="DI6:DQ6" si="12">IF(DI7="",NA(),DI7)</f>
        <v>45.91</v>
      </c>
      <c r="DJ6" s="22">
        <f t="shared" si="12"/>
        <v>47.27</v>
      </c>
      <c r="DK6" s="22">
        <f t="shared" si="12"/>
        <v>48.1</v>
      </c>
      <c r="DL6" s="22">
        <f t="shared" si="12"/>
        <v>46.99</v>
      </c>
      <c r="DM6" s="22">
        <f t="shared" si="12"/>
        <v>48.69</v>
      </c>
      <c r="DN6" s="22">
        <f t="shared" si="12"/>
        <v>49.62</v>
      </c>
      <c r="DO6" s="22">
        <f t="shared" si="12"/>
        <v>50.5</v>
      </c>
      <c r="DP6" s="22">
        <f t="shared" si="12"/>
        <v>51.28</v>
      </c>
      <c r="DQ6" s="22">
        <f t="shared" si="12"/>
        <v>51.95</v>
      </c>
      <c r="DR6" s="21" t="str">
        <f>IF(DR7="","",IF(DR7="-","【-】","【"&amp;SUBSTITUTE(TEXT(DR7,"#,##0.00"),"-","△")&amp;"】"))</f>
        <v>【52.02】</v>
      </c>
      <c r="DS6" s="22">
        <f>IF(DS7="",NA(),DS7)</f>
        <v>27.43</v>
      </c>
      <c r="DT6" s="22">
        <f t="shared" ref="DT6:EB6" si="13">IF(DT7="",NA(),DT7)</f>
        <v>26.57</v>
      </c>
      <c r="DU6" s="22">
        <f t="shared" si="13"/>
        <v>27.72</v>
      </c>
      <c r="DV6" s="22">
        <f t="shared" si="13"/>
        <v>27.9</v>
      </c>
      <c r="DW6" s="22">
        <f t="shared" si="13"/>
        <v>27.76</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1.1599999999999999</v>
      </c>
      <c r="EE6" s="22">
        <f t="shared" ref="EE6:EM6" si="14">IF(EE7="",NA(),EE7)</f>
        <v>1.26</v>
      </c>
      <c r="EF6" s="22">
        <f t="shared" si="14"/>
        <v>0.93</v>
      </c>
      <c r="EG6" s="22">
        <f t="shared" si="14"/>
        <v>1.04</v>
      </c>
      <c r="EH6" s="22">
        <f t="shared" si="14"/>
        <v>1.34</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2">
      <c r="A7" s="15"/>
      <c r="B7" s="24">
        <v>2023</v>
      </c>
      <c r="C7" s="24">
        <v>272221</v>
      </c>
      <c r="D7" s="24">
        <v>46</v>
      </c>
      <c r="E7" s="24">
        <v>1</v>
      </c>
      <c r="F7" s="24">
        <v>0</v>
      </c>
      <c r="G7" s="24">
        <v>1</v>
      </c>
      <c r="H7" s="24" t="s">
        <v>93</v>
      </c>
      <c r="I7" s="24" t="s">
        <v>94</v>
      </c>
      <c r="J7" s="24" t="s">
        <v>95</v>
      </c>
      <c r="K7" s="24" t="s">
        <v>96</v>
      </c>
      <c r="L7" s="24" t="s">
        <v>97</v>
      </c>
      <c r="M7" s="24" t="s">
        <v>98</v>
      </c>
      <c r="N7" s="25" t="s">
        <v>99</v>
      </c>
      <c r="O7" s="25">
        <v>90.33</v>
      </c>
      <c r="P7" s="25">
        <v>97.55</v>
      </c>
      <c r="Q7" s="25">
        <v>2744</v>
      </c>
      <c r="R7" s="25">
        <v>108213</v>
      </c>
      <c r="S7" s="25">
        <v>26.45</v>
      </c>
      <c r="T7" s="25">
        <v>4091.23</v>
      </c>
      <c r="U7" s="25">
        <v>105162</v>
      </c>
      <c r="V7" s="25">
        <v>26.33</v>
      </c>
      <c r="W7" s="25">
        <v>3994</v>
      </c>
      <c r="X7" s="25">
        <v>123.52</v>
      </c>
      <c r="Y7" s="25">
        <v>115.21</v>
      </c>
      <c r="Z7" s="25">
        <v>124.89</v>
      </c>
      <c r="AA7" s="25">
        <v>119.43</v>
      </c>
      <c r="AB7" s="25">
        <v>115.18</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506.63</v>
      </c>
      <c r="AU7" s="25">
        <v>529.79</v>
      </c>
      <c r="AV7" s="25">
        <v>400.65</v>
      </c>
      <c r="AW7" s="25">
        <v>359.41</v>
      </c>
      <c r="AX7" s="25">
        <v>394.66</v>
      </c>
      <c r="AY7" s="25">
        <v>358.91</v>
      </c>
      <c r="AZ7" s="25">
        <v>360.96</v>
      </c>
      <c r="BA7" s="25">
        <v>351.29</v>
      </c>
      <c r="BB7" s="25">
        <v>364.24</v>
      </c>
      <c r="BC7" s="25">
        <v>369.82</v>
      </c>
      <c r="BD7" s="25">
        <v>243.36</v>
      </c>
      <c r="BE7" s="25">
        <v>37.01</v>
      </c>
      <c r="BF7" s="25">
        <v>33.53</v>
      </c>
      <c r="BG7" s="25">
        <v>50.01</v>
      </c>
      <c r="BH7" s="25">
        <v>71.8</v>
      </c>
      <c r="BI7" s="25">
        <v>96.98</v>
      </c>
      <c r="BJ7" s="25">
        <v>247.27</v>
      </c>
      <c r="BK7" s="25">
        <v>239.18</v>
      </c>
      <c r="BL7" s="25">
        <v>236.29</v>
      </c>
      <c r="BM7" s="25">
        <v>238.77</v>
      </c>
      <c r="BN7" s="25">
        <v>218.57</v>
      </c>
      <c r="BO7" s="25">
        <v>265.93</v>
      </c>
      <c r="BP7" s="25">
        <v>120.88</v>
      </c>
      <c r="BQ7" s="25">
        <v>108.48</v>
      </c>
      <c r="BR7" s="25">
        <v>123.59</v>
      </c>
      <c r="BS7" s="25">
        <v>114.27</v>
      </c>
      <c r="BT7" s="25">
        <v>105.14</v>
      </c>
      <c r="BU7" s="25">
        <v>105.34</v>
      </c>
      <c r="BV7" s="25">
        <v>101.89</v>
      </c>
      <c r="BW7" s="25">
        <v>104.33</v>
      </c>
      <c r="BX7" s="25">
        <v>98.85</v>
      </c>
      <c r="BY7" s="25">
        <v>101.78</v>
      </c>
      <c r="BZ7" s="25">
        <v>97.82</v>
      </c>
      <c r="CA7" s="25">
        <v>130.55000000000001</v>
      </c>
      <c r="CB7" s="25">
        <v>130.36000000000001</v>
      </c>
      <c r="CC7" s="25">
        <v>127.21</v>
      </c>
      <c r="CD7" s="25">
        <v>137.65</v>
      </c>
      <c r="CE7" s="25">
        <v>138.72999999999999</v>
      </c>
      <c r="CF7" s="25">
        <v>159.6</v>
      </c>
      <c r="CG7" s="25">
        <v>156.32</v>
      </c>
      <c r="CH7" s="25">
        <v>157.4</v>
      </c>
      <c r="CI7" s="25">
        <v>162.61000000000001</v>
      </c>
      <c r="CJ7" s="25">
        <v>163.94</v>
      </c>
      <c r="CK7" s="25">
        <v>177.56</v>
      </c>
      <c r="CL7" s="25">
        <v>82.48</v>
      </c>
      <c r="CM7" s="25">
        <v>83.44</v>
      </c>
      <c r="CN7" s="25">
        <v>81.83</v>
      </c>
      <c r="CO7" s="25">
        <v>80.42</v>
      </c>
      <c r="CP7" s="25">
        <v>79.59</v>
      </c>
      <c r="CQ7" s="25">
        <v>62.05</v>
      </c>
      <c r="CR7" s="25">
        <v>63.23</v>
      </c>
      <c r="CS7" s="25">
        <v>62.59</v>
      </c>
      <c r="CT7" s="25">
        <v>61.81</v>
      </c>
      <c r="CU7" s="25">
        <v>62.35</v>
      </c>
      <c r="CV7" s="25">
        <v>59.81</v>
      </c>
      <c r="CW7" s="25">
        <v>95.79</v>
      </c>
      <c r="CX7" s="25">
        <v>97.13</v>
      </c>
      <c r="CY7" s="25">
        <v>97.49</v>
      </c>
      <c r="CZ7" s="25">
        <v>97.65</v>
      </c>
      <c r="DA7" s="25">
        <v>96.7</v>
      </c>
      <c r="DB7" s="25">
        <v>89.11</v>
      </c>
      <c r="DC7" s="25">
        <v>89.35</v>
      </c>
      <c r="DD7" s="25">
        <v>89.7</v>
      </c>
      <c r="DE7" s="25">
        <v>89.24</v>
      </c>
      <c r="DF7" s="25">
        <v>88.71</v>
      </c>
      <c r="DG7" s="25">
        <v>89.42</v>
      </c>
      <c r="DH7" s="25">
        <v>44.83</v>
      </c>
      <c r="DI7" s="25">
        <v>45.91</v>
      </c>
      <c r="DJ7" s="25">
        <v>47.27</v>
      </c>
      <c r="DK7" s="25">
        <v>48.1</v>
      </c>
      <c r="DL7" s="25">
        <v>46.99</v>
      </c>
      <c r="DM7" s="25">
        <v>48.69</v>
      </c>
      <c r="DN7" s="25">
        <v>49.62</v>
      </c>
      <c r="DO7" s="25">
        <v>50.5</v>
      </c>
      <c r="DP7" s="25">
        <v>51.28</v>
      </c>
      <c r="DQ7" s="25">
        <v>51.95</v>
      </c>
      <c r="DR7" s="25">
        <v>52.02</v>
      </c>
      <c r="DS7" s="25">
        <v>27.43</v>
      </c>
      <c r="DT7" s="25">
        <v>26.57</v>
      </c>
      <c r="DU7" s="25">
        <v>27.72</v>
      </c>
      <c r="DV7" s="25">
        <v>27.9</v>
      </c>
      <c r="DW7" s="25">
        <v>27.76</v>
      </c>
      <c r="DX7" s="25">
        <v>18.260000000000002</v>
      </c>
      <c r="DY7" s="25">
        <v>19.510000000000002</v>
      </c>
      <c r="DZ7" s="25">
        <v>21.19</v>
      </c>
      <c r="EA7" s="25">
        <v>22.64</v>
      </c>
      <c r="EB7" s="25">
        <v>24.49</v>
      </c>
      <c r="EC7" s="25">
        <v>25.37</v>
      </c>
      <c r="ED7" s="25">
        <v>1.1599999999999999</v>
      </c>
      <c r="EE7" s="25">
        <v>1.26</v>
      </c>
      <c r="EF7" s="25">
        <v>0.93</v>
      </c>
      <c r="EG7" s="25">
        <v>1.04</v>
      </c>
      <c r="EH7" s="25">
        <v>1.34</v>
      </c>
      <c r="EI7" s="25">
        <v>0.66</v>
      </c>
      <c r="EJ7" s="25">
        <v>0.67</v>
      </c>
      <c r="EK7" s="25">
        <v>0.62</v>
      </c>
      <c r="EL7" s="25">
        <v>0.6</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dcterms:created xsi:type="dcterms:W3CDTF">2025-01-24T06:51:49Z</dcterms:created>
  <dcterms:modified xsi:type="dcterms:W3CDTF">2025-03-05T00:00:05Z</dcterms:modified>
  <cp:category/>
</cp:coreProperties>
</file>