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6E2DF5BF-5D3A-4008-9594-22C9E127D3A7}" xr6:coauthVersionLast="47" xr6:coauthVersionMax="47" xr10:uidLastSave="{00000000-0000-0000-0000-000000000000}"/>
  <workbookProtection workbookAlgorithmName="SHA-512" workbookHashValue="gc0Tk+LNaHEtsQJ1vL6fxQJRc5nH9DdQmtis7RX73KYxwfSLrrGcp67M3eWelyxtkVTl1dZhsTqYbrQ2RYgUUA==" workbookSaltValue="1eh5qZWqvYaYuYBnXDT+MA==" workbookSpinCount="100000" lockStructure="1"/>
  <bookViews>
    <workbookView xWindow="9276" yWindow="696" windowWidth="13764" windowHeight="13248"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P10" i="4" s="1"/>
  <c r="O6" i="5"/>
  <c r="N6" i="5"/>
  <c r="M6" i="5"/>
  <c r="AD8" i="4" s="1"/>
  <c r="L6" i="5"/>
  <c r="W8" i="4" s="1"/>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BB10" i="4"/>
  <c r="AT10" i="4"/>
  <c r="AL10" i="4"/>
  <c r="I10" i="4"/>
  <c r="B10" i="4"/>
  <c r="P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<sst xmlns="http://schemas.openxmlformats.org/spreadsheetml/2006/main" count="228" uniqueCount="112">
  <si>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</si>
  <si>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</si>
  <si>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</si>
  <si>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</si>
  <si>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</si>
  <si>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</si>
  <si>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</si>
  <si>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</si>
  <si>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</si>
  <si>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</si>
  <si>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</si>
  <si>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</si>
  <si>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</si>
  <si>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</si>
  <si>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</si>
  <si>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</si>
  <si>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</si>
  <si>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</si>
  <si>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</si>
  <si>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</si>
  <si>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</si>
  <si>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</si>
  <si>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</si>
  <si>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</si>
  <si>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</si>
  <si>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</si>
  <si>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</si>
  <si>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</si>
  <si>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</si>
  <si>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</si>
  <si>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</si>
  <si>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</si>
  <si>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</si>
  <si>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</si>
  <si>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</si>
  <si>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</si>
  <si>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</si>
  <si>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</si>
  <si>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</si>
  <si>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</si>
  <si>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</si>
  <si>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</si>
  <si>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</si>
  <si>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</si>
  <si>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</si>
  <si>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</si>
  <si>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</si>
  <si>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</si>
  <si>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</si>
  <si>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</si>
  <si>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</si>
  <si>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</si>
  <si>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</si>
  <si>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</si>
  <si>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</si>
  <si>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</si>
  <si>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</si>
  <si>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</si>
  <si>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</si>
  <si>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</si>
  <si>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</si>
  <si>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</si>
  <si>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</si>
  <si>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</si>
  <si>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</si>
  <si>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</si>
  <si>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</si>
  <si>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</si>
  <si>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</si>
  <si>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</si>
  <si>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</si>
  <si>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</si>
  <si>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</si>
  <si>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</si>
  <si>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</si>
  <si>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</si>
  <si>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</si>
  <si>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</si>
  <si>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</si>
  <si>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</si>
  <si>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</si>
  <si>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</si>
  <si>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</si>
  <si>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</si>
  <si>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</si>
  <si>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</si>
  <si>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</si>
  <si>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</si>
  <si>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</si>
  <si>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</si>
  <si>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</si>
  <si>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</si>
  <si>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</si>
  <si>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箕面市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</si>
  <si>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</si>
  <si>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</si>
  <si>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</si>
  <si>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</si>
  <si>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</si>
  <si>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</si>
  <si>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</si>
  <si>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</si>
  <si>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</si>
  <si>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</si>
  <si>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</si>
  <si>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</si>
  <si>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</si>
  <si>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</si>
  <si>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</si>
  <si>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r>
      <t>　①については、</t>
    </r>
    <r>
      <rPr>
        <sz val="10"/>
        <rFont val="ＭＳ ゴシック"/>
        <family val="3"/>
        <charset val="128"/>
      </rPr>
      <t>給水収益や開発に伴う口径別納付金が減少したため、前年度に比べて0.55ポイント低下しましたが、類似団体及び全国平均値と比べても高い値となっています。
　②については、令和3年度は土地の所管換えに伴う固定資産譲渡損を計上したことによるもので、議会の議決を得て減資を実施したため、令和4年度への繰越欠損金は生じていません。
　③については、工事の竣工時期等による未払金の増減などにより、流動負債に年度間のばらつきが見られます。類似団体平均値を下回っているものの、100％を上回っており、短期債務に対する支払能力については確保できています。
　④については、3.37ポイント増加しましたが、類似団体平均値と比べて低い水準を維持しています。
　⑤については、前年度と比べて1.95ポイント増加し、100％を上回る健全な水準となりましたが、類似団体平均値を下回りました。供給単価が減少傾向にある一方で、⑥の給水原価は増加傾向にあり、料金改定の時期等を見定める必要があると考えています。
　⑥については、前年度に比べて3.54円減少しました。分母となる年間有収水量については、1人あたりの使用水量は減少傾向にあるものの、人口の微増により横ばい状態を維持していますが、分子となる費用については、昨今の物価高騰の影響を受けており、給水原価については、類似団体及び全国平均値より低い水準で推移しているとはいえ、増加傾向にあります。
　⑦⑧については、類似団体及び全国平均値と比べて施設利用率が高く、有収率も高いことから、本市が所有する施設を効率的に運用ができてると考えられます。</t>
    </r>
    <rPh sb="25" eb="27">
      <t>ゲンショウ</t>
    </rPh>
    <rPh sb="47" eb="49">
      <t>テイカ</t>
    </rPh>
    <rPh sb="65" eb="66">
      <t>チ</t>
    </rPh>
    <rPh sb="292" eb="294">
      <t>ゾウカ</t>
    </rPh>
    <rPh sb="348" eb="350">
      <t>ゾウカ</t>
    </rPh>
    <rPh sb="388" eb="390">
      <t>キョウキュウ</t>
    </rPh>
    <rPh sb="390" eb="392">
      <t>タンカ</t>
    </rPh>
    <rPh sb="393" eb="395">
      <t>ゲンショウ</t>
    </rPh>
    <rPh sb="395" eb="397">
      <t>ケイコウ</t>
    </rPh>
    <rPh sb="400" eb="402">
      <t>イッポウ</t>
    </rPh>
    <rPh sb="406" eb="408">
      <t>キュウスイ</t>
    </rPh>
    <rPh sb="408" eb="410">
      <t>ゲンカ</t>
    </rPh>
    <rPh sb="411" eb="413">
      <t>ゾウカ</t>
    </rPh>
    <rPh sb="413" eb="415">
      <t>ケイコウ</t>
    </rPh>
    <rPh sb="419" eb="421">
      <t>リョウキン</t>
    </rPh>
    <rPh sb="421" eb="423">
      <t>カイテイ</t>
    </rPh>
    <rPh sb="424" eb="426">
      <t>ジキ</t>
    </rPh>
    <rPh sb="426" eb="427">
      <t>トウ</t>
    </rPh>
    <rPh sb="428" eb="430">
      <t>ミサダ</t>
    </rPh>
    <rPh sb="432" eb="434">
      <t>ヒツヨウ</t>
    </rPh>
    <rPh sb="438" eb="439">
      <t>カンガ</t>
    </rPh>
    <rPh sb="454" eb="457">
      <t>ゼンネンド</t>
    </rPh>
    <rPh sb="458" eb="459">
      <t>クラ</t>
    </rPh>
    <rPh sb="465" eb="466">
      <t>エン</t>
    </rPh>
    <rPh sb="473" eb="475">
      <t>ブンボ</t>
    </rPh>
    <rPh sb="490" eb="492">
      <t>ヒトリ</t>
    </rPh>
    <rPh sb="496" eb="498">
      <t>シヨウ</t>
    </rPh>
    <rPh sb="498" eb="500">
      <t>スイリョウ</t>
    </rPh>
    <rPh sb="501" eb="503">
      <t>ゲンショウ</t>
    </rPh>
    <rPh sb="503" eb="505">
      <t>ケイコウ</t>
    </rPh>
    <rPh sb="512" eb="514">
      <t>ジンコウ</t>
    </rPh>
    <rPh sb="515" eb="517">
      <t>ビゾウ</t>
    </rPh>
    <rPh sb="520" eb="521">
      <t>ヨコ</t>
    </rPh>
    <rPh sb="523" eb="525">
      <t>ジョウタイ</t>
    </rPh>
    <rPh sb="526" eb="528">
      <t>イジ</t>
    </rPh>
    <rPh sb="535" eb="537">
      <t>ブンシ</t>
    </rPh>
    <rPh sb="540" eb="542">
      <t>ヒヨウ</t>
    </rPh>
    <rPh sb="565" eb="569">
      <t>キュウスイゲンカ</t>
    </rPh>
    <rPh sb="604" eb="606">
      <t>ゾウカ</t>
    </rPh>
    <rPh sb="606" eb="608">
      <t>ケイコウ</t>
    </rPh>
    <rPh sb="628" eb="629">
      <t>オヨ</t>
    </rPh>
    <phoneticPr fontId="18"/>
  </si>
  <si>
    <t>　①②については、前年度に比べて管路等の老朽化進行により、①は1.11ポイント、②は1.39ポイントそれぞれ増加しています。法定耐用年数を経過した管路は増加していますが、これらは、引き続き使用することが可能であり、平成27年3月に策定した「箕面市上下水道施設整備基本・実施計画」において、厚生労働省の「実使用年数に基づく更新基準の設定例」を参考に本市の更新基準を定めているところです。同計画に基づき管路の更新を進めることとしてきましたが、物価高騰により計画に遅れが生じています。
　③については、前年度に比べて0.54ポイント低下しました。配水管改良工事2件が年度内に竣工せず翌年度に繰り越したことなどによるものです。</t>
    <rPh sb="62" eb="64">
      <t>ホウテイ</t>
    </rPh>
    <rPh sb="64" eb="66">
      <t>タイヨウ</t>
    </rPh>
    <rPh sb="66" eb="68">
      <t>ネンスウ</t>
    </rPh>
    <rPh sb="69" eb="71">
      <t>ケイカ</t>
    </rPh>
    <rPh sb="73" eb="75">
      <t>カンロ</t>
    </rPh>
    <rPh sb="76" eb="78">
      <t>ゾウカ</t>
    </rPh>
    <rPh sb="90" eb="91">
      <t>ヒ</t>
    </rPh>
    <rPh sb="92" eb="93">
      <t>ツヅ</t>
    </rPh>
    <rPh sb="94" eb="96">
      <t>シヨウ</t>
    </rPh>
    <rPh sb="101" eb="103">
      <t>カノウ</t>
    </rPh>
    <rPh sb="205" eb="206">
      <t>スス</t>
    </rPh>
    <rPh sb="219" eb="221">
      <t>ブッカ</t>
    </rPh>
    <rPh sb="221" eb="223">
      <t>コウトウ</t>
    </rPh>
    <rPh sb="226" eb="228">
      <t>ケイカク</t>
    </rPh>
    <rPh sb="229" eb="230">
      <t>オク</t>
    </rPh>
    <rPh sb="232" eb="233">
      <t>ショウ</t>
    </rPh>
    <rPh sb="248" eb="251">
      <t>ゼンネンド</t>
    </rPh>
    <rPh sb="252" eb="253">
      <t>クラ</t>
    </rPh>
    <rPh sb="263" eb="265">
      <t>テイカ</t>
    </rPh>
    <rPh sb="270" eb="273">
      <t>ハイスイカン</t>
    </rPh>
    <rPh sb="273" eb="275">
      <t>カイリョウ</t>
    </rPh>
    <rPh sb="275" eb="277">
      <t>コウジ</t>
    </rPh>
    <rPh sb="278" eb="279">
      <t>ケン</t>
    </rPh>
    <rPh sb="280" eb="282">
      <t>ネンド</t>
    </rPh>
    <rPh sb="282" eb="283">
      <t>ナイ</t>
    </rPh>
    <rPh sb="284" eb="286">
      <t>シュンコウ</t>
    </rPh>
    <rPh sb="288" eb="291">
      <t>ヨクネンド</t>
    </rPh>
    <rPh sb="292" eb="293">
      <t>ク</t>
    </rPh>
    <rPh sb="294" eb="295">
      <t>コ</t>
    </rPh>
    <phoneticPr fontId="4"/>
  </si>
  <si>
    <t xml:space="preserve">　水道施設や管路の老朽化に伴う大規模な更新時期を迎える中で、「箕面市上下水道施設整備基本・実施計画」に基づき事業を実施してきました。
　同計画は経営戦略として位置づけており、見直す時期に来ていることから、令和6年度より見直しに着手します。
　計画の見直しにあたっては、最新の水需要予測や災害時の影響などを踏まえて、管路更新の詳細な優先順位を設定するなど、より費用対効果の高い更新計画を策定するとともに、それらの更新コストに見合う料金水準や体系についても検討を進めることとしています。
</t>
    <rPh sb="54" eb="56">
      <t>ジギョウ</t>
    </rPh>
    <rPh sb="57" eb="59">
      <t>ジッシ</t>
    </rPh>
    <rPh sb="90" eb="92">
      <t>ジキ</t>
    </rPh>
    <rPh sb="93" eb="94">
      <t>キ</t>
    </rPh>
    <rPh sb="170" eb="172">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</si>
</sst>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sz val="10"/>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7"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1.17</c:v>
                </c:pt>
                <c:pt idx="1">
                  <c:v>1.03</c:v>
                </c:pt>
                <c:pt idx="2">
                  <c:v>1.1100000000000001</c:v>
                </c:pt>
                <c:pt idx="3">
                  <c:v>1.08</c:v>
                </c:pt>
                <c:pt idx="4">
                  <c:v>0.54</c:v>
                </c:pt>
              </c:numCache>
            </c:numRef>
          </c:val>
          <c:extLst>
            <c:ext xmlns:c16="http://schemas.microsoft.com/office/drawing/2014/chart" uri="{C3380CC4-5D6E-409C-BE32-E72D297353CC}">
              <c16:uniqueId val="{00000000-A5EC-43F9-BCA7-BD7BFE162A1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A5EC-43F9-BCA7-BD7BFE162A1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80.81</c:v>
                </c:pt>
                <c:pt idx="1">
                  <c:v>81.709999999999994</c:v>
                </c:pt>
                <c:pt idx="2">
                  <c:v>80.84</c:v>
                </c:pt>
                <c:pt idx="3">
                  <c:v>80.8</c:v>
                </c:pt>
                <c:pt idx="4">
                  <c:v>79.89</c:v>
                </c:pt>
              </c:numCache>
            </c:numRef>
          </c:val>
          <c:extLst>
            <c:ext xmlns:c16="http://schemas.microsoft.com/office/drawing/2014/chart" uri="{C3380CC4-5D6E-409C-BE32-E72D297353CC}">
              <c16:uniqueId val="{00000000-E7FD-449F-B574-F9ADEF365FD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E7FD-449F-B574-F9ADEF365FD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97.59</c:v>
                </c:pt>
                <c:pt idx="1">
                  <c:v>99.18</c:v>
                </c:pt>
                <c:pt idx="2">
                  <c:v>98.88</c:v>
                </c:pt>
                <c:pt idx="3">
                  <c:v>98.39</c:v>
                </c:pt>
                <c:pt idx="4">
                  <c:v>98.74</c:v>
                </c:pt>
              </c:numCache>
            </c:numRef>
          </c:val>
          <c:extLst>
            <c:ext xmlns:c16="http://schemas.microsoft.com/office/drawing/2014/chart" uri="{C3380CC4-5D6E-409C-BE32-E72D297353CC}">
              <c16:uniqueId val="{00000000-A8CF-44C5-BC16-4413AE8CC6A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A8CF-44C5-BC16-4413AE8CC6A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114.49</c:v>
                </c:pt>
                <c:pt idx="1">
                  <c:v>116.52</c:v>
                </c:pt>
                <c:pt idx="2">
                  <c:v>113.92</c:v>
                </c:pt>
                <c:pt idx="3">
                  <c:v>114.45</c:v>
                </c:pt>
                <c:pt idx="4">
                  <c:v>113.9</c:v>
                </c:pt>
              </c:numCache>
            </c:numRef>
          </c:val>
          <c:extLst>
            <c:ext xmlns:c16="http://schemas.microsoft.com/office/drawing/2014/chart" uri="{C3380CC4-5D6E-409C-BE32-E72D297353CC}">
              <c16:uniqueId val="{00000000-9CC5-4C01-AF2D-07977E157B3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9CC5-4C01-AF2D-07977E157B3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49.99</c:v>
                </c:pt>
                <c:pt idx="1">
                  <c:v>50.92</c:v>
                </c:pt>
                <c:pt idx="2">
                  <c:v>51.36</c:v>
                </c:pt>
                <c:pt idx="3">
                  <c:v>51.05</c:v>
                </c:pt>
                <c:pt idx="4">
                  <c:v>52.16</c:v>
                </c:pt>
              </c:numCache>
            </c:numRef>
          </c:val>
          <c:extLst>
            <c:ext xmlns:c16="http://schemas.microsoft.com/office/drawing/2014/chart" uri="{C3380CC4-5D6E-409C-BE32-E72D297353CC}">
              <c16:uniqueId val="{00000000-869E-4E65-9869-D0FF2AC2F23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869E-4E65-9869-D0FF2AC2F23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36.68</c:v>
                </c:pt>
                <c:pt idx="1">
                  <c:v>38.659999999999997</c:v>
                </c:pt>
                <c:pt idx="2">
                  <c:v>40.22</c:v>
                </c:pt>
                <c:pt idx="3">
                  <c:v>41.11</c:v>
                </c:pt>
                <c:pt idx="4">
                  <c:v>42.5</c:v>
                </c:pt>
              </c:numCache>
            </c:numRef>
          </c:val>
          <c:extLst>
            <c:ext xmlns:c16="http://schemas.microsoft.com/office/drawing/2014/chart" uri="{C3380CC4-5D6E-409C-BE32-E72D297353CC}">
              <c16:uniqueId val="{00000000-0555-4C1A-8C7F-DCD3534614C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0555-4C1A-8C7F-DCD3534614C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formatCode="#,##0.00;&quot;△&quot;#,##0.00;&quot;-&quot;">
                  <c:v>36.79</c:v>
                </c:pt>
                <c:pt idx="3">
                  <c:v>0</c:v>
                </c:pt>
                <c:pt idx="4">
                  <c:v>0</c:v>
                </c:pt>
              </c:numCache>
            </c:numRef>
          </c:val>
          <c:extLst>
            <c:ext xmlns:c16="http://schemas.microsoft.com/office/drawing/2014/chart" uri="{C3380CC4-5D6E-409C-BE32-E72D297353CC}">
              <c16:uniqueId val="{00000000-635A-4716-9D41-3303AB7BB0B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635A-4716-9D41-3303AB7BB0B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309.52999999999997</c:v>
                </c:pt>
                <c:pt idx="1">
                  <c:v>294.76</c:v>
                </c:pt>
                <c:pt idx="2">
                  <c:v>314.35000000000002</c:v>
                </c:pt>
                <c:pt idx="3">
                  <c:v>358.34</c:v>
                </c:pt>
                <c:pt idx="4">
                  <c:v>354.98</c:v>
                </c:pt>
              </c:numCache>
            </c:numRef>
          </c:val>
          <c:extLst>
            <c:ext xmlns:c16="http://schemas.microsoft.com/office/drawing/2014/chart" uri="{C3380CC4-5D6E-409C-BE32-E72D297353CC}">
              <c16:uniqueId val="{00000000-E483-494C-935B-9F328AB6393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E483-494C-935B-9F328AB6393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135.56</c:v>
                </c:pt>
                <c:pt idx="1">
                  <c:v>131.65</c:v>
                </c:pt>
                <c:pt idx="2">
                  <c:v>128.69</c:v>
                </c:pt>
                <c:pt idx="3">
                  <c:v>128.33000000000001</c:v>
                </c:pt>
                <c:pt idx="4">
                  <c:v>131.69999999999999</c:v>
                </c:pt>
              </c:numCache>
            </c:numRef>
          </c:val>
          <c:extLst>
            <c:ext xmlns:c16="http://schemas.microsoft.com/office/drawing/2014/chart" uri="{C3380CC4-5D6E-409C-BE32-E72D297353CC}">
              <c16:uniqueId val="{00000000-7554-4FE9-A71E-E334D4C1600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7554-4FE9-A71E-E334D4C1600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105.54</c:v>
                </c:pt>
                <c:pt idx="1">
                  <c:v>100.42</c:v>
                </c:pt>
                <c:pt idx="2">
                  <c:v>103.01</c:v>
                </c:pt>
                <c:pt idx="3">
                  <c:v>98.96</c:v>
                </c:pt>
                <c:pt idx="4">
                  <c:v>100.91</c:v>
                </c:pt>
              </c:numCache>
            </c:numRef>
          </c:val>
          <c:extLst>
            <c:ext xmlns:c16="http://schemas.microsoft.com/office/drawing/2014/chart" uri="{C3380CC4-5D6E-409C-BE32-E72D297353CC}">
              <c16:uniqueId val="{00000000-0A36-44D8-9C77-3C53762723B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0A36-44D8-9C77-3C53762723B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155.1</c:v>
                </c:pt>
                <c:pt idx="1">
                  <c:v>151.26</c:v>
                </c:pt>
                <c:pt idx="2">
                  <c:v>154.91999999999999</c:v>
                </c:pt>
                <c:pt idx="3">
                  <c:v>162.54</c:v>
                </c:pt>
                <c:pt idx="4">
                  <c:v>159</c:v>
                </c:pt>
              </c:numCache>
            </c:numRef>
          </c:val>
          <c:extLst>
            <c:ext xmlns:c16="http://schemas.microsoft.com/office/drawing/2014/chart" uri="{C3380CC4-5D6E-409C-BE32-E72D297353CC}">
              <c16:uniqueId val="{00000000-A8BD-4D04-B65A-6B8FDD0C070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A8BD-4D04-B65A-6B8FDD0C070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110" zoomScaleNormal="11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大阪府　箕面市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x14ac:dyDescent="0.2">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A3</v>
      </c>
      <c r="X8" s="77"/>
      <c r="Y8" s="77"/>
      <c r="Z8" s="77"/>
      <c r="AA8" s="77"/>
      <c r="AB8" s="77"/>
      <c r="AC8" s="77"/>
      <c r="AD8" s="77" t="str">
        <f>データ!$M$6</f>
        <v>自治体職員</v>
      </c>
      <c r="AE8" s="77"/>
      <c r="AF8" s="77"/>
      <c r="AG8" s="77"/>
      <c r="AH8" s="77"/>
      <c r="AI8" s="77"/>
      <c r="AJ8" s="77"/>
      <c r="AK8" s="2"/>
      <c r="AL8" s="68">
        <f>データ!$R$6</f>
        <v>139318</v>
      </c>
      <c r="AM8" s="68"/>
      <c r="AN8" s="68"/>
      <c r="AO8" s="68"/>
      <c r="AP8" s="68"/>
      <c r="AQ8" s="68"/>
      <c r="AR8" s="68"/>
      <c r="AS8" s="68"/>
      <c r="AT8" s="36">
        <f>データ!$S$6</f>
        <v>47.9</v>
      </c>
      <c r="AU8" s="37"/>
      <c r="AV8" s="37"/>
      <c r="AW8" s="37"/>
      <c r="AX8" s="37"/>
      <c r="AY8" s="37"/>
      <c r="AZ8" s="37"/>
      <c r="BA8" s="37"/>
      <c r="BB8" s="57">
        <f>データ!$T$6</f>
        <v>2908.52</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2">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2">
      <c r="A10" s="2"/>
      <c r="B10" s="36" t="str">
        <f>データ!$N$6</f>
        <v>-</v>
      </c>
      <c r="C10" s="37"/>
      <c r="D10" s="37"/>
      <c r="E10" s="37"/>
      <c r="F10" s="37"/>
      <c r="G10" s="37"/>
      <c r="H10" s="37"/>
      <c r="I10" s="36">
        <f>データ!$O$6</f>
        <v>81.709999999999994</v>
      </c>
      <c r="J10" s="37"/>
      <c r="K10" s="37"/>
      <c r="L10" s="37"/>
      <c r="M10" s="37"/>
      <c r="N10" s="37"/>
      <c r="O10" s="67"/>
      <c r="P10" s="57">
        <f>データ!$P$6</f>
        <v>99.99</v>
      </c>
      <c r="Q10" s="57"/>
      <c r="R10" s="57"/>
      <c r="S10" s="57"/>
      <c r="T10" s="57"/>
      <c r="U10" s="57"/>
      <c r="V10" s="57"/>
      <c r="W10" s="68">
        <f>データ!$Q$6</f>
        <v>2907</v>
      </c>
      <c r="X10" s="68"/>
      <c r="Y10" s="68"/>
      <c r="Z10" s="68"/>
      <c r="AA10" s="68"/>
      <c r="AB10" s="68"/>
      <c r="AC10" s="68"/>
      <c r="AD10" s="2"/>
      <c r="AE10" s="2"/>
      <c r="AF10" s="2"/>
      <c r="AG10" s="2"/>
      <c r="AH10" s="2"/>
      <c r="AI10" s="2"/>
      <c r="AJ10" s="2"/>
      <c r="AK10" s="2"/>
      <c r="AL10" s="68">
        <f>データ!$U$6</f>
        <v>138834</v>
      </c>
      <c r="AM10" s="68"/>
      <c r="AN10" s="68"/>
      <c r="AO10" s="68"/>
      <c r="AP10" s="68"/>
      <c r="AQ10" s="68"/>
      <c r="AR10" s="68"/>
      <c r="AS10" s="68"/>
      <c r="AT10" s="36">
        <f>データ!$V$6</f>
        <v>21.77</v>
      </c>
      <c r="AU10" s="37"/>
      <c r="AV10" s="37"/>
      <c r="AW10" s="37"/>
      <c r="AX10" s="37"/>
      <c r="AY10" s="37"/>
      <c r="AZ10" s="37"/>
      <c r="BA10" s="37"/>
      <c r="BB10" s="57">
        <f>データ!$W$6</f>
        <v>6377.31</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2">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109</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110</v>
      </c>
      <c r="BM47" s="42"/>
      <c r="BN47" s="42"/>
      <c r="BO47" s="42"/>
      <c r="BP47" s="42"/>
      <c r="BQ47" s="42"/>
      <c r="BR47" s="42"/>
      <c r="BS47" s="42"/>
      <c r="BT47" s="42"/>
      <c r="BU47" s="42"/>
      <c r="BV47" s="42"/>
      <c r="BW47" s="42"/>
      <c r="BX47" s="42"/>
      <c r="BY47" s="42"/>
      <c r="BZ47" s="4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2">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2">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111</v>
      </c>
      <c r="BM66" s="42"/>
      <c r="BN66" s="42"/>
      <c r="BO66" s="42"/>
      <c r="BP66" s="42"/>
      <c r="BQ66" s="42"/>
      <c r="BR66" s="42"/>
      <c r="BS66" s="42"/>
      <c r="BT66" s="42"/>
      <c r="BU66" s="42"/>
      <c r="BV66" s="42"/>
      <c r="BW66" s="42"/>
      <c r="BX66" s="42"/>
      <c r="BY66" s="42"/>
      <c r="BZ66" s="4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42"/>
      <c r="BN67" s="42"/>
      <c r="BO67" s="42"/>
      <c r="BP67" s="42"/>
      <c r="BQ67" s="42"/>
      <c r="BR67" s="42"/>
      <c r="BS67" s="42"/>
      <c r="BT67" s="42"/>
      <c r="BU67" s="42"/>
      <c r="BV67" s="42"/>
      <c r="BW67" s="42"/>
      <c r="BX67" s="42"/>
      <c r="BY67" s="42"/>
      <c r="BZ67" s="4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42"/>
      <c r="BN68" s="42"/>
      <c r="BO68" s="42"/>
      <c r="BP68" s="42"/>
      <c r="BQ68" s="42"/>
      <c r="BR68" s="42"/>
      <c r="BS68" s="42"/>
      <c r="BT68" s="42"/>
      <c r="BU68" s="42"/>
      <c r="BV68" s="42"/>
      <c r="BW68" s="42"/>
      <c r="BX68" s="42"/>
      <c r="BY68" s="42"/>
      <c r="BZ68" s="4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42"/>
      <c r="BN69" s="42"/>
      <c r="BO69" s="42"/>
      <c r="BP69" s="42"/>
      <c r="BQ69" s="42"/>
      <c r="BR69" s="42"/>
      <c r="BS69" s="42"/>
      <c r="BT69" s="42"/>
      <c r="BU69" s="42"/>
      <c r="BV69" s="42"/>
      <c r="BW69" s="42"/>
      <c r="BX69" s="42"/>
      <c r="BY69" s="42"/>
      <c r="BZ69" s="4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42"/>
      <c r="BN70" s="42"/>
      <c r="BO70" s="42"/>
      <c r="BP70" s="42"/>
      <c r="BQ70" s="42"/>
      <c r="BR70" s="42"/>
      <c r="BS70" s="42"/>
      <c r="BT70" s="42"/>
      <c r="BU70" s="42"/>
      <c r="BV70" s="42"/>
      <c r="BW70" s="42"/>
      <c r="BX70" s="42"/>
      <c r="BY70" s="42"/>
      <c r="BZ70" s="4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42"/>
      <c r="BN71" s="42"/>
      <c r="BO71" s="42"/>
      <c r="BP71" s="42"/>
      <c r="BQ71" s="42"/>
      <c r="BR71" s="42"/>
      <c r="BS71" s="42"/>
      <c r="BT71" s="42"/>
      <c r="BU71" s="42"/>
      <c r="BV71" s="42"/>
      <c r="BW71" s="42"/>
      <c r="BX71" s="42"/>
      <c r="BY71" s="42"/>
      <c r="BZ71" s="4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42"/>
      <c r="BN72" s="42"/>
      <c r="BO72" s="42"/>
      <c r="BP72" s="42"/>
      <c r="BQ72" s="42"/>
      <c r="BR72" s="42"/>
      <c r="BS72" s="42"/>
      <c r="BT72" s="42"/>
      <c r="BU72" s="42"/>
      <c r="BV72" s="42"/>
      <c r="BW72" s="42"/>
      <c r="BX72" s="42"/>
      <c r="BY72" s="42"/>
      <c r="BZ72" s="4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42"/>
      <c r="BN73" s="42"/>
      <c r="BO73" s="42"/>
      <c r="BP73" s="42"/>
      <c r="BQ73" s="42"/>
      <c r="BR73" s="42"/>
      <c r="BS73" s="42"/>
      <c r="BT73" s="42"/>
      <c r="BU73" s="42"/>
      <c r="BV73" s="42"/>
      <c r="BW73" s="42"/>
      <c r="BX73" s="42"/>
      <c r="BY73" s="42"/>
      <c r="BZ73" s="4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42"/>
      <c r="BN74" s="42"/>
      <c r="BO74" s="42"/>
      <c r="BP74" s="42"/>
      <c r="BQ74" s="42"/>
      <c r="BR74" s="42"/>
      <c r="BS74" s="42"/>
      <c r="BT74" s="42"/>
      <c r="BU74" s="42"/>
      <c r="BV74" s="42"/>
      <c r="BW74" s="42"/>
      <c r="BX74" s="42"/>
      <c r="BY74" s="42"/>
      <c r="BZ74" s="4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42"/>
      <c r="BN75" s="42"/>
      <c r="BO75" s="42"/>
      <c r="BP75" s="42"/>
      <c r="BQ75" s="42"/>
      <c r="BR75" s="42"/>
      <c r="BS75" s="42"/>
      <c r="BT75" s="42"/>
      <c r="BU75" s="42"/>
      <c r="BV75" s="42"/>
      <c r="BW75" s="42"/>
      <c r="BX75" s="42"/>
      <c r="BY75" s="42"/>
      <c r="BZ75" s="4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42"/>
      <c r="BN76" s="42"/>
      <c r="BO76" s="42"/>
      <c r="BP76" s="42"/>
      <c r="BQ76" s="42"/>
      <c r="BR76" s="42"/>
      <c r="BS76" s="42"/>
      <c r="BT76" s="42"/>
      <c r="BU76" s="42"/>
      <c r="BV76" s="42"/>
      <c r="BW76" s="42"/>
      <c r="BX76" s="42"/>
      <c r="BY76" s="42"/>
      <c r="BZ76" s="4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42"/>
      <c r="BN77" s="42"/>
      <c r="BO77" s="42"/>
      <c r="BP77" s="42"/>
      <c r="BQ77" s="42"/>
      <c r="BR77" s="42"/>
      <c r="BS77" s="42"/>
      <c r="BT77" s="42"/>
      <c r="BU77" s="42"/>
      <c r="BV77" s="42"/>
      <c r="BW77" s="42"/>
      <c r="BX77" s="42"/>
      <c r="BY77" s="42"/>
      <c r="BZ77" s="4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42"/>
      <c r="BN78" s="42"/>
      <c r="BO78" s="42"/>
      <c r="BP78" s="42"/>
      <c r="BQ78" s="42"/>
      <c r="BR78" s="42"/>
      <c r="BS78" s="42"/>
      <c r="BT78" s="42"/>
      <c r="BU78" s="42"/>
      <c r="BV78" s="42"/>
      <c r="BW78" s="42"/>
      <c r="BX78" s="42"/>
      <c r="BY78" s="42"/>
      <c r="BZ78" s="4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42"/>
      <c r="BN79" s="42"/>
      <c r="BO79" s="42"/>
      <c r="BP79" s="42"/>
      <c r="BQ79" s="42"/>
      <c r="BR79" s="42"/>
      <c r="BS79" s="42"/>
      <c r="BT79" s="42"/>
      <c r="BU79" s="42"/>
      <c r="BV79" s="42"/>
      <c r="BW79" s="42"/>
      <c r="BX79" s="42"/>
      <c r="BY79" s="42"/>
      <c r="BZ79" s="4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42"/>
      <c r="BN80" s="42"/>
      <c r="BO80" s="42"/>
      <c r="BP80" s="42"/>
      <c r="BQ80" s="42"/>
      <c r="BR80" s="42"/>
      <c r="BS80" s="42"/>
      <c r="BT80" s="42"/>
      <c r="BU80" s="42"/>
      <c r="BV80" s="42"/>
      <c r="BW80" s="42"/>
      <c r="BX80" s="42"/>
      <c r="BY80" s="42"/>
      <c r="BZ80" s="4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42"/>
      <c r="BN81" s="42"/>
      <c r="BO81" s="42"/>
      <c r="BP81" s="42"/>
      <c r="BQ81" s="42"/>
      <c r="BR81" s="42"/>
      <c r="BS81" s="42"/>
      <c r="BT81" s="42"/>
      <c r="BU81" s="42"/>
      <c r="BV81" s="42"/>
      <c r="BW81" s="42"/>
      <c r="BX81" s="42"/>
      <c r="BY81" s="42"/>
      <c r="BZ81" s="4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iRn2Uxsixtm7T64orP1IugW1M+xgPopMzP8OwDfmaUC7joK2HgWl+1Yi+czI72y67fJbntxiDZJEvznZocC9Fw==" saltValue="uChpwrzq3JC1hczuB128t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272205</v>
      </c>
      <c r="D6" s="20">
        <f t="shared" si="3"/>
        <v>46</v>
      </c>
      <c r="E6" s="20">
        <f t="shared" si="3"/>
        <v>1</v>
      </c>
      <c r="F6" s="20">
        <f t="shared" si="3"/>
        <v>0</v>
      </c>
      <c r="G6" s="20">
        <f t="shared" si="3"/>
        <v>1</v>
      </c>
      <c r="H6" s="20" t="str">
        <f t="shared" si="3"/>
        <v>大阪府　箕面市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81.709999999999994</v>
      </c>
      <c r="P6" s="21">
        <f t="shared" si="3"/>
        <v>99.99</v>
      </c>
      <c r="Q6" s="21">
        <f t="shared" si="3"/>
        <v>2907</v>
      </c>
      <c r="R6" s="21">
        <f t="shared" si="3"/>
        <v>139318</v>
      </c>
      <c r="S6" s="21">
        <f t="shared" si="3"/>
        <v>47.9</v>
      </c>
      <c r="T6" s="21">
        <f t="shared" si="3"/>
        <v>2908.52</v>
      </c>
      <c r="U6" s="21">
        <f t="shared" si="3"/>
        <v>138834</v>
      </c>
      <c r="V6" s="21">
        <f t="shared" si="3"/>
        <v>21.77</v>
      </c>
      <c r="W6" s="21">
        <f t="shared" si="3"/>
        <v>6377.31</v>
      </c>
      <c r="X6" s="22">
        <f>IF(X7="",NA(),X7)</f>
        <v>114.49</v>
      </c>
      <c r="Y6" s="22">
        <f t="shared" ref="Y6:AG6" si="4">IF(Y7="",NA(),Y7)</f>
        <v>116.52</v>
      </c>
      <c r="Z6" s="22">
        <f t="shared" si="4"/>
        <v>113.92</v>
      </c>
      <c r="AA6" s="22">
        <f t="shared" si="4"/>
        <v>114.45</v>
      </c>
      <c r="AB6" s="22">
        <f t="shared" si="4"/>
        <v>113.9</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2">
        <f t="shared" si="5"/>
        <v>36.79</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309.52999999999997</v>
      </c>
      <c r="AU6" s="22">
        <f t="shared" ref="AU6:BC6" si="6">IF(AU7="",NA(),AU7)</f>
        <v>294.76</v>
      </c>
      <c r="AV6" s="22">
        <f t="shared" si="6"/>
        <v>314.35000000000002</v>
      </c>
      <c r="AW6" s="22">
        <f t="shared" si="6"/>
        <v>358.34</v>
      </c>
      <c r="AX6" s="22">
        <f t="shared" si="6"/>
        <v>354.98</v>
      </c>
      <c r="AY6" s="22">
        <f t="shared" si="6"/>
        <v>358.91</v>
      </c>
      <c r="AZ6" s="22">
        <f t="shared" si="6"/>
        <v>360.96</v>
      </c>
      <c r="BA6" s="22">
        <f t="shared" si="6"/>
        <v>351.29</v>
      </c>
      <c r="BB6" s="22">
        <f t="shared" si="6"/>
        <v>364.24</v>
      </c>
      <c r="BC6" s="22">
        <f t="shared" si="6"/>
        <v>369.82</v>
      </c>
      <c r="BD6" s="21" t="str">
        <f>IF(BD7="","",IF(BD7="-","【-】","【"&amp;SUBSTITUTE(TEXT(BD7,"#,##0.00"),"-","△")&amp;"】"))</f>
        <v>【243.36】</v>
      </c>
      <c r="BE6" s="22">
        <f>IF(BE7="",NA(),BE7)</f>
        <v>135.56</v>
      </c>
      <c r="BF6" s="22">
        <f t="shared" ref="BF6:BN6" si="7">IF(BF7="",NA(),BF7)</f>
        <v>131.65</v>
      </c>
      <c r="BG6" s="22">
        <f t="shared" si="7"/>
        <v>128.69</v>
      </c>
      <c r="BH6" s="22">
        <f t="shared" si="7"/>
        <v>128.33000000000001</v>
      </c>
      <c r="BI6" s="22">
        <f t="shared" si="7"/>
        <v>131.69999999999999</v>
      </c>
      <c r="BJ6" s="22">
        <f t="shared" si="7"/>
        <v>247.27</v>
      </c>
      <c r="BK6" s="22">
        <f t="shared" si="7"/>
        <v>239.18</v>
      </c>
      <c r="BL6" s="22">
        <f t="shared" si="7"/>
        <v>236.29</v>
      </c>
      <c r="BM6" s="22">
        <f t="shared" si="7"/>
        <v>238.77</v>
      </c>
      <c r="BN6" s="22">
        <f t="shared" si="7"/>
        <v>218.57</v>
      </c>
      <c r="BO6" s="21" t="str">
        <f>IF(BO7="","",IF(BO7="-","【-】","【"&amp;SUBSTITUTE(TEXT(BO7,"#,##0.00"),"-","△")&amp;"】"))</f>
        <v>【265.93】</v>
      </c>
      <c r="BP6" s="22">
        <f>IF(BP7="",NA(),BP7)</f>
        <v>105.54</v>
      </c>
      <c r="BQ6" s="22">
        <f t="shared" ref="BQ6:BY6" si="8">IF(BQ7="",NA(),BQ7)</f>
        <v>100.42</v>
      </c>
      <c r="BR6" s="22">
        <f t="shared" si="8"/>
        <v>103.01</v>
      </c>
      <c r="BS6" s="22">
        <f t="shared" si="8"/>
        <v>98.96</v>
      </c>
      <c r="BT6" s="22">
        <f t="shared" si="8"/>
        <v>100.91</v>
      </c>
      <c r="BU6" s="22">
        <f t="shared" si="8"/>
        <v>105.34</v>
      </c>
      <c r="BV6" s="22">
        <f t="shared" si="8"/>
        <v>101.89</v>
      </c>
      <c r="BW6" s="22">
        <f t="shared" si="8"/>
        <v>104.33</v>
      </c>
      <c r="BX6" s="22">
        <f t="shared" si="8"/>
        <v>98.85</v>
      </c>
      <c r="BY6" s="22">
        <f t="shared" si="8"/>
        <v>101.78</v>
      </c>
      <c r="BZ6" s="21" t="str">
        <f>IF(BZ7="","",IF(BZ7="-","【-】","【"&amp;SUBSTITUTE(TEXT(BZ7,"#,##0.00"),"-","△")&amp;"】"))</f>
        <v>【97.82】</v>
      </c>
      <c r="CA6" s="22">
        <f>IF(CA7="",NA(),CA7)</f>
        <v>155.1</v>
      </c>
      <c r="CB6" s="22">
        <f t="shared" ref="CB6:CJ6" si="9">IF(CB7="",NA(),CB7)</f>
        <v>151.26</v>
      </c>
      <c r="CC6" s="22">
        <f t="shared" si="9"/>
        <v>154.91999999999999</v>
      </c>
      <c r="CD6" s="22">
        <f t="shared" si="9"/>
        <v>162.54</v>
      </c>
      <c r="CE6" s="22">
        <f t="shared" si="9"/>
        <v>159</v>
      </c>
      <c r="CF6" s="22">
        <f t="shared" si="9"/>
        <v>159.6</v>
      </c>
      <c r="CG6" s="22">
        <f t="shared" si="9"/>
        <v>156.32</v>
      </c>
      <c r="CH6" s="22">
        <f t="shared" si="9"/>
        <v>157.4</v>
      </c>
      <c r="CI6" s="22">
        <f t="shared" si="9"/>
        <v>162.61000000000001</v>
      </c>
      <c r="CJ6" s="22">
        <f t="shared" si="9"/>
        <v>163.94</v>
      </c>
      <c r="CK6" s="21" t="str">
        <f>IF(CK7="","",IF(CK7="-","【-】","【"&amp;SUBSTITUTE(TEXT(CK7,"#,##0.00"),"-","△")&amp;"】"))</f>
        <v>【177.56】</v>
      </c>
      <c r="CL6" s="22">
        <f>IF(CL7="",NA(),CL7)</f>
        <v>80.81</v>
      </c>
      <c r="CM6" s="22">
        <f t="shared" ref="CM6:CU6" si="10">IF(CM7="",NA(),CM7)</f>
        <v>81.709999999999994</v>
      </c>
      <c r="CN6" s="22">
        <f t="shared" si="10"/>
        <v>80.84</v>
      </c>
      <c r="CO6" s="22">
        <f t="shared" si="10"/>
        <v>80.8</v>
      </c>
      <c r="CP6" s="22">
        <f t="shared" si="10"/>
        <v>79.89</v>
      </c>
      <c r="CQ6" s="22">
        <f t="shared" si="10"/>
        <v>62.05</v>
      </c>
      <c r="CR6" s="22">
        <f t="shared" si="10"/>
        <v>63.23</v>
      </c>
      <c r="CS6" s="22">
        <f t="shared" si="10"/>
        <v>62.59</v>
      </c>
      <c r="CT6" s="22">
        <f t="shared" si="10"/>
        <v>61.81</v>
      </c>
      <c r="CU6" s="22">
        <f t="shared" si="10"/>
        <v>62.35</v>
      </c>
      <c r="CV6" s="21" t="str">
        <f>IF(CV7="","",IF(CV7="-","【-】","【"&amp;SUBSTITUTE(TEXT(CV7,"#,##0.00"),"-","△")&amp;"】"))</f>
        <v>【59.81】</v>
      </c>
      <c r="CW6" s="22">
        <f>IF(CW7="",NA(),CW7)</f>
        <v>97.59</v>
      </c>
      <c r="CX6" s="22">
        <f t="shared" ref="CX6:DF6" si="11">IF(CX7="",NA(),CX7)</f>
        <v>99.18</v>
      </c>
      <c r="CY6" s="22">
        <f t="shared" si="11"/>
        <v>98.88</v>
      </c>
      <c r="CZ6" s="22">
        <f t="shared" si="11"/>
        <v>98.39</v>
      </c>
      <c r="DA6" s="22">
        <f t="shared" si="11"/>
        <v>98.74</v>
      </c>
      <c r="DB6" s="22">
        <f t="shared" si="11"/>
        <v>89.11</v>
      </c>
      <c r="DC6" s="22">
        <f t="shared" si="11"/>
        <v>89.35</v>
      </c>
      <c r="DD6" s="22">
        <f t="shared" si="11"/>
        <v>89.7</v>
      </c>
      <c r="DE6" s="22">
        <f t="shared" si="11"/>
        <v>89.24</v>
      </c>
      <c r="DF6" s="22">
        <f t="shared" si="11"/>
        <v>88.71</v>
      </c>
      <c r="DG6" s="21" t="str">
        <f>IF(DG7="","",IF(DG7="-","【-】","【"&amp;SUBSTITUTE(TEXT(DG7,"#,##0.00"),"-","△")&amp;"】"))</f>
        <v>【89.42】</v>
      </c>
      <c r="DH6" s="22">
        <f>IF(DH7="",NA(),DH7)</f>
        <v>49.99</v>
      </c>
      <c r="DI6" s="22">
        <f t="shared" ref="DI6:DQ6" si="12">IF(DI7="",NA(),DI7)</f>
        <v>50.92</v>
      </c>
      <c r="DJ6" s="22">
        <f t="shared" si="12"/>
        <v>51.36</v>
      </c>
      <c r="DK6" s="22">
        <f t="shared" si="12"/>
        <v>51.05</v>
      </c>
      <c r="DL6" s="22">
        <f t="shared" si="12"/>
        <v>52.16</v>
      </c>
      <c r="DM6" s="22">
        <f t="shared" si="12"/>
        <v>48.69</v>
      </c>
      <c r="DN6" s="22">
        <f t="shared" si="12"/>
        <v>49.62</v>
      </c>
      <c r="DO6" s="22">
        <f t="shared" si="12"/>
        <v>50.5</v>
      </c>
      <c r="DP6" s="22">
        <f t="shared" si="12"/>
        <v>51.28</v>
      </c>
      <c r="DQ6" s="22">
        <f t="shared" si="12"/>
        <v>51.95</v>
      </c>
      <c r="DR6" s="21" t="str">
        <f>IF(DR7="","",IF(DR7="-","【-】","【"&amp;SUBSTITUTE(TEXT(DR7,"#,##0.00"),"-","△")&amp;"】"))</f>
        <v>【52.02】</v>
      </c>
      <c r="DS6" s="22">
        <f>IF(DS7="",NA(),DS7)</f>
        <v>36.68</v>
      </c>
      <c r="DT6" s="22">
        <f t="shared" ref="DT6:EB6" si="13">IF(DT7="",NA(),DT7)</f>
        <v>38.659999999999997</v>
      </c>
      <c r="DU6" s="22">
        <f t="shared" si="13"/>
        <v>40.22</v>
      </c>
      <c r="DV6" s="22">
        <f t="shared" si="13"/>
        <v>41.11</v>
      </c>
      <c r="DW6" s="22">
        <f t="shared" si="13"/>
        <v>42.5</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1.17</v>
      </c>
      <c r="EE6" s="22">
        <f t="shared" ref="EE6:EM6" si="14">IF(EE7="",NA(),EE7)</f>
        <v>1.03</v>
      </c>
      <c r="EF6" s="22">
        <f t="shared" si="14"/>
        <v>1.1100000000000001</v>
      </c>
      <c r="EG6" s="22">
        <f t="shared" si="14"/>
        <v>1.08</v>
      </c>
      <c r="EH6" s="22">
        <f t="shared" si="14"/>
        <v>0.54</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2">
      <c r="A7" s="15"/>
      <c r="B7" s="24">
        <v>2023</v>
      </c>
      <c r="C7" s="24">
        <v>272205</v>
      </c>
      <c r="D7" s="24">
        <v>46</v>
      </c>
      <c r="E7" s="24">
        <v>1</v>
      </c>
      <c r="F7" s="24">
        <v>0</v>
      </c>
      <c r="G7" s="24">
        <v>1</v>
      </c>
      <c r="H7" s="24" t="s">
        <v>93</v>
      </c>
      <c r="I7" s="24" t="s">
        <v>94</v>
      </c>
      <c r="J7" s="24" t="s">
        <v>95</v>
      </c>
      <c r="K7" s="24" t="s">
        <v>96</v>
      </c>
      <c r="L7" s="24" t="s">
        <v>97</v>
      </c>
      <c r="M7" s="24" t="s">
        <v>98</v>
      </c>
      <c r="N7" s="25" t="s">
        <v>99</v>
      </c>
      <c r="O7" s="25">
        <v>81.709999999999994</v>
      </c>
      <c r="P7" s="25">
        <v>99.99</v>
      </c>
      <c r="Q7" s="25">
        <v>2907</v>
      </c>
      <c r="R7" s="25">
        <v>139318</v>
      </c>
      <c r="S7" s="25">
        <v>47.9</v>
      </c>
      <c r="T7" s="25">
        <v>2908.52</v>
      </c>
      <c r="U7" s="25">
        <v>138834</v>
      </c>
      <c r="V7" s="25">
        <v>21.77</v>
      </c>
      <c r="W7" s="25">
        <v>6377.31</v>
      </c>
      <c r="X7" s="25">
        <v>114.49</v>
      </c>
      <c r="Y7" s="25">
        <v>116.52</v>
      </c>
      <c r="Z7" s="25">
        <v>113.92</v>
      </c>
      <c r="AA7" s="25">
        <v>114.45</v>
      </c>
      <c r="AB7" s="25">
        <v>113.9</v>
      </c>
      <c r="AC7" s="25">
        <v>112.82</v>
      </c>
      <c r="AD7" s="25">
        <v>111.21</v>
      </c>
      <c r="AE7" s="25">
        <v>111.89</v>
      </c>
      <c r="AF7" s="25">
        <v>109.99</v>
      </c>
      <c r="AG7" s="25">
        <v>110.2</v>
      </c>
      <c r="AH7" s="25">
        <v>108.24</v>
      </c>
      <c r="AI7" s="25">
        <v>0</v>
      </c>
      <c r="AJ7" s="25">
        <v>0</v>
      </c>
      <c r="AK7" s="25">
        <v>36.79</v>
      </c>
      <c r="AL7" s="25">
        <v>0</v>
      </c>
      <c r="AM7" s="25">
        <v>0</v>
      </c>
      <c r="AN7" s="25">
        <v>0</v>
      </c>
      <c r="AO7" s="25">
        <v>0</v>
      </c>
      <c r="AP7" s="25">
        <v>0.45</v>
      </c>
      <c r="AQ7" s="25">
        <v>0</v>
      </c>
      <c r="AR7" s="25">
        <v>0.05</v>
      </c>
      <c r="AS7" s="25">
        <v>1.5</v>
      </c>
      <c r="AT7" s="25">
        <v>309.52999999999997</v>
      </c>
      <c r="AU7" s="25">
        <v>294.76</v>
      </c>
      <c r="AV7" s="25">
        <v>314.35000000000002</v>
      </c>
      <c r="AW7" s="25">
        <v>358.34</v>
      </c>
      <c r="AX7" s="25">
        <v>354.98</v>
      </c>
      <c r="AY7" s="25">
        <v>358.91</v>
      </c>
      <c r="AZ7" s="25">
        <v>360.96</v>
      </c>
      <c r="BA7" s="25">
        <v>351.29</v>
      </c>
      <c r="BB7" s="25">
        <v>364.24</v>
      </c>
      <c r="BC7" s="25">
        <v>369.82</v>
      </c>
      <c r="BD7" s="25">
        <v>243.36</v>
      </c>
      <c r="BE7" s="25">
        <v>135.56</v>
      </c>
      <c r="BF7" s="25">
        <v>131.65</v>
      </c>
      <c r="BG7" s="25">
        <v>128.69</v>
      </c>
      <c r="BH7" s="25">
        <v>128.33000000000001</v>
      </c>
      <c r="BI7" s="25">
        <v>131.69999999999999</v>
      </c>
      <c r="BJ7" s="25">
        <v>247.27</v>
      </c>
      <c r="BK7" s="25">
        <v>239.18</v>
      </c>
      <c r="BL7" s="25">
        <v>236.29</v>
      </c>
      <c r="BM7" s="25">
        <v>238.77</v>
      </c>
      <c r="BN7" s="25">
        <v>218.57</v>
      </c>
      <c r="BO7" s="25">
        <v>265.93</v>
      </c>
      <c r="BP7" s="25">
        <v>105.54</v>
      </c>
      <c r="BQ7" s="25">
        <v>100.42</v>
      </c>
      <c r="BR7" s="25">
        <v>103.01</v>
      </c>
      <c r="BS7" s="25">
        <v>98.96</v>
      </c>
      <c r="BT7" s="25">
        <v>100.91</v>
      </c>
      <c r="BU7" s="25">
        <v>105.34</v>
      </c>
      <c r="BV7" s="25">
        <v>101.89</v>
      </c>
      <c r="BW7" s="25">
        <v>104.33</v>
      </c>
      <c r="BX7" s="25">
        <v>98.85</v>
      </c>
      <c r="BY7" s="25">
        <v>101.78</v>
      </c>
      <c r="BZ7" s="25">
        <v>97.82</v>
      </c>
      <c r="CA7" s="25">
        <v>155.1</v>
      </c>
      <c r="CB7" s="25">
        <v>151.26</v>
      </c>
      <c r="CC7" s="25">
        <v>154.91999999999999</v>
      </c>
      <c r="CD7" s="25">
        <v>162.54</v>
      </c>
      <c r="CE7" s="25">
        <v>159</v>
      </c>
      <c r="CF7" s="25">
        <v>159.6</v>
      </c>
      <c r="CG7" s="25">
        <v>156.32</v>
      </c>
      <c r="CH7" s="25">
        <v>157.4</v>
      </c>
      <c r="CI7" s="25">
        <v>162.61000000000001</v>
      </c>
      <c r="CJ7" s="25">
        <v>163.94</v>
      </c>
      <c r="CK7" s="25">
        <v>177.56</v>
      </c>
      <c r="CL7" s="25">
        <v>80.81</v>
      </c>
      <c r="CM7" s="25">
        <v>81.709999999999994</v>
      </c>
      <c r="CN7" s="25">
        <v>80.84</v>
      </c>
      <c r="CO7" s="25">
        <v>80.8</v>
      </c>
      <c r="CP7" s="25">
        <v>79.89</v>
      </c>
      <c r="CQ7" s="25">
        <v>62.05</v>
      </c>
      <c r="CR7" s="25">
        <v>63.23</v>
      </c>
      <c r="CS7" s="25">
        <v>62.59</v>
      </c>
      <c r="CT7" s="25">
        <v>61.81</v>
      </c>
      <c r="CU7" s="25">
        <v>62.35</v>
      </c>
      <c r="CV7" s="25">
        <v>59.81</v>
      </c>
      <c r="CW7" s="25">
        <v>97.59</v>
      </c>
      <c r="CX7" s="25">
        <v>99.18</v>
      </c>
      <c r="CY7" s="25">
        <v>98.88</v>
      </c>
      <c r="CZ7" s="25">
        <v>98.39</v>
      </c>
      <c r="DA7" s="25">
        <v>98.74</v>
      </c>
      <c r="DB7" s="25">
        <v>89.11</v>
      </c>
      <c r="DC7" s="25">
        <v>89.35</v>
      </c>
      <c r="DD7" s="25">
        <v>89.7</v>
      </c>
      <c r="DE7" s="25">
        <v>89.24</v>
      </c>
      <c r="DF7" s="25">
        <v>88.71</v>
      </c>
      <c r="DG7" s="25">
        <v>89.42</v>
      </c>
      <c r="DH7" s="25">
        <v>49.99</v>
      </c>
      <c r="DI7" s="25">
        <v>50.92</v>
      </c>
      <c r="DJ7" s="25">
        <v>51.36</v>
      </c>
      <c r="DK7" s="25">
        <v>51.05</v>
      </c>
      <c r="DL7" s="25">
        <v>52.16</v>
      </c>
      <c r="DM7" s="25">
        <v>48.69</v>
      </c>
      <c r="DN7" s="25">
        <v>49.62</v>
      </c>
      <c r="DO7" s="25">
        <v>50.5</v>
      </c>
      <c r="DP7" s="25">
        <v>51.28</v>
      </c>
      <c r="DQ7" s="25">
        <v>51.95</v>
      </c>
      <c r="DR7" s="25">
        <v>52.02</v>
      </c>
      <c r="DS7" s="25">
        <v>36.68</v>
      </c>
      <c r="DT7" s="25">
        <v>38.659999999999997</v>
      </c>
      <c r="DU7" s="25">
        <v>40.22</v>
      </c>
      <c r="DV7" s="25">
        <v>41.11</v>
      </c>
      <c r="DW7" s="25">
        <v>42.5</v>
      </c>
      <c r="DX7" s="25">
        <v>18.260000000000002</v>
      </c>
      <c r="DY7" s="25">
        <v>19.510000000000002</v>
      </c>
      <c r="DZ7" s="25">
        <v>21.19</v>
      </c>
      <c r="EA7" s="25">
        <v>22.64</v>
      </c>
      <c r="EB7" s="25">
        <v>24.49</v>
      </c>
      <c r="EC7" s="25">
        <v>25.37</v>
      </c>
      <c r="ED7" s="25">
        <v>1.17</v>
      </c>
      <c r="EE7" s="25">
        <v>1.03</v>
      </c>
      <c r="EF7" s="25">
        <v>1.1100000000000001</v>
      </c>
      <c r="EG7" s="25">
        <v>1.08</v>
      </c>
      <c r="EH7" s="25">
        <v>0.54</v>
      </c>
      <c r="EI7" s="25">
        <v>0.66</v>
      </c>
      <c r="EJ7" s="25">
        <v>0.67</v>
      </c>
      <c r="EK7" s="25">
        <v>0.62</v>
      </c>
      <c r="EL7" s="25">
        <v>0.6</v>
      </c>
      <c r="EM7" s="25">
        <v>0.57999999999999996</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岸井夏希</cp:lastModifiedBy>
  <cp:lastPrinted>2025-02-21T06:19:16Z</cp:lastPrinted>
  <dcterms:modified xsi:type="dcterms:W3CDTF">2025-03-04T23:59:14Z</dcterms:modified>
</cp:coreProperties>
</file>