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6年度（R5決算）\22_経営比較分析表\03_団体回答【2.10〆】\20 和泉市○\"/>
    </mc:Choice>
  </mc:AlternateContent>
  <xr:revisionPtr revIDLastSave="0" documentId="13_ncr:1_{618B85E7-DBBA-4DC9-A738-2560B37D788A}" xr6:coauthVersionLast="47" xr6:coauthVersionMax="47" xr10:uidLastSave="{00000000-0000-0000-0000-000000000000}"/>
  <workbookProtection workbookAlgorithmName="SHA-512" workbookHashValue="ZOBxr8+xawsmmd1N1PwrsYBWCtRvEsDhHO+BnGYxlSWqs/onjXJxJrxUX9HhAhhQh9ANi8bhAtjHwn6BkknQjQ==" workbookSaltValue="JQ88EicQoOdGcqJYc9l2Ng==" workbookSpinCount="100000" lockStructure="1"/>
  <bookViews>
    <workbookView xWindow="-108" yWindow="-108" windowWidth="23256" windowHeight="14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alcChain>
</file>

<file path=xl/sharedStrings.xml><?xml version="1.0" encoding="utf-8"?>
<sst xmlns="http://schemas.openxmlformats.org/spreadsheetml/2006/main" count="236" uniqueCount="118">
  <si>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</si>
  <si>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</si>
  <si>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</si>
  <si>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</si>
  <si>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</si>
  <si>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</si>
  <si>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</si>
  <si>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</si>
  <si>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</si>
  <si>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</si>
  <si>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</si>
  <si>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</si>
  <si>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</si>
  <si>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</si>
  <si>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</si>
  <si>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</si>
  <si>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</si>
  <si>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</si>
  <si>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</si>
  <si>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</si>
  <si>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</si>
  <si>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</si>
  <si>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</si>
  <si>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</si>
  <si>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</si>
  <si>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</si>
  <si>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</si>
  <si>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</si>
  <si>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</si>
  <si>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</si>
  <si>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</si>
  <si>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</si>
  <si>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</si>
  <si>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</si>
  <si>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</si>
  <si>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</si>
  <si>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</si>
  <si>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</si>
  <si>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</si>
  <si>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</si>
  <si>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</si>
  <si>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</si>
  <si>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</si>
  <si>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</si>
  <si>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</si>
  <si>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</si>
  <si>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</si>
  <si>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</si>
  <si>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</si>
  <si>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</si>
  <si>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</si>
  <si>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</si>
  <si>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</si>
  <si>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</si>
  <si>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</si>
  <si>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</si>
  <si>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</si>
  <si>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</si>
  <si>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</si>
  <si>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</si>
  <si>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</si>
  <si>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</si>
  <si>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</si>
  <si>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</si>
  <si>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</si>
  <si>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</si>
  <si>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</si>
  <si>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</si>
  <si>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</si>
  <si>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</si>
  <si>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</si>
  <si>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</si>
  <si>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</si>
  <si>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</si>
  <si>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</si>
  <si>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</si>
  <si>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</si>
  <si>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</si>
  <si>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</si>
  <si>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</si>
  <si>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</si>
  <si>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</si>
  <si>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</si>
  <si>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</si>
  <si>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</si>
  <si>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</si>
  <si>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</si>
  <si>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</si>
  <si>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</si>
  <si>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</si>
  <si>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</si>
  <si>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</si>
  <si>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</si>
  <si>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</si>
  <si>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</si>
  <si>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</si>
  <si>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和泉市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</si>
  <si>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</si>
  <si>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</si>
  <si>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</si>
  <si>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</si>
  <si>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</si>
  <si>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</si>
  <si>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</si>
  <si>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</si>
  <si>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</si>
  <si>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</si>
  <si>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</si>
  <si>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</si>
  <si>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</si>
  <si>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</si>
  <si>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</si>
  <si>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</si>
  <si>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</si>
  <si>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</si>
  <si>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 xml:space="preserve">  ①経常収支比率は、平成30年度に下水道使用料の改定を行って以来大きく上昇し、類似団体平均値(以下、平均値)より高く、単年度の収支が黒字であることを示す100％以上となっており、健全な経営状態を維持しています。
　②累積欠損金は発生しておりません。
　③流動比率については、年々改善しているものの、平均値と比べて低くなっており、安定運営できるほどの資金はまだ確保できていない状況です。
　④企業債残高対事業規模比率は減少傾向にあるものの、平均値を上回っており、類似団体より企業債による経営圧迫の影響が大きくなっています。
　⑤経費回収率は100％を越えており、汚水処理に係る費用を下水道使用料で賄えています。
　⑥汚水処理原価は、有収水量、汚水処理費が増加したことにより、前年度との比較で上昇しましたが、平均値を下回っています。
　⑦施設利用率は、汚水処理施設等を保有していないため発生しません。
　⑧水洗化率は、水洗化啓発活動により、ここ数年は約90％で推移しており、浄化槽からの切替や接続に際しての経済的負担等の理由から切替えが進んでおらず、平均値より低い値となっています。</t>
    <phoneticPr fontId="4"/>
  </si>
  <si>
    <t>　和泉市の公共下水道は、他団体から引き継いだ管渠の一部が耐用年数を超えてきているため、②管渠老朽化率について、前年度比2.19ポイントの増となっていますが、市設置の管渠については、昭和50年度に都市計画決定を行い、昭和52年度から事業を進めているため、類似団体に比べて低い数値で推移しています。
　なお、令和2年度に公共下水道ストックマネジメント計画を策定しており、令和3年度からはこの計画に基づき、下水道施設内の点検調査を行っている段階であり、現在のところ管渠の改善には至っていないため、③管渠改善率は0となっています。</t>
    <rPh sb="12" eb="15">
      <t>タダンタイ</t>
    </rPh>
    <rPh sb="17" eb="18">
      <t>ヒ</t>
    </rPh>
    <rPh sb="19" eb="20">
      <t>ツ</t>
    </rPh>
    <rPh sb="22" eb="24">
      <t>カンキョ</t>
    </rPh>
    <rPh sb="25" eb="27">
      <t>イチブ</t>
    </rPh>
    <rPh sb="28" eb="30">
      <t>タイヨウ</t>
    </rPh>
    <rPh sb="30" eb="32">
      <t>ネンスウ</t>
    </rPh>
    <rPh sb="33" eb="34">
      <t>コ</t>
    </rPh>
    <rPh sb="126" eb="128">
      <t>ルイジ</t>
    </rPh>
    <rPh sb="128" eb="130">
      <t>ダンタイ</t>
    </rPh>
    <rPh sb="131" eb="132">
      <t>クラ</t>
    </rPh>
    <rPh sb="134" eb="135">
      <t>ヒク</t>
    </rPh>
    <rPh sb="136" eb="138">
      <t>スウチ</t>
    </rPh>
    <rPh sb="139" eb="141">
      <t>スイイ</t>
    </rPh>
    <rPh sb="217" eb="219">
      <t>ダンカイ</t>
    </rPh>
    <rPh sb="223" eb="225">
      <t>ゲンザイ</t>
    </rPh>
    <rPh sb="229" eb="231">
      <t>カンキョ</t>
    </rPh>
    <rPh sb="232" eb="234">
      <t>カイゼン</t>
    </rPh>
    <rPh sb="236" eb="237">
      <t>イタ</t>
    </rPh>
    <rPh sb="246" eb="251">
      <t>カンキョカイゼンリツ</t>
    </rPh>
    <phoneticPr fontId="4"/>
  </si>
  <si>
    <t>　平成30年度に下水道使用料を改定してからは、経営状況が一定改善しました。
　しかし、経営の健全性・効率性の指標をみると、これから管渠の布設を行いつつ、耐用年数を経過した管渠の更新についても進めていく必要があるため、よりいっそう経営の健全化・効率化を図る必要があります。
　経営戦略に基づき、計画的かつ合理的な経営を行い、国庫補助金を最大限に活用して未整備区域の下水道整備促進を行いながら、不明水対策による処理経費の節減、及び未水洗化家屋への戸別訪問による啓発を行うなど収入確保に努めていきます。</t>
    <rPh sb="95" eb="96">
      <t>スス</t>
    </rPh>
    <rPh sb="100" eb="10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</si>
</sst>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744-416C-BB15-A0057616085D}"/>
            </c:ext>
          </c:extLst>
        </c:ser>
        <c:dLbls>
          <c:showLegendKey val="0"/>
          <c:showVal val="0"/>
          <c:showCatName val="0"/>
          <c:showSerName val="0"/>
          <c:showPercent val="0"/>
          <c:showBubbleSize val="0"/>
        </c:dLbls>
        <c:gapWidth val="150"/>
        <c:axId val="206815616"/>
        <c:axId val="206816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0.19</c:v>
                </c:pt>
                <c:pt idx="2">
                  <c:v>0.19</c:v>
                </c:pt>
                <c:pt idx="3">
                  <c:v>0.21</c:v>
                </c:pt>
                <c:pt idx="4">
                  <c:v>0.2</c:v>
                </c:pt>
              </c:numCache>
            </c:numRef>
          </c:val>
          <c:smooth val="0"/>
          <c:extLst>
            <c:ext xmlns:c16="http://schemas.microsoft.com/office/drawing/2014/chart" uri="{C3380CC4-5D6E-409C-BE32-E72D297353CC}">
              <c16:uniqueId val="{00000001-F744-416C-BB15-A0057616085D}"/>
            </c:ext>
          </c:extLst>
        </c:ser>
        <c:dLbls>
          <c:showLegendKey val="0"/>
          <c:showVal val="0"/>
          <c:showCatName val="0"/>
          <c:showSerName val="0"/>
          <c:showPercent val="0"/>
          <c:showBubbleSize val="0"/>
        </c:dLbls>
        <c:marker val="1"/>
        <c:smooth val="0"/>
        <c:axId val="206815616"/>
        <c:axId val="206816000"/>
      </c:lineChart>
      <c:dateAx>
        <c:axId val="206815616"/>
        <c:scaling>
          <c:orientation val="minMax"/>
        </c:scaling>
        <c:delete val="1"/>
        <c:axPos val="b"/>
        <c:numFmt formatCode="&quot;R&quot;yy" sourceLinked="1"/>
        <c:majorTickMark val="none"/>
        <c:minorTickMark val="none"/>
        <c:tickLblPos val="none"/>
        <c:crossAx val="206816000"/>
        <c:crosses val="autoZero"/>
        <c:auto val="1"/>
        <c:lblOffset val="100"/>
        <c:baseTimeUnit val="years"/>
      </c:dateAx>
      <c:valAx>
        <c:axId val="20681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81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99C-49A3-87F0-095DAC021D47}"/>
            </c:ext>
          </c:extLst>
        </c:ser>
        <c:dLbls>
          <c:showLegendKey val="0"/>
          <c:showVal val="0"/>
          <c:showCatName val="0"/>
          <c:showSerName val="0"/>
          <c:showPercent val="0"/>
          <c:showBubbleSize val="0"/>
        </c:dLbls>
        <c:gapWidth val="150"/>
        <c:axId val="207697032"/>
        <c:axId val="207695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61.32</c:v>
                </c:pt>
                <c:pt idx="1">
                  <c:v>61.7</c:v>
                </c:pt>
                <c:pt idx="2">
                  <c:v>63.04</c:v>
                </c:pt>
                <c:pt idx="3">
                  <c:v>60.55</c:v>
                </c:pt>
                <c:pt idx="4">
                  <c:v>61.49</c:v>
                </c:pt>
              </c:numCache>
            </c:numRef>
          </c:val>
          <c:smooth val="0"/>
          <c:extLst>
            <c:ext xmlns:c16="http://schemas.microsoft.com/office/drawing/2014/chart" uri="{C3380CC4-5D6E-409C-BE32-E72D297353CC}">
              <c16:uniqueId val="{00000001-F99C-49A3-87F0-095DAC021D47}"/>
            </c:ext>
          </c:extLst>
        </c:ser>
        <c:dLbls>
          <c:showLegendKey val="0"/>
          <c:showVal val="0"/>
          <c:showCatName val="0"/>
          <c:showSerName val="0"/>
          <c:showPercent val="0"/>
          <c:showBubbleSize val="0"/>
        </c:dLbls>
        <c:marker val="1"/>
        <c:smooth val="0"/>
        <c:axId val="207697032"/>
        <c:axId val="207695464"/>
      </c:lineChart>
      <c:dateAx>
        <c:axId val="207697032"/>
        <c:scaling>
          <c:orientation val="minMax"/>
        </c:scaling>
        <c:delete val="1"/>
        <c:axPos val="b"/>
        <c:numFmt formatCode="&quot;R&quot;yy" sourceLinked="1"/>
        <c:majorTickMark val="none"/>
        <c:minorTickMark val="none"/>
        <c:tickLblPos val="none"/>
        <c:crossAx val="207695464"/>
        <c:crosses val="autoZero"/>
        <c:auto val="1"/>
        <c:lblOffset val="100"/>
        <c:baseTimeUnit val="years"/>
      </c:dateAx>
      <c:valAx>
        <c:axId val="207695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697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90.57</c:v>
                </c:pt>
                <c:pt idx="1">
                  <c:v>90.56</c:v>
                </c:pt>
                <c:pt idx="2">
                  <c:v>90.64</c:v>
                </c:pt>
                <c:pt idx="3">
                  <c:v>90.66</c:v>
                </c:pt>
                <c:pt idx="4">
                  <c:v>90.75</c:v>
                </c:pt>
              </c:numCache>
            </c:numRef>
          </c:val>
          <c:extLst>
            <c:ext xmlns:c16="http://schemas.microsoft.com/office/drawing/2014/chart" uri="{C3380CC4-5D6E-409C-BE32-E72D297353CC}">
              <c16:uniqueId val="{00000000-A9B1-4D51-B179-54C5C494B031}"/>
            </c:ext>
          </c:extLst>
        </c:ser>
        <c:dLbls>
          <c:showLegendKey val="0"/>
          <c:showVal val="0"/>
          <c:showCatName val="0"/>
          <c:showSerName val="0"/>
          <c:showPercent val="0"/>
          <c:showBubbleSize val="0"/>
        </c:dLbls>
        <c:gapWidth val="150"/>
        <c:axId val="207692328"/>
        <c:axId val="207691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94.58</c:v>
                </c:pt>
                <c:pt idx="1">
                  <c:v>94.56</c:v>
                </c:pt>
                <c:pt idx="2">
                  <c:v>94.75</c:v>
                </c:pt>
                <c:pt idx="3">
                  <c:v>94.92</c:v>
                </c:pt>
                <c:pt idx="4">
                  <c:v>95.01</c:v>
                </c:pt>
              </c:numCache>
            </c:numRef>
          </c:val>
          <c:smooth val="0"/>
          <c:extLst>
            <c:ext xmlns:c16="http://schemas.microsoft.com/office/drawing/2014/chart" uri="{C3380CC4-5D6E-409C-BE32-E72D297353CC}">
              <c16:uniqueId val="{00000001-A9B1-4D51-B179-54C5C494B031}"/>
            </c:ext>
          </c:extLst>
        </c:ser>
        <c:dLbls>
          <c:showLegendKey val="0"/>
          <c:showVal val="0"/>
          <c:showCatName val="0"/>
          <c:showSerName val="0"/>
          <c:showPercent val="0"/>
          <c:showBubbleSize val="0"/>
        </c:dLbls>
        <c:marker val="1"/>
        <c:smooth val="0"/>
        <c:axId val="207692328"/>
        <c:axId val="207691152"/>
      </c:lineChart>
      <c:dateAx>
        <c:axId val="207692328"/>
        <c:scaling>
          <c:orientation val="minMax"/>
        </c:scaling>
        <c:delete val="1"/>
        <c:axPos val="b"/>
        <c:numFmt formatCode="&quot;R&quot;yy" sourceLinked="1"/>
        <c:majorTickMark val="none"/>
        <c:minorTickMark val="none"/>
        <c:tickLblPos val="none"/>
        <c:crossAx val="207691152"/>
        <c:crosses val="autoZero"/>
        <c:auto val="1"/>
        <c:lblOffset val="100"/>
        <c:baseTimeUnit val="years"/>
      </c:dateAx>
      <c:valAx>
        <c:axId val="20769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692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111.4</c:v>
                </c:pt>
                <c:pt idx="1">
                  <c:v>112.76</c:v>
                </c:pt>
                <c:pt idx="2">
                  <c:v>113.46</c:v>
                </c:pt>
                <c:pt idx="3">
                  <c:v>112.66</c:v>
                </c:pt>
                <c:pt idx="4">
                  <c:v>110.56</c:v>
                </c:pt>
              </c:numCache>
            </c:numRef>
          </c:val>
          <c:extLst>
            <c:ext xmlns:c16="http://schemas.microsoft.com/office/drawing/2014/chart" uri="{C3380CC4-5D6E-409C-BE32-E72D297353CC}">
              <c16:uniqueId val="{00000000-EB2F-4C74-8469-DB008CC18FBF}"/>
            </c:ext>
          </c:extLst>
        </c:ser>
        <c:dLbls>
          <c:showLegendKey val="0"/>
          <c:showVal val="0"/>
          <c:showCatName val="0"/>
          <c:showSerName val="0"/>
          <c:showPercent val="0"/>
          <c:showBubbleSize val="0"/>
        </c:dLbls>
        <c:gapWidth val="150"/>
        <c:axId val="206895600"/>
        <c:axId val="20689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107.03</c:v>
                </c:pt>
                <c:pt idx="1">
                  <c:v>106.55</c:v>
                </c:pt>
                <c:pt idx="2">
                  <c:v>106.01</c:v>
                </c:pt>
                <c:pt idx="3">
                  <c:v>105.5</c:v>
                </c:pt>
                <c:pt idx="4">
                  <c:v>105.24</c:v>
                </c:pt>
              </c:numCache>
            </c:numRef>
          </c:val>
          <c:smooth val="0"/>
          <c:extLst>
            <c:ext xmlns:c16="http://schemas.microsoft.com/office/drawing/2014/chart" uri="{C3380CC4-5D6E-409C-BE32-E72D297353CC}">
              <c16:uniqueId val="{00000001-EB2F-4C74-8469-DB008CC18FBF}"/>
            </c:ext>
          </c:extLst>
        </c:ser>
        <c:dLbls>
          <c:showLegendKey val="0"/>
          <c:showVal val="0"/>
          <c:showCatName val="0"/>
          <c:showSerName val="0"/>
          <c:showPercent val="0"/>
          <c:showBubbleSize val="0"/>
        </c:dLbls>
        <c:marker val="1"/>
        <c:smooth val="0"/>
        <c:axId val="206895600"/>
        <c:axId val="206895984"/>
      </c:lineChart>
      <c:dateAx>
        <c:axId val="206895600"/>
        <c:scaling>
          <c:orientation val="minMax"/>
        </c:scaling>
        <c:delete val="1"/>
        <c:axPos val="b"/>
        <c:numFmt formatCode="&quot;R&quot;yy" sourceLinked="1"/>
        <c:majorTickMark val="none"/>
        <c:minorTickMark val="none"/>
        <c:tickLblPos val="none"/>
        <c:crossAx val="206895984"/>
        <c:crosses val="autoZero"/>
        <c:auto val="1"/>
        <c:lblOffset val="100"/>
        <c:baseTimeUnit val="years"/>
      </c:dateAx>
      <c:valAx>
        <c:axId val="20689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89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22.29</c:v>
                </c:pt>
                <c:pt idx="1">
                  <c:v>24.6</c:v>
                </c:pt>
                <c:pt idx="2">
                  <c:v>26.89</c:v>
                </c:pt>
                <c:pt idx="3">
                  <c:v>29.11</c:v>
                </c:pt>
                <c:pt idx="4">
                  <c:v>31.31</c:v>
                </c:pt>
              </c:numCache>
            </c:numRef>
          </c:val>
          <c:extLst>
            <c:ext xmlns:c16="http://schemas.microsoft.com/office/drawing/2014/chart" uri="{C3380CC4-5D6E-409C-BE32-E72D297353CC}">
              <c16:uniqueId val="{00000000-376A-4002-B625-1D76179BAE0C}"/>
            </c:ext>
          </c:extLst>
        </c:ser>
        <c:dLbls>
          <c:showLegendKey val="0"/>
          <c:showVal val="0"/>
          <c:showCatName val="0"/>
          <c:showSerName val="0"/>
          <c:showPercent val="0"/>
          <c:showBubbleSize val="0"/>
        </c:dLbls>
        <c:gapWidth val="150"/>
        <c:axId val="206876072"/>
        <c:axId val="206876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31.01</c:v>
                </c:pt>
                <c:pt idx="1">
                  <c:v>28.87</c:v>
                </c:pt>
                <c:pt idx="2">
                  <c:v>31.34</c:v>
                </c:pt>
                <c:pt idx="3">
                  <c:v>32.909999999999997</c:v>
                </c:pt>
                <c:pt idx="4">
                  <c:v>34.869999999999997</c:v>
                </c:pt>
              </c:numCache>
            </c:numRef>
          </c:val>
          <c:smooth val="0"/>
          <c:extLst>
            <c:ext xmlns:c16="http://schemas.microsoft.com/office/drawing/2014/chart" uri="{C3380CC4-5D6E-409C-BE32-E72D297353CC}">
              <c16:uniqueId val="{00000001-376A-4002-B625-1D76179BAE0C}"/>
            </c:ext>
          </c:extLst>
        </c:ser>
        <c:dLbls>
          <c:showLegendKey val="0"/>
          <c:showVal val="0"/>
          <c:showCatName val="0"/>
          <c:showSerName val="0"/>
          <c:showPercent val="0"/>
          <c:showBubbleSize val="0"/>
        </c:dLbls>
        <c:marker val="1"/>
        <c:smooth val="0"/>
        <c:axId val="206876072"/>
        <c:axId val="206876456"/>
      </c:lineChart>
      <c:dateAx>
        <c:axId val="206876072"/>
        <c:scaling>
          <c:orientation val="minMax"/>
        </c:scaling>
        <c:delete val="1"/>
        <c:axPos val="b"/>
        <c:numFmt formatCode="&quot;R&quot;yy" sourceLinked="1"/>
        <c:majorTickMark val="none"/>
        <c:minorTickMark val="none"/>
        <c:tickLblPos val="none"/>
        <c:crossAx val="206876456"/>
        <c:crosses val="autoZero"/>
        <c:auto val="1"/>
        <c:lblOffset val="100"/>
        <c:baseTimeUnit val="years"/>
      </c:dateAx>
      <c:valAx>
        <c:axId val="206876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876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1.36</c:v>
                </c:pt>
                <c:pt idx="1">
                  <c:v>2.15</c:v>
                </c:pt>
                <c:pt idx="2">
                  <c:v>4.2300000000000004</c:v>
                </c:pt>
                <c:pt idx="3">
                  <c:v>6.41</c:v>
                </c:pt>
                <c:pt idx="4">
                  <c:v>8.6</c:v>
                </c:pt>
              </c:numCache>
            </c:numRef>
          </c:val>
          <c:extLst>
            <c:ext xmlns:c16="http://schemas.microsoft.com/office/drawing/2014/chart" uri="{C3380CC4-5D6E-409C-BE32-E72D297353CC}">
              <c16:uniqueId val="{00000000-A2B8-40E7-846E-6D78605B7DCD}"/>
            </c:ext>
          </c:extLst>
        </c:ser>
        <c:dLbls>
          <c:showLegendKey val="0"/>
          <c:showVal val="0"/>
          <c:showCatName val="0"/>
          <c:showSerName val="0"/>
          <c:showPercent val="0"/>
          <c:showBubbleSize val="0"/>
        </c:dLbls>
        <c:gapWidth val="150"/>
        <c:axId val="153136824"/>
        <c:axId val="207386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4.95</c:v>
                </c:pt>
                <c:pt idx="1">
                  <c:v>5.64</c:v>
                </c:pt>
                <c:pt idx="2">
                  <c:v>6.43</c:v>
                </c:pt>
                <c:pt idx="3">
                  <c:v>7.75</c:v>
                </c:pt>
                <c:pt idx="4">
                  <c:v>9.44</c:v>
                </c:pt>
              </c:numCache>
            </c:numRef>
          </c:val>
          <c:smooth val="0"/>
          <c:extLst>
            <c:ext xmlns:c16="http://schemas.microsoft.com/office/drawing/2014/chart" uri="{C3380CC4-5D6E-409C-BE32-E72D297353CC}">
              <c16:uniqueId val="{00000001-A2B8-40E7-846E-6D78605B7DCD}"/>
            </c:ext>
          </c:extLst>
        </c:ser>
        <c:dLbls>
          <c:showLegendKey val="0"/>
          <c:showVal val="0"/>
          <c:showCatName val="0"/>
          <c:showSerName val="0"/>
          <c:showPercent val="0"/>
          <c:showBubbleSize val="0"/>
        </c:dLbls>
        <c:marker val="1"/>
        <c:smooth val="0"/>
        <c:axId val="153136824"/>
        <c:axId val="207386560"/>
      </c:lineChart>
      <c:dateAx>
        <c:axId val="153136824"/>
        <c:scaling>
          <c:orientation val="minMax"/>
        </c:scaling>
        <c:delete val="1"/>
        <c:axPos val="b"/>
        <c:numFmt formatCode="&quot;R&quot;yy" sourceLinked="1"/>
        <c:majorTickMark val="none"/>
        <c:minorTickMark val="none"/>
        <c:tickLblPos val="none"/>
        <c:crossAx val="207386560"/>
        <c:crosses val="autoZero"/>
        <c:auto val="1"/>
        <c:lblOffset val="100"/>
        <c:baseTimeUnit val="years"/>
      </c:dateAx>
      <c:valAx>
        <c:axId val="20738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136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CD1-4F4A-B47D-480D75AE3B8D}"/>
            </c:ext>
          </c:extLst>
        </c:ser>
        <c:dLbls>
          <c:showLegendKey val="0"/>
          <c:showVal val="0"/>
          <c:showCatName val="0"/>
          <c:showSerName val="0"/>
          <c:showPercent val="0"/>
          <c:showBubbleSize val="0"/>
        </c:dLbls>
        <c:gapWidth val="150"/>
        <c:axId val="207390872"/>
        <c:axId val="207392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7.69</c:v>
                </c:pt>
                <c:pt idx="1">
                  <c:v>5.95</c:v>
                </c:pt>
                <c:pt idx="2">
                  <c:v>5.27</c:v>
                </c:pt>
                <c:pt idx="3">
                  <c:v>4.83</c:v>
                </c:pt>
                <c:pt idx="4">
                  <c:v>4.5</c:v>
                </c:pt>
              </c:numCache>
            </c:numRef>
          </c:val>
          <c:smooth val="0"/>
          <c:extLst>
            <c:ext xmlns:c16="http://schemas.microsoft.com/office/drawing/2014/chart" uri="{C3380CC4-5D6E-409C-BE32-E72D297353CC}">
              <c16:uniqueId val="{00000001-3CD1-4F4A-B47D-480D75AE3B8D}"/>
            </c:ext>
          </c:extLst>
        </c:ser>
        <c:dLbls>
          <c:showLegendKey val="0"/>
          <c:showVal val="0"/>
          <c:showCatName val="0"/>
          <c:showSerName val="0"/>
          <c:showPercent val="0"/>
          <c:showBubbleSize val="0"/>
        </c:dLbls>
        <c:marker val="1"/>
        <c:smooth val="0"/>
        <c:axId val="207390872"/>
        <c:axId val="207392832"/>
      </c:lineChart>
      <c:dateAx>
        <c:axId val="207390872"/>
        <c:scaling>
          <c:orientation val="minMax"/>
        </c:scaling>
        <c:delete val="1"/>
        <c:axPos val="b"/>
        <c:numFmt formatCode="&quot;R&quot;yy" sourceLinked="1"/>
        <c:majorTickMark val="none"/>
        <c:minorTickMark val="none"/>
        <c:tickLblPos val="none"/>
        <c:crossAx val="207392832"/>
        <c:crosses val="autoZero"/>
        <c:auto val="1"/>
        <c:lblOffset val="100"/>
        <c:baseTimeUnit val="years"/>
      </c:dateAx>
      <c:valAx>
        <c:axId val="20739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390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30.33</c:v>
                </c:pt>
                <c:pt idx="1">
                  <c:v>50.42</c:v>
                </c:pt>
                <c:pt idx="2">
                  <c:v>58.23</c:v>
                </c:pt>
                <c:pt idx="3">
                  <c:v>64.180000000000007</c:v>
                </c:pt>
                <c:pt idx="4">
                  <c:v>67.510000000000005</c:v>
                </c:pt>
              </c:numCache>
            </c:numRef>
          </c:val>
          <c:extLst>
            <c:ext xmlns:c16="http://schemas.microsoft.com/office/drawing/2014/chart" uri="{C3380CC4-5D6E-409C-BE32-E72D297353CC}">
              <c16:uniqueId val="{00000000-67B2-468E-933F-80D3B9EC444D}"/>
            </c:ext>
          </c:extLst>
        </c:ser>
        <c:dLbls>
          <c:showLegendKey val="0"/>
          <c:showVal val="0"/>
          <c:showCatName val="0"/>
          <c:showSerName val="0"/>
          <c:showPercent val="0"/>
          <c:showBubbleSize val="0"/>
        </c:dLbls>
        <c:gapWidth val="150"/>
        <c:axId val="207390088"/>
        <c:axId val="207387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73.02</c:v>
                </c:pt>
                <c:pt idx="1">
                  <c:v>72.930000000000007</c:v>
                </c:pt>
                <c:pt idx="2">
                  <c:v>80.08</c:v>
                </c:pt>
                <c:pt idx="3">
                  <c:v>87.33</c:v>
                </c:pt>
                <c:pt idx="4">
                  <c:v>92.26</c:v>
                </c:pt>
              </c:numCache>
            </c:numRef>
          </c:val>
          <c:smooth val="0"/>
          <c:extLst>
            <c:ext xmlns:c16="http://schemas.microsoft.com/office/drawing/2014/chart" uri="{C3380CC4-5D6E-409C-BE32-E72D297353CC}">
              <c16:uniqueId val="{00000001-67B2-468E-933F-80D3B9EC444D}"/>
            </c:ext>
          </c:extLst>
        </c:ser>
        <c:dLbls>
          <c:showLegendKey val="0"/>
          <c:showVal val="0"/>
          <c:showCatName val="0"/>
          <c:showSerName val="0"/>
          <c:showPercent val="0"/>
          <c:showBubbleSize val="0"/>
        </c:dLbls>
        <c:marker val="1"/>
        <c:smooth val="0"/>
        <c:axId val="207390088"/>
        <c:axId val="207387344"/>
      </c:lineChart>
      <c:dateAx>
        <c:axId val="207390088"/>
        <c:scaling>
          <c:orientation val="minMax"/>
        </c:scaling>
        <c:delete val="1"/>
        <c:axPos val="b"/>
        <c:numFmt formatCode="&quot;R&quot;yy" sourceLinked="1"/>
        <c:majorTickMark val="none"/>
        <c:minorTickMark val="none"/>
        <c:tickLblPos val="none"/>
        <c:crossAx val="207387344"/>
        <c:crosses val="autoZero"/>
        <c:auto val="1"/>
        <c:lblOffset val="100"/>
        <c:baseTimeUnit val="years"/>
      </c:dateAx>
      <c:valAx>
        <c:axId val="20738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390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975.09</c:v>
                </c:pt>
                <c:pt idx="1">
                  <c:v>939.99</c:v>
                </c:pt>
                <c:pt idx="2">
                  <c:v>918.3</c:v>
                </c:pt>
                <c:pt idx="3">
                  <c:v>890.05</c:v>
                </c:pt>
                <c:pt idx="4">
                  <c:v>862.2</c:v>
                </c:pt>
              </c:numCache>
            </c:numRef>
          </c:val>
          <c:extLst>
            <c:ext xmlns:c16="http://schemas.microsoft.com/office/drawing/2014/chart" uri="{C3380CC4-5D6E-409C-BE32-E72D297353CC}">
              <c16:uniqueId val="{00000000-AE8A-429B-81B9-8D296054809E}"/>
            </c:ext>
          </c:extLst>
        </c:ser>
        <c:dLbls>
          <c:showLegendKey val="0"/>
          <c:showVal val="0"/>
          <c:showCatName val="0"/>
          <c:showSerName val="0"/>
          <c:showPercent val="0"/>
          <c:showBubbleSize val="0"/>
        </c:dLbls>
        <c:gapWidth val="150"/>
        <c:axId val="207391656"/>
        <c:axId val="207388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708.89</c:v>
                </c:pt>
                <c:pt idx="1">
                  <c:v>730.52</c:v>
                </c:pt>
                <c:pt idx="2">
                  <c:v>672.33</c:v>
                </c:pt>
                <c:pt idx="3">
                  <c:v>668.8</c:v>
                </c:pt>
                <c:pt idx="4">
                  <c:v>652.79999999999995</c:v>
                </c:pt>
              </c:numCache>
            </c:numRef>
          </c:val>
          <c:smooth val="0"/>
          <c:extLst>
            <c:ext xmlns:c16="http://schemas.microsoft.com/office/drawing/2014/chart" uri="{C3380CC4-5D6E-409C-BE32-E72D297353CC}">
              <c16:uniqueId val="{00000001-AE8A-429B-81B9-8D296054809E}"/>
            </c:ext>
          </c:extLst>
        </c:ser>
        <c:dLbls>
          <c:showLegendKey val="0"/>
          <c:showVal val="0"/>
          <c:showCatName val="0"/>
          <c:showSerName val="0"/>
          <c:showPercent val="0"/>
          <c:showBubbleSize val="0"/>
        </c:dLbls>
        <c:marker val="1"/>
        <c:smooth val="0"/>
        <c:axId val="207391656"/>
        <c:axId val="207388520"/>
      </c:lineChart>
      <c:dateAx>
        <c:axId val="207391656"/>
        <c:scaling>
          <c:orientation val="minMax"/>
        </c:scaling>
        <c:delete val="1"/>
        <c:axPos val="b"/>
        <c:numFmt formatCode="&quot;R&quot;yy" sourceLinked="1"/>
        <c:majorTickMark val="none"/>
        <c:minorTickMark val="none"/>
        <c:tickLblPos val="none"/>
        <c:crossAx val="207388520"/>
        <c:crosses val="autoZero"/>
        <c:auto val="1"/>
        <c:lblOffset val="100"/>
        <c:baseTimeUnit val="years"/>
      </c:dateAx>
      <c:valAx>
        <c:axId val="207388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391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122.74</c:v>
                </c:pt>
                <c:pt idx="1">
                  <c:v>124.73</c:v>
                </c:pt>
                <c:pt idx="2">
                  <c:v>127.2</c:v>
                </c:pt>
                <c:pt idx="3">
                  <c:v>125.33</c:v>
                </c:pt>
                <c:pt idx="4">
                  <c:v>120.61</c:v>
                </c:pt>
              </c:numCache>
            </c:numRef>
          </c:val>
          <c:extLst>
            <c:ext xmlns:c16="http://schemas.microsoft.com/office/drawing/2014/chart" uri="{C3380CC4-5D6E-409C-BE32-E72D297353CC}">
              <c16:uniqueId val="{00000000-C835-4CE9-BFEC-DD4F4EB145E6}"/>
            </c:ext>
          </c:extLst>
        </c:ser>
        <c:dLbls>
          <c:showLegendKey val="0"/>
          <c:showVal val="0"/>
          <c:showCatName val="0"/>
          <c:showSerName val="0"/>
          <c:showPercent val="0"/>
          <c:showBubbleSize val="0"/>
        </c:dLbls>
        <c:gapWidth val="150"/>
        <c:axId val="207393224"/>
        <c:axId val="207389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97.91</c:v>
                </c:pt>
                <c:pt idx="1">
                  <c:v>98.61</c:v>
                </c:pt>
                <c:pt idx="2">
                  <c:v>98.75</c:v>
                </c:pt>
                <c:pt idx="3">
                  <c:v>98.36</c:v>
                </c:pt>
                <c:pt idx="4">
                  <c:v>97.29</c:v>
                </c:pt>
              </c:numCache>
            </c:numRef>
          </c:val>
          <c:smooth val="0"/>
          <c:extLst>
            <c:ext xmlns:c16="http://schemas.microsoft.com/office/drawing/2014/chart" uri="{C3380CC4-5D6E-409C-BE32-E72D297353CC}">
              <c16:uniqueId val="{00000001-C835-4CE9-BFEC-DD4F4EB145E6}"/>
            </c:ext>
          </c:extLst>
        </c:ser>
        <c:dLbls>
          <c:showLegendKey val="0"/>
          <c:showVal val="0"/>
          <c:showCatName val="0"/>
          <c:showSerName val="0"/>
          <c:showPercent val="0"/>
          <c:showBubbleSize val="0"/>
        </c:dLbls>
        <c:marker val="1"/>
        <c:smooth val="0"/>
        <c:axId val="207393224"/>
        <c:axId val="207389304"/>
      </c:lineChart>
      <c:dateAx>
        <c:axId val="207393224"/>
        <c:scaling>
          <c:orientation val="minMax"/>
        </c:scaling>
        <c:delete val="1"/>
        <c:axPos val="b"/>
        <c:numFmt formatCode="&quot;R&quot;yy" sourceLinked="1"/>
        <c:majorTickMark val="none"/>
        <c:minorTickMark val="none"/>
        <c:tickLblPos val="none"/>
        <c:crossAx val="207389304"/>
        <c:crosses val="autoZero"/>
        <c:auto val="1"/>
        <c:lblOffset val="100"/>
        <c:baseTimeUnit val="years"/>
      </c:dateAx>
      <c:valAx>
        <c:axId val="207389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393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112.91</c:v>
                </c:pt>
                <c:pt idx="1">
                  <c:v>109.14</c:v>
                </c:pt>
                <c:pt idx="2">
                  <c:v>107.14</c:v>
                </c:pt>
                <c:pt idx="3">
                  <c:v>109.17</c:v>
                </c:pt>
                <c:pt idx="4">
                  <c:v>113.52</c:v>
                </c:pt>
              </c:numCache>
            </c:numRef>
          </c:val>
          <c:extLst>
            <c:ext xmlns:c16="http://schemas.microsoft.com/office/drawing/2014/chart" uri="{C3380CC4-5D6E-409C-BE32-E72D297353CC}">
              <c16:uniqueId val="{00000000-2086-4759-B01D-AA55B0B39AF4}"/>
            </c:ext>
          </c:extLst>
        </c:ser>
        <c:dLbls>
          <c:showLegendKey val="0"/>
          <c:showVal val="0"/>
          <c:showCatName val="0"/>
          <c:showSerName val="0"/>
          <c:showPercent val="0"/>
          <c:showBubbleSize val="0"/>
        </c:dLbls>
        <c:gapWidth val="150"/>
        <c:axId val="207388128"/>
        <c:axId val="207693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144.11000000000001</c:v>
                </c:pt>
                <c:pt idx="1">
                  <c:v>141.24</c:v>
                </c:pt>
                <c:pt idx="2">
                  <c:v>142.03</c:v>
                </c:pt>
                <c:pt idx="3">
                  <c:v>142.11000000000001</c:v>
                </c:pt>
                <c:pt idx="4">
                  <c:v>145.49</c:v>
                </c:pt>
              </c:numCache>
            </c:numRef>
          </c:val>
          <c:smooth val="0"/>
          <c:extLst>
            <c:ext xmlns:c16="http://schemas.microsoft.com/office/drawing/2014/chart" uri="{C3380CC4-5D6E-409C-BE32-E72D297353CC}">
              <c16:uniqueId val="{00000001-2086-4759-B01D-AA55B0B39AF4}"/>
            </c:ext>
          </c:extLst>
        </c:ser>
        <c:dLbls>
          <c:showLegendKey val="0"/>
          <c:showVal val="0"/>
          <c:showCatName val="0"/>
          <c:showSerName val="0"/>
          <c:showPercent val="0"/>
          <c:showBubbleSize val="0"/>
        </c:dLbls>
        <c:marker val="1"/>
        <c:smooth val="0"/>
        <c:axId val="207388128"/>
        <c:axId val="207693896"/>
      </c:lineChart>
      <c:dateAx>
        <c:axId val="207388128"/>
        <c:scaling>
          <c:orientation val="minMax"/>
        </c:scaling>
        <c:delete val="1"/>
        <c:axPos val="b"/>
        <c:numFmt formatCode="&quot;R&quot;yy" sourceLinked="1"/>
        <c:majorTickMark val="none"/>
        <c:minorTickMark val="none"/>
        <c:tickLblPos val="none"/>
        <c:crossAx val="207693896"/>
        <c:crosses val="autoZero"/>
        <c:auto val="1"/>
        <c:lblOffset val="100"/>
        <c:baseTimeUnit val="years"/>
      </c:dateAx>
      <c:valAx>
        <c:axId val="207693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738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大阪府　和泉市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Ac1</v>
      </c>
      <c r="X8" s="64"/>
      <c r="Y8" s="64"/>
      <c r="Z8" s="64"/>
      <c r="AA8" s="64"/>
      <c r="AB8" s="64"/>
      <c r="AC8" s="64"/>
      <c r="AD8" s="65" t="str">
        <f>データ!$M$6</f>
        <v>非設置</v>
      </c>
      <c r="AE8" s="65"/>
      <c r="AF8" s="65"/>
      <c r="AG8" s="65"/>
      <c r="AH8" s="65"/>
      <c r="AI8" s="65"/>
      <c r="AJ8" s="65"/>
      <c r="AK8" s="3"/>
      <c r="AL8" s="44">
        <f>データ!S6</f>
        <v>182841</v>
      </c>
      <c r="AM8" s="44"/>
      <c r="AN8" s="44"/>
      <c r="AO8" s="44"/>
      <c r="AP8" s="44"/>
      <c r="AQ8" s="44"/>
      <c r="AR8" s="44"/>
      <c r="AS8" s="44"/>
      <c r="AT8" s="45">
        <f>データ!T6</f>
        <v>84.98</v>
      </c>
      <c r="AU8" s="45"/>
      <c r="AV8" s="45"/>
      <c r="AW8" s="45"/>
      <c r="AX8" s="45"/>
      <c r="AY8" s="45"/>
      <c r="AZ8" s="45"/>
      <c r="BA8" s="45"/>
      <c r="BB8" s="45">
        <f>データ!U6</f>
        <v>2151.58</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2">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2">
      <c r="A10" s="2"/>
      <c r="B10" s="45" t="str">
        <f>データ!N6</f>
        <v>-</v>
      </c>
      <c r="C10" s="45"/>
      <c r="D10" s="45"/>
      <c r="E10" s="45"/>
      <c r="F10" s="45"/>
      <c r="G10" s="45"/>
      <c r="H10" s="45"/>
      <c r="I10" s="45">
        <f>データ!O6</f>
        <v>66.63</v>
      </c>
      <c r="J10" s="45"/>
      <c r="K10" s="45"/>
      <c r="L10" s="45"/>
      <c r="M10" s="45"/>
      <c r="N10" s="45"/>
      <c r="O10" s="45"/>
      <c r="P10" s="45">
        <f>データ!P6</f>
        <v>89.22</v>
      </c>
      <c r="Q10" s="45"/>
      <c r="R10" s="45"/>
      <c r="S10" s="45"/>
      <c r="T10" s="45"/>
      <c r="U10" s="45"/>
      <c r="V10" s="45"/>
      <c r="W10" s="45">
        <f>データ!Q6</f>
        <v>86.29</v>
      </c>
      <c r="X10" s="45"/>
      <c r="Y10" s="45"/>
      <c r="Z10" s="45"/>
      <c r="AA10" s="45"/>
      <c r="AB10" s="45"/>
      <c r="AC10" s="45"/>
      <c r="AD10" s="44">
        <f>データ!R6</f>
        <v>2530</v>
      </c>
      <c r="AE10" s="44"/>
      <c r="AF10" s="44"/>
      <c r="AG10" s="44"/>
      <c r="AH10" s="44"/>
      <c r="AI10" s="44"/>
      <c r="AJ10" s="44"/>
      <c r="AK10" s="2"/>
      <c r="AL10" s="44">
        <f>データ!V6</f>
        <v>162946</v>
      </c>
      <c r="AM10" s="44"/>
      <c r="AN10" s="44"/>
      <c r="AO10" s="44"/>
      <c r="AP10" s="44"/>
      <c r="AQ10" s="44"/>
      <c r="AR10" s="44"/>
      <c r="AS10" s="44"/>
      <c r="AT10" s="45">
        <f>データ!W6</f>
        <v>22.32</v>
      </c>
      <c r="AU10" s="45"/>
      <c r="AV10" s="45"/>
      <c r="AW10" s="45"/>
      <c r="AX10" s="45"/>
      <c r="AY10" s="45"/>
      <c r="AZ10" s="45"/>
      <c r="BA10" s="45"/>
      <c r="BB10" s="45">
        <f>データ!X6</f>
        <v>7300.45</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115</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9" t="s">
        <v>116</v>
      </c>
      <c r="BM47" s="80"/>
      <c r="BN47" s="80"/>
      <c r="BO47" s="80"/>
      <c r="BP47" s="80"/>
      <c r="BQ47" s="80"/>
      <c r="BR47" s="80"/>
      <c r="BS47" s="80"/>
      <c r="BT47" s="80"/>
      <c r="BU47" s="80"/>
      <c r="BV47" s="80"/>
      <c r="BW47" s="80"/>
      <c r="BX47" s="80"/>
      <c r="BY47" s="80"/>
      <c r="BZ47" s="8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9"/>
      <c r="BM48" s="80"/>
      <c r="BN48" s="80"/>
      <c r="BO48" s="80"/>
      <c r="BP48" s="80"/>
      <c r="BQ48" s="80"/>
      <c r="BR48" s="80"/>
      <c r="BS48" s="80"/>
      <c r="BT48" s="80"/>
      <c r="BU48" s="80"/>
      <c r="BV48" s="80"/>
      <c r="BW48" s="80"/>
      <c r="BX48" s="80"/>
      <c r="BY48" s="80"/>
      <c r="BZ48" s="8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9"/>
      <c r="BM49" s="80"/>
      <c r="BN49" s="80"/>
      <c r="BO49" s="80"/>
      <c r="BP49" s="80"/>
      <c r="BQ49" s="80"/>
      <c r="BR49" s="80"/>
      <c r="BS49" s="80"/>
      <c r="BT49" s="80"/>
      <c r="BU49" s="80"/>
      <c r="BV49" s="80"/>
      <c r="BW49" s="80"/>
      <c r="BX49" s="80"/>
      <c r="BY49" s="80"/>
      <c r="BZ49" s="8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9"/>
      <c r="BM50" s="80"/>
      <c r="BN50" s="80"/>
      <c r="BO50" s="80"/>
      <c r="BP50" s="80"/>
      <c r="BQ50" s="80"/>
      <c r="BR50" s="80"/>
      <c r="BS50" s="80"/>
      <c r="BT50" s="80"/>
      <c r="BU50" s="80"/>
      <c r="BV50" s="80"/>
      <c r="BW50" s="80"/>
      <c r="BX50" s="80"/>
      <c r="BY50" s="80"/>
      <c r="BZ50" s="8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9"/>
      <c r="BM51" s="80"/>
      <c r="BN51" s="80"/>
      <c r="BO51" s="80"/>
      <c r="BP51" s="80"/>
      <c r="BQ51" s="80"/>
      <c r="BR51" s="80"/>
      <c r="BS51" s="80"/>
      <c r="BT51" s="80"/>
      <c r="BU51" s="80"/>
      <c r="BV51" s="80"/>
      <c r="BW51" s="80"/>
      <c r="BX51" s="80"/>
      <c r="BY51" s="80"/>
      <c r="BZ51" s="8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9"/>
      <c r="BM52" s="80"/>
      <c r="BN52" s="80"/>
      <c r="BO52" s="80"/>
      <c r="BP52" s="80"/>
      <c r="BQ52" s="80"/>
      <c r="BR52" s="80"/>
      <c r="BS52" s="80"/>
      <c r="BT52" s="80"/>
      <c r="BU52" s="80"/>
      <c r="BV52" s="80"/>
      <c r="BW52" s="80"/>
      <c r="BX52" s="80"/>
      <c r="BY52" s="80"/>
      <c r="BZ52" s="8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9"/>
      <c r="BM53" s="80"/>
      <c r="BN53" s="80"/>
      <c r="BO53" s="80"/>
      <c r="BP53" s="80"/>
      <c r="BQ53" s="80"/>
      <c r="BR53" s="80"/>
      <c r="BS53" s="80"/>
      <c r="BT53" s="80"/>
      <c r="BU53" s="80"/>
      <c r="BV53" s="80"/>
      <c r="BW53" s="80"/>
      <c r="BX53" s="80"/>
      <c r="BY53" s="80"/>
      <c r="BZ53" s="8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9"/>
      <c r="BM54" s="80"/>
      <c r="BN54" s="80"/>
      <c r="BO54" s="80"/>
      <c r="BP54" s="80"/>
      <c r="BQ54" s="80"/>
      <c r="BR54" s="80"/>
      <c r="BS54" s="80"/>
      <c r="BT54" s="80"/>
      <c r="BU54" s="80"/>
      <c r="BV54" s="80"/>
      <c r="BW54" s="80"/>
      <c r="BX54" s="80"/>
      <c r="BY54" s="80"/>
      <c r="BZ54" s="8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9"/>
      <c r="BM55" s="80"/>
      <c r="BN55" s="80"/>
      <c r="BO55" s="80"/>
      <c r="BP55" s="80"/>
      <c r="BQ55" s="80"/>
      <c r="BR55" s="80"/>
      <c r="BS55" s="80"/>
      <c r="BT55" s="80"/>
      <c r="BU55" s="80"/>
      <c r="BV55" s="80"/>
      <c r="BW55" s="80"/>
      <c r="BX55" s="80"/>
      <c r="BY55" s="80"/>
      <c r="BZ55" s="8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9"/>
      <c r="BM56" s="80"/>
      <c r="BN56" s="80"/>
      <c r="BO56" s="80"/>
      <c r="BP56" s="80"/>
      <c r="BQ56" s="80"/>
      <c r="BR56" s="80"/>
      <c r="BS56" s="80"/>
      <c r="BT56" s="80"/>
      <c r="BU56" s="80"/>
      <c r="BV56" s="80"/>
      <c r="BW56" s="80"/>
      <c r="BX56" s="80"/>
      <c r="BY56" s="80"/>
      <c r="BZ56" s="8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9"/>
      <c r="BM57" s="80"/>
      <c r="BN57" s="80"/>
      <c r="BO57" s="80"/>
      <c r="BP57" s="80"/>
      <c r="BQ57" s="80"/>
      <c r="BR57" s="80"/>
      <c r="BS57" s="80"/>
      <c r="BT57" s="80"/>
      <c r="BU57" s="80"/>
      <c r="BV57" s="80"/>
      <c r="BW57" s="80"/>
      <c r="BX57" s="80"/>
      <c r="BY57" s="80"/>
      <c r="BZ57" s="8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9"/>
      <c r="BM58" s="80"/>
      <c r="BN58" s="80"/>
      <c r="BO58" s="80"/>
      <c r="BP58" s="80"/>
      <c r="BQ58" s="80"/>
      <c r="BR58" s="80"/>
      <c r="BS58" s="80"/>
      <c r="BT58" s="80"/>
      <c r="BU58" s="80"/>
      <c r="BV58" s="80"/>
      <c r="BW58" s="80"/>
      <c r="BX58" s="80"/>
      <c r="BY58" s="80"/>
      <c r="BZ58" s="8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9"/>
      <c r="BM59" s="80"/>
      <c r="BN59" s="80"/>
      <c r="BO59" s="80"/>
      <c r="BP59" s="80"/>
      <c r="BQ59" s="80"/>
      <c r="BR59" s="80"/>
      <c r="BS59" s="80"/>
      <c r="BT59" s="80"/>
      <c r="BU59" s="80"/>
      <c r="BV59" s="80"/>
      <c r="BW59" s="80"/>
      <c r="BX59" s="80"/>
      <c r="BY59" s="80"/>
      <c r="BZ59" s="81"/>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79"/>
      <c r="BM60" s="80"/>
      <c r="BN60" s="80"/>
      <c r="BO60" s="80"/>
      <c r="BP60" s="80"/>
      <c r="BQ60" s="80"/>
      <c r="BR60" s="80"/>
      <c r="BS60" s="80"/>
      <c r="BT60" s="80"/>
      <c r="BU60" s="80"/>
      <c r="BV60" s="80"/>
      <c r="BW60" s="80"/>
      <c r="BX60" s="80"/>
      <c r="BY60" s="80"/>
      <c r="BZ60" s="81"/>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79"/>
      <c r="BM61" s="80"/>
      <c r="BN61" s="80"/>
      <c r="BO61" s="80"/>
      <c r="BP61" s="80"/>
      <c r="BQ61" s="80"/>
      <c r="BR61" s="80"/>
      <c r="BS61" s="80"/>
      <c r="BT61" s="80"/>
      <c r="BU61" s="80"/>
      <c r="BV61" s="80"/>
      <c r="BW61" s="80"/>
      <c r="BX61" s="80"/>
      <c r="BY61" s="80"/>
      <c r="BZ61" s="8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9"/>
      <c r="BM62" s="80"/>
      <c r="BN62" s="80"/>
      <c r="BO62" s="80"/>
      <c r="BP62" s="80"/>
      <c r="BQ62" s="80"/>
      <c r="BR62" s="80"/>
      <c r="BS62" s="80"/>
      <c r="BT62" s="80"/>
      <c r="BU62" s="80"/>
      <c r="BV62" s="80"/>
      <c r="BW62" s="80"/>
      <c r="BX62" s="80"/>
      <c r="BY62" s="80"/>
      <c r="BZ62" s="8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2"/>
      <c r="BM63" s="83"/>
      <c r="BN63" s="83"/>
      <c r="BO63" s="83"/>
      <c r="BP63" s="83"/>
      <c r="BQ63" s="83"/>
      <c r="BR63" s="83"/>
      <c r="BS63" s="83"/>
      <c r="BT63" s="83"/>
      <c r="BU63" s="83"/>
      <c r="BV63" s="83"/>
      <c r="BW63" s="83"/>
      <c r="BX63" s="83"/>
      <c r="BY63" s="83"/>
      <c r="BZ63" s="8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9" t="s">
        <v>117</v>
      </c>
      <c r="BM66" s="80"/>
      <c r="BN66" s="80"/>
      <c r="BO66" s="80"/>
      <c r="BP66" s="80"/>
      <c r="BQ66" s="80"/>
      <c r="BR66" s="80"/>
      <c r="BS66" s="80"/>
      <c r="BT66" s="80"/>
      <c r="BU66" s="80"/>
      <c r="BV66" s="80"/>
      <c r="BW66" s="80"/>
      <c r="BX66" s="80"/>
      <c r="BY66" s="80"/>
      <c r="BZ66" s="8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9"/>
      <c r="BM67" s="80"/>
      <c r="BN67" s="80"/>
      <c r="BO67" s="80"/>
      <c r="BP67" s="80"/>
      <c r="BQ67" s="80"/>
      <c r="BR67" s="80"/>
      <c r="BS67" s="80"/>
      <c r="BT67" s="80"/>
      <c r="BU67" s="80"/>
      <c r="BV67" s="80"/>
      <c r="BW67" s="80"/>
      <c r="BX67" s="80"/>
      <c r="BY67" s="80"/>
      <c r="BZ67" s="8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9"/>
      <c r="BM68" s="80"/>
      <c r="BN68" s="80"/>
      <c r="BO68" s="80"/>
      <c r="BP68" s="80"/>
      <c r="BQ68" s="80"/>
      <c r="BR68" s="80"/>
      <c r="BS68" s="80"/>
      <c r="BT68" s="80"/>
      <c r="BU68" s="80"/>
      <c r="BV68" s="80"/>
      <c r="BW68" s="80"/>
      <c r="BX68" s="80"/>
      <c r="BY68" s="80"/>
      <c r="BZ68" s="8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9"/>
      <c r="BM69" s="80"/>
      <c r="BN69" s="80"/>
      <c r="BO69" s="80"/>
      <c r="BP69" s="80"/>
      <c r="BQ69" s="80"/>
      <c r="BR69" s="80"/>
      <c r="BS69" s="80"/>
      <c r="BT69" s="80"/>
      <c r="BU69" s="80"/>
      <c r="BV69" s="80"/>
      <c r="BW69" s="80"/>
      <c r="BX69" s="80"/>
      <c r="BY69" s="80"/>
      <c r="BZ69" s="8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9"/>
      <c r="BM70" s="80"/>
      <c r="BN70" s="80"/>
      <c r="BO70" s="80"/>
      <c r="BP70" s="80"/>
      <c r="BQ70" s="80"/>
      <c r="BR70" s="80"/>
      <c r="BS70" s="80"/>
      <c r="BT70" s="80"/>
      <c r="BU70" s="80"/>
      <c r="BV70" s="80"/>
      <c r="BW70" s="80"/>
      <c r="BX70" s="80"/>
      <c r="BY70" s="80"/>
      <c r="BZ70" s="8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9"/>
      <c r="BM71" s="80"/>
      <c r="BN71" s="80"/>
      <c r="BO71" s="80"/>
      <c r="BP71" s="80"/>
      <c r="BQ71" s="80"/>
      <c r="BR71" s="80"/>
      <c r="BS71" s="80"/>
      <c r="BT71" s="80"/>
      <c r="BU71" s="80"/>
      <c r="BV71" s="80"/>
      <c r="BW71" s="80"/>
      <c r="BX71" s="80"/>
      <c r="BY71" s="80"/>
      <c r="BZ71" s="8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9"/>
      <c r="BM72" s="80"/>
      <c r="BN72" s="80"/>
      <c r="BO72" s="80"/>
      <c r="BP72" s="80"/>
      <c r="BQ72" s="80"/>
      <c r="BR72" s="80"/>
      <c r="BS72" s="80"/>
      <c r="BT72" s="80"/>
      <c r="BU72" s="80"/>
      <c r="BV72" s="80"/>
      <c r="BW72" s="80"/>
      <c r="BX72" s="80"/>
      <c r="BY72" s="80"/>
      <c r="BZ72" s="8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9"/>
      <c r="BM73" s="80"/>
      <c r="BN73" s="80"/>
      <c r="BO73" s="80"/>
      <c r="BP73" s="80"/>
      <c r="BQ73" s="80"/>
      <c r="BR73" s="80"/>
      <c r="BS73" s="80"/>
      <c r="BT73" s="80"/>
      <c r="BU73" s="80"/>
      <c r="BV73" s="80"/>
      <c r="BW73" s="80"/>
      <c r="BX73" s="80"/>
      <c r="BY73" s="80"/>
      <c r="BZ73" s="8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9"/>
      <c r="BM74" s="80"/>
      <c r="BN74" s="80"/>
      <c r="BO74" s="80"/>
      <c r="BP74" s="80"/>
      <c r="BQ74" s="80"/>
      <c r="BR74" s="80"/>
      <c r="BS74" s="80"/>
      <c r="BT74" s="80"/>
      <c r="BU74" s="80"/>
      <c r="BV74" s="80"/>
      <c r="BW74" s="80"/>
      <c r="BX74" s="80"/>
      <c r="BY74" s="80"/>
      <c r="BZ74" s="8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9"/>
      <c r="BM75" s="80"/>
      <c r="BN75" s="80"/>
      <c r="BO75" s="80"/>
      <c r="BP75" s="80"/>
      <c r="BQ75" s="80"/>
      <c r="BR75" s="80"/>
      <c r="BS75" s="80"/>
      <c r="BT75" s="80"/>
      <c r="BU75" s="80"/>
      <c r="BV75" s="80"/>
      <c r="BW75" s="80"/>
      <c r="BX75" s="80"/>
      <c r="BY75" s="80"/>
      <c r="BZ75" s="8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9"/>
      <c r="BM76" s="80"/>
      <c r="BN76" s="80"/>
      <c r="BO76" s="80"/>
      <c r="BP76" s="80"/>
      <c r="BQ76" s="80"/>
      <c r="BR76" s="80"/>
      <c r="BS76" s="80"/>
      <c r="BT76" s="80"/>
      <c r="BU76" s="80"/>
      <c r="BV76" s="80"/>
      <c r="BW76" s="80"/>
      <c r="BX76" s="80"/>
      <c r="BY76" s="80"/>
      <c r="BZ76" s="8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9"/>
      <c r="BM77" s="80"/>
      <c r="BN77" s="80"/>
      <c r="BO77" s="80"/>
      <c r="BP77" s="80"/>
      <c r="BQ77" s="80"/>
      <c r="BR77" s="80"/>
      <c r="BS77" s="80"/>
      <c r="BT77" s="80"/>
      <c r="BU77" s="80"/>
      <c r="BV77" s="80"/>
      <c r="BW77" s="80"/>
      <c r="BX77" s="80"/>
      <c r="BY77" s="80"/>
      <c r="BZ77" s="8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9"/>
      <c r="BM78" s="80"/>
      <c r="BN78" s="80"/>
      <c r="BO78" s="80"/>
      <c r="BP78" s="80"/>
      <c r="BQ78" s="80"/>
      <c r="BR78" s="80"/>
      <c r="BS78" s="80"/>
      <c r="BT78" s="80"/>
      <c r="BU78" s="80"/>
      <c r="BV78" s="80"/>
      <c r="BW78" s="80"/>
      <c r="BX78" s="80"/>
      <c r="BY78" s="80"/>
      <c r="BZ78" s="8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9"/>
      <c r="BM79" s="80"/>
      <c r="BN79" s="80"/>
      <c r="BO79" s="80"/>
      <c r="BP79" s="80"/>
      <c r="BQ79" s="80"/>
      <c r="BR79" s="80"/>
      <c r="BS79" s="80"/>
      <c r="BT79" s="80"/>
      <c r="BU79" s="80"/>
      <c r="BV79" s="80"/>
      <c r="BW79" s="80"/>
      <c r="BX79" s="80"/>
      <c r="BY79" s="80"/>
      <c r="BZ79" s="8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9"/>
      <c r="BM80" s="80"/>
      <c r="BN80" s="80"/>
      <c r="BO80" s="80"/>
      <c r="BP80" s="80"/>
      <c r="BQ80" s="80"/>
      <c r="BR80" s="80"/>
      <c r="BS80" s="80"/>
      <c r="BT80" s="80"/>
      <c r="BU80" s="80"/>
      <c r="BV80" s="80"/>
      <c r="BW80" s="80"/>
      <c r="BX80" s="80"/>
      <c r="BY80" s="80"/>
      <c r="BZ80" s="8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9"/>
      <c r="BM81" s="80"/>
      <c r="BN81" s="80"/>
      <c r="BO81" s="80"/>
      <c r="BP81" s="80"/>
      <c r="BQ81" s="80"/>
      <c r="BR81" s="80"/>
      <c r="BS81" s="80"/>
      <c r="BT81" s="80"/>
      <c r="BU81" s="80"/>
      <c r="BV81" s="80"/>
      <c r="BW81" s="80"/>
      <c r="BX81" s="80"/>
      <c r="BY81" s="80"/>
      <c r="BZ81" s="8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2"/>
      <c r="BM82" s="83"/>
      <c r="BN82" s="83"/>
      <c r="BO82" s="83"/>
      <c r="BP82" s="83"/>
      <c r="BQ82" s="83"/>
      <c r="BR82" s="83"/>
      <c r="BS82" s="83"/>
      <c r="BT82" s="83"/>
      <c r="BU82" s="83"/>
      <c r="BV82" s="83"/>
      <c r="BW82" s="83"/>
      <c r="BX82" s="83"/>
      <c r="BY82" s="83"/>
      <c r="BZ82" s="84"/>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lhFMXNRPbxg0QXsMj0XOcJlZ2Jola8NjEQ8h9q4+jFN7rBZZx9+pI9XZ78wF5seItZmJCgaAv79hjpYjSPHO8g==" saltValue="nEQzZZlALE3ZGF5ZezHq5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topLeftCell="DL1" workbookViewId="0">
      <selection activeCell="DX18" sqref="DX18"/>
    </sheetView>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272191</v>
      </c>
      <c r="D6" s="19">
        <f t="shared" si="3"/>
        <v>46</v>
      </c>
      <c r="E6" s="19">
        <f t="shared" si="3"/>
        <v>17</v>
      </c>
      <c r="F6" s="19">
        <f t="shared" si="3"/>
        <v>1</v>
      </c>
      <c r="G6" s="19">
        <f t="shared" si="3"/>
        <v>0</v>
      </c>
      <c r="H6" s="19" t="str">
        <f t="shared" si="3"/>
        <v>大阪府　和泉市</v>
      </c>
      <c r="I6" s="19" t="str">
        <f t="shared" si="3"/>
        <v>法適用</v>
      </c>
      <c r="J6" s="19" t="str">
        <f t="shared" si="3"/>
        <v>下水道事業</v>
      </c>
      <c r="K6" s="19" t="str">
        <f t="shared" si="3"/>
        <v>公共下水道</v>
      </c>
      <c r="L6" s="19" t="str">
        <f t="shared" si="3"/>
        <v>Ac1</v>
      </c>
      <c r="M6" s="19" t="str">
        <f t="shared" si="3"/>
        <v>非設置</v>
      </c>
      <c r="N6" s="20" t="str">
        <f t="shared" si="3"/>
        <v>-</v>
      </c>
      <c r="O6" s="20">
        <f t="shared" si="3"/>
        <v>66.63</v>
      </c>
      <c r="P6" s="20">
        <f t="shared" si="3"/>
        <v>89.22</v>
      </c>
      <c r="Q6" s="20">
        <f t="shared" si="3"/>
        <v>86.29</v>
      </c>
      <c r="R6" s="20">
        <f t="shared" si="3"/>
        <v>2530</v>
      </c>
      <c r="S6" s="20">
        <f t="shared" si="3"/>
        <v>182841</v>
      </c>
      <c r="T6" s="20">
        <f t="shared" si="3"/>
        <v>84.98</v>
      </c>
      <c r="U6" s="20">
        <f t="shared" si="3"/>
        <v>2151.58</v>
      </c>
      <c r="V6" s="20">
        <f t="shared" si="3"/>
        <v>162946</v>
      </c>
      <c r="W6" s="20">
        <f t="shared" si="3"/>
        <v>22.32</v>
      </c>
      <c r="X6" s="20">
        <f t="shared" si="3"/>
        <v>7300.45</v>
      </c>
      <c r="Y6" s="21">
        <f>IF(Y7="",NA(),Y7)</f>
        <v>111.4</v>
      </c>
      <c r="Z6" s="21">
        <f t="shared" ref="Z6:AH6" si="4">IF(Z7="",NA(),Z7)</f>
        <v>112.76</v>
      </c>
      <c r="AA6" s="21">
        <f t="shared" si="4"/>
        <v>113.46</v>
      </c>
      <c r="AB6" s="21">
        <f t="shared" si="4"/>
        <v>112.66</v>
      </c>
      <c r="AC6" s="21">
        <f t="shared" si="4"/>
        <v>110.56</v>
      </c>
      <c r="AD6" s="21">
        <f t="shared" si="4"/>
        <v>107.03</v>
      </c>
      <c r="AE6" s="21">
        <f t="shared" si="4"/>
        <v>106.55</v>
      </c>
      <c r="AF6" s="21">
        <f t="shared" si="4"/>
        <v>106.01</v>
      </c>
      <c r="AG6" s="21">
        <f t="shared" si="4"/>
        <v>105.5</v>
      </c>
      <c r="AH6" s="21">
        <f t="shared" si="4"/>
        <v>105.24</v>
      </c>
      <c r="AI6" s="20" t="str">
        <f>IF(AI7="","",IF(AI7="-","【-】","【"&amp;SUBSTITUTE(TEXT(AI7,"#,##0.00"),"-","△")&amp;"】"))</f>
        <v>【105.91】</v>
      </c>
      <c r="AJ6" s="20">
        <f>IF(AJ7="",NA(),AJ7)</f>
        <v>0</v>
      </c>
      <c r="AK6" s="20">
        <f t="shared" ref="AK6:AS6" si="5">IF(AK7="",NA(),AK7)</f>
        <v>0</v>
      </c>
      <c r="AL6" s="20">
        <f t="shared" si="5"/>
        <v>0</v>
      </c>
      <c r="AM6" s="20">
        <f t="shared" si="5"/>
        <v>0</v>
      </c>
      <c r="AN6" s="20">
        <f t="shared" si="5"/>
        <v>0</v>
      </c>
      <c r="AO6" s="21">
        <f t="shared" si="5"/>
        <v>7.69</v>
      </c>
      <c r="AP6" s="21">
        <f t="shared" si="5"/>
        <v>5.95</v>
      </c>
      <c r="AQ6" s="21">
        <f t="shared" si="5"/>
        <v>5.27</v>
      </c>
      <c r="AR6" s="21">
        <f t="shared" si="5"/>
        <v>4.83</v>
      </c>
      <c r="AS6" s="21">
        <f t="shared" si="5"/>
        <v>4.5</v>
      </c>
      <c r="AT6" s="20" t="str">
        <f>IF(AT7="","",IF(AT7="-","【-】","【"&amp;SUBSTITUTE(TEXT(AT7,"#,##0.00"),"-","△")&amp;"】"))</f>
        <v>【3.03】</v>
      </c>
      <c r="AU6" s="21">
        <f>IF(AU7="",NA(),AU7)</f>
        <v>30.33</v>
      </c>
      <c r="AV6" s="21">
        <f t="shared" ref="AV6:BD6" si="6">IF(AV7="",NA(),AV7)</f>
        <v>50.42</v>
      </c>
      <c r="AW6" s="21">
        <f t="shared" si="6"/>
        <v>58.23</v>
      </c>
      <c r="AX6" s="21">
        <f t="shared" si="6"/>
        <v>64.180000000000007</v>
      </c>
      <c r="AY6" s="21">
        <f t="shared" si="6"/>
        <v>67.510000000000005</v>
      </c>
      <c r="AZ6" s="21">
        <f t="shared" si="6"/>
        <v>73.02</v>
      </c>
      <c r="BA6" s="21">
        <f t="shared" si="6"/>
        <v>72.930000000000007</v>
      </c>
      <c r="BB6" s="21">
        <f t="shared" si="6"/>
        <v>80.08</v>
      </c>
      <c r="BC6" s="21">
        <f t="shared" si="6"/>
        <v>87.33</v>
      </c>
      <c r="BD6" s="21">
        <f t="shared" si="6"/>
        <v>92.26</v>
      </c>
      <c r="BE6" s="20" t="str">
        <f>IF(BE7="","",IF(BE7="-","【-】","【"&amp;SUBSTITUTE(TEXT(BE7,"#,##0.00"),"-","△")&amp;"】"))</f>
        <v>【78.43】</v>
      </c>
      <c r="BF6" s="21">
        <f>IF(BF7="",NA(),BF7)</f>
        <v>975.09</v>
      </c>
      <c r="BG6" s="21">
        <f t="shared" ref="BG6:BO6" si="7">IF(BG7="",NA(),BG7)</f>
        <v>939.99</v>
      </c>
      <c r="BH6" s="21">
        <f t="shared" si="7"/>
        <v>918.3</v>
      </c>
      <c r="BI6" s="21">
        <f t="shared" si="7"/>
        <v>890.05</v>
      </c>
      <c r="BJ6" s="21">
        <f t="shared" si="7"/>
        <v>862.2</v>
      </c>
      <c r="BK6" s="21">
        <f t="shared" si="7"/>
        <v>708.89</v>
      </c>
      <c r="BL6" s="21">
        <f t="shared" si="7"/>
        <v>730.52</v>
      </c>
      <c r="BM6" s="21">
        <f t="shared" si="7"/>
        <v>672.33</v>
      </c>
      <c r="BN6" s="21">
        <f t="shared" si="7"/>
        <v>668.8</v>
      </c>
      <c r="BO6" s="21">
        <f t="shared" si="7"/>
        <v>652.79999999999995</v>
      </c>
      <c r="BP6" s="20" t="str">
        <f>IF(BP7="","",IF(BP7="-","【-】","【"&amp;SUBSTITUTE(TEXT(BP7,"#,##0.00"),"-","△")&amp;"】"))</f>
        <v>【630.82】</v>
      </c>
      <c r="BQ6" s="21">
        <f>IF(BQ7="",NA(),BQ7)</f>
        <v>122.74</v>
      </c>
      <c r="BR6" s="21">
        <f t="shared" ref="BR6:BZ6" si="8">IF(BR7="",NA(),BR7)</f>
        <v>124.73</v>
      </c>
      <c r="BS6" s="21">
        <f t="shared" si="8"/>
        <v>127.2</v>
      </c>
      <c r="BT6" s="21">
        <f t="shared" si="8"/>
        <v>125.33</v>
      </c>
      <c r="BU6" s="21">
        <f t="shared" si="8"/>
        <v>120.61</v>
      </c>
      <c r="BV6" s="21">
        <f t="shared" si="8"/>
        <v>97.91</v>
      </c>
      <c r="BW6" s="21">
        <f t="shared" si="8"/>
        <v>98.61</v>
      </c>
      <c r="BX6" s="21">
        <f t="shared" si="8"/>
        <v>98.75</v>
      </c>
      <c r="BY6" s="21">
        <f t="shared" si="8"/>
        <v>98.36</v>
      </c>
      <c r="BZ6" s="21">
        <f t="shared" si="8"/>
        <v>97.29</v>
      </c>
      <c r="CA6" s="20" t="str">
        <f>IF(CA7="","",IF(CA7="-","【-】","【"&amp;SUBSTITUTE(TEXT(CA7,"#,##0.00"),"-","△")&amp;"】"))</f>
        <v>【97.81】</v>
      </c>
      <c r="CB6" s="21">
        <f>IF(CB7="",NA(),CB7)</f>
        <v>112.91</v>
      </c>
      <c r="CC6" s="21">
        <f t="shared" ref="CC6:CK6" si="9">IF(CC7="",NA(),CC7)</f>
        <v>109.14</v>
      </c>
      <c r="CD6" s="21">
        <f t="shared" si="9"/>
        <v>107.14</v>
      </c>
      <c r="CE6" s="21">
        <f t="shared" si="9"/>
        <v>109.17</v>
      </c>
      <c r="CF6" s="21">
        <f t="shared" si="9"/>
        <v>113.52</v>
      </c>
      <c r="CG6" s="21">
        <f t="shared" si="9"/>
        <v>144.11000000000001</v>
      </c>
      <c r="CH6" s="21">
        <f t="shared" si="9"/>
        <v>141.24</v>
      </c>
      <c r="CI6" s="21">
        <f t="shared" si="9"/>
        <v>142.03</v>
      </c>
      <c r="CJ6" s="21">
        <f t="shared" si="9"/>
        <v>142.11000000000001</v>
      </c>
      <c r="CK6" s="21">
        <f t="shared" si="9"/>
        <v>145.49</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61.32</v>
      </c>
      <c r="CS6" s="21">
        <f t="shared" si="10"/>
        <v>61.7</v>
      </c>
      <c r="CT6" s="21">
        <f t="shared" si="10"/>
        <v>63.04</v>
      </c>
      <c r="CU6" s="21">
        <f t="shared" si="10"/>
        <v>60.55</v>
      </c>
      <c r="CV6" s="21">
        <f t="shared" si="10"/>
        <v>61.49</v>
      </c>
      <c r="CW6" s="20" t="str">
        <f>IF(CW7="","",IF(CW7="-","【-】","【"&amp;SUBSTITUTE(TEXT(CW7,"#,##0.00"),"-","△")&amp;"】"))</f>
        <v>【58.94】</v>
      </c>
      <c r="CX6" s="21">
        <f>IF(CX7="",NA(),CX7)</f>
        <v>90.57</v>
      </c>
      <c r="CY6" s="21">
        <f t="shared" ref="CY6:DG6" si="11">IF(CY7="",NA(),CY7)</f>
        <v>90.56</v>
      </c>
      <c r="CZ6" s="21">
        <f t="shared" si="11"/>
        <v>90.64</v>
      </c>
      <c r="DA6" s="21">
        <f t="shared" si="11"/>
        <v>90.66</v>
      </c>
      <c r="DB6" s="21">
        <f t="shared" si="11"/>
        <v>90.75</v>
      </c>
      <c r="DC6" s="21">
        <f t="shared" si="11"/>
        <v>94.58</v>
      </c>
      <c r="DD6" s="21">
        <f t="shared" si="11"/>
        <v>94.56</v>
      </c>
      <c r="DE6" s="21">
        <f t="shared" si="11"/>
        <v>94.75</v>
      </c>
      <c r="DF6" s="21">
        <f t="shared" si="11"/>
        <v>94.92</v>
      </c>
      <c r="DG6" s="21">
        <f t="shared" si="11"/>
        <v>95.01</v>
      </c>
      <c r="DH6" s="20" t="str">
        <f>IF(DH7="","",IF(DH7="-","【-】","【"&amp;SUBSTITUTE(TEXT(DH7,"#,##0.00"),"-","△")&amp;"】"))</f>
        <v>【95.91】</v>
      </c>
      <c r="DI6" s="21">
        <f>IF(DI7="",NA(),DI7)</f>
        <v>22.29</v>
      </c>
      <c r="DJ6" s="21">
        <f t="shared" ref="DJ6:DR6" si="12">IF(DJ7="",NA(),DJ7)</f>
        <v>24.6</v>
      </c>
      <c r="DK6" s="21">
        <f t="shared" si="12"/>
        <v>26.89</v>
      </c>
      <c r="DL6" s="21">
        <f t="shared" si="12"/>
        <v>29.11</v>
      </c>
      <c r="DM6" s="21">
        <f t="shared" si="12"/>
        <v>31.31</v>
      </c>
      <c r="DN6" s="21">
        <f t="shared" si="12"/>
        <v>31.01</v>
      </c>
      <c r="DO6" s="21">
        <f t="shared" si="12"/>
        <v>28.87</v>
      </c>
      <c r="DP6" s="21">
        <f t="shared" si="12"/>
        <v>31.34</v>
      </c>
      <c r="DQ6" s="21">
        <f t="shared" si="12"/>
        <v>32.909999999999997</v>
      </c>
      <c r="DR6" s="21">
        <f t="shared" si="12"/>
        <v>34.869999999999997</v>
      </c>
      <c r="DS6" s="20" t="str">
        <f>IF(DS7="","",IF(DS7="-","【-】","【"&amp;SUBSTITUTE(TEXT(DS7,"#,##0.00"),"-","△")&amp;"】"))</f>
        <v>【41.09】</v>
      </c>
      <c r="DT6" s="20">
        <f>IF(DT7="",NA(),DT7)</f>
        <v>1.36</v>
      </c>
      <c r="DU6" s="20">
        <f t="shared" ref="DU6:EC6" si="13">IF(DU7="",NA(),DU7)</f>
        <v>2.15</v>
      </c>
      <c r="DV6" s="20">
        <f t="shared" si="13"/>
        <v>4.2300000000000004</v>
      </c>
      <c r="DW6" s="20">
        <f t="shared" si="13"/>
        <v>6.41</v>
      </c>
      <c r="DX6" s="20">
        <f t="shared" si="13"/>
        <v>8.6</v>
      </c>
      <c r="DY6" s="21">
        <f t="shared" si="13"/>
        <v>4.95</v>
      </c>
      <c r="DZ6" s="21">
        <f t="shared" si="13"/>
        <v>5.64</v>
      </c>
      <c r="EA6" s="21">
        <f t="shared" si="13"/>
        <v>6.43</v>
      </c>
      <c r="EB6" s="21">
        <f t="shared" si="13"/>
        <v>7.75</v>
      </c>
      <c r="EC6" s="21">
        <f t="shared" si="13"/>
        <v>9.44</v>
      </c>
      <c r="ED6" s="20" t="str">
        <f>IF(ED7="","",IF(ED7="-","【-】","【"&amp;SUBSTITUTE(TEXT(ED7,"#,##0.00"),"-","△")&amp;"】"))</f>
        <v>【8.68】</v>
      </c>
      <c r="EE6" s="20">
        <f>IF(EE7="",NA(),EE7)</f>
        <v>0</v>
      </c>
      <c r="EF6" s="20">
        <f t="shared" ref="EF6:EN6" si="14">IF(EF7="",NA(),EF7)</f>
        <v>0</v>
      </c>
      <c r="EG6" s="20">
        <f t="shared" si="14"/>
        <v>0</v>
      </c>
      <c r="EH6" s="20">
        <f t="shared" si="14"/>
        <v>0</v>
      </c>
      <c r="EI6" s="20">
        <f t="shared" si="14"/>
        <v>0</v>
      </c>
      <c r="EJ6" s="21">
        <f t="shared" si="14"/>
        <v>0.19</v>
      </c>
      <c r="EK6" s="21">
        <f t="shared" si="14"/>
        <v>0.19</v>
      </c>
      <c r="EL6" s="21">
        <f t="shared" si="14"/>
        <v>0.19</v>
      </c>
      <c r="EM6" s="21">
        <f t="shared" si="14"/>
        <v>0.21</v>
      </c>
      <c r="EN6" s="21">
        <f t="shared" si="14"/>
        <v>0.2</v>
      </c>
      <c r="EO6" s="20" t="str">
        <f>IF(EO7="","",IF(EO7="-","【-】","【"&amp;SUBSTITUTE(TEXT(EO7,"#,##0.00"),"-","△")&amp;"】"))</f>
        <v>【0.22】</v>
      </c>
    </row>
    <row r="7" spans="1:148" s="22" customFormat="1" x14ac:dyDescent="0.2">
      <c r="A7" s="14"/>
      <c r="B7" s="23">
        <v>2023</v>
      </c>
      <c r="C7" s="23">
        <v>272191</v>
      </c>
      <c r="D7" s="23">
        <v>46</v>
      </c>
      <c r="E7" s="23">
        <v>17</v>
      </c>
      <c r="F7" s="23">
        <v>1</v>
      </c>
      <c r="G7" s="23">
        <v>0</v>
      </c>
      <c r="H7" s="23" t="s">
        <v>96</v>
      </c>
      <c r="I7" s="23" t="s">
        <v>97</v>
      </c>
      <c r="J7" s="23" t="s">
        <v>98</v>
      </c>
      <c r="K7" s="23" t="s">
        <v>99</v>
      </c>
      <c r="L7" s="23" t="s">
        <v>100</v>
      </c>
      <c r="M7" s="23" t="s">
        <v>101</v>
      </c>
      <c r="N7" s="24" t="s">
        <v>102</v>
      </c>
      <c r="O7" s="24">
        <v>66.63</v>
      </c>
      <c r="P7" s="24">
        <v>89.22</v>
      </c>
      <c r="Q7" s="24">
        <v>86.29</v>
      </c>
      <c r="R7" s="24">
        <v>2530</v>
      </c>
      <c r="S7" s="24">
        <v>182841</v>
      </c>
      <c r="T7" s="24">
        <v>84.98</v>
      </c>
      <c r="U7" s="24">
        <v>2151.58</v>
      </c>
      <c r="V7" s="24">
        <v>162946</v>
      </c>
      <c r="W7" s="24">
        <v>22.32</v>
      </c>
      <c r="X7" s="24">
        <v>7300.45</v>
      </c>
      <c r="Y7" s="24">
        <v>111.4</v>
      </c>
      <c r="Z7" s="24">
        <v>112.76</v>
      </c>
      <c r="AA7" s="24">
        <v>113.46</v>
      </c>
      <c r="AB7" s="24">
        <v>112.66</v>
      </c>
      <c r="AC7" s="24">
        <v>110.56</v>
      </c>
      <c r="AD7" s="24">
        <v>107.03</v>
      </c>
      <c r="AE7" s="24">
        <v>106.55</v>
      </c>
      <c r="AF7" s="24">
        <v>106.01</v>
      </c>
      <c r="AG7" s="24">
        <v>105.5</v>
      </c>
      <c r="AH7" s="24">
        <v>105.24</v>
      </c>
      <c r="AI7" s="24">
        <v>105.91</v>
      </c>
      <c r="AJ7" s="24">
        <v>0</v>
      </c>
      <c r="AK7" s="24">
        <v>0</v>
      </c>
      <c r="AL7" s="24">
        <v>0</v>
      </c>
      <c r="AM7" s="24">
        <v>0</v>
      </c>
      <c r="AN7" s="24">
        <v>0</v>
      </c>
      <c r="AO7" s="24">
        <v>7.69</v>
      </c>
      <c r="AP7" s="24">
        <v>5.95</v>
      </c>
      <c r="AQ7" s="24">
        <v>5.27</v>
      </c>
      <c r="AR7" s="24">
        <v>4.83</v>
      </c>
      <c r="AS7" s="24">
        <v>4.5</v>
      </c>
      <c r="AT7" s="24">
        <v>3.03</v>
      </c>
      <c r="AU7" s="24">
        <v>30.33</v>
      </c>
      <c r="AV7" s="24">
        <v>50.42</v>
      </c>
      <c r="AW7" s="24">
        <v>58.23</v>
      </c>
      <c r="AX7" s="24">
        <v>64.180000000000007</v>
      </c>
      <c r="AY7" s="24">
        <v>67.510000000000005</v>
      </c>
      <c r="AZ7" s="24">
        <v>73.02</v>
      </c>
      <c r="BA7" s="24">
        <v>72.930000000000007</v>
      </c>
      <c r="BB7" s="24">
        <v>80.08</v>
      </c>
      <c r="BC7" s="24">
        <v>87.33</v>
      </c>
      <c r="BD7" s="24">
        <v>92.26</v>
      </c>
      <c r="BE7" s="24">
        <v>78.430000000000007</v>
      </c>
      <c r="BF7" s="24">
        <v>975.09</v>
      </c>
      <c r="BG7" s="24">
        <v>939.99</v>
      </c>
      <c r="BH7" s="24">
        <v>918.3</v>
      </c>
      <c r="BI7" s="24">
        <v>890.05</v>
      </c>
      <c r="BJ7" s="24">
        <v>862.2</v>
      </c>
      <c r="BK7" s="24">
        <v>708.89</v>
      </c>
      <c r="BL7" s="24">
        <v>730.52</v>
      </c>
      <c r="BM7" s="24">
        <v>672.33</v>
      </c>
      <c r="BN7" s="24">
        <v>668.8</v>
      </c>
      <c r="BO7" s="24">
        <v>652.79999999999995</v>
      </c>
      <c r="BP7" s="24">
        <v>630.82000000000005</v>
      </c>
      <c r="BQ7" s="24">
        <v>122.74</v>
      </c>
      <c r="BR7" s="24">
        <v>124.73</v>
      </c>
      <c r="BS7" s="24">
        <v>127.2</v>
      </c>
      <c r="BT7" s="24">
        <v>125.33</v>
      </c>
      <c r="BU7" s="24">
        <v>120.61</v>
      </c>
      <c r="BV7" s="24">
        <v>97.91</v>
      </c>
      <c r="BW7" s="24">
        <v>98.61</v>
      </c>
      <c r="BX7" s="24">
        <v>98.75</v>
      </c>
      <c r="BY7" s="24">
        <v>98.36</v>
      </c>
      <c r="BZ7" s="24">
        <v>97.29</v>
      </c>
      <c r="CA7" s="24">
        <v>97.81</v>
      </c>
      <c r="CB7" s="24">
        <v>112.91</v>
      </c>
      <c r="CC7" s="24">
        <v>109.14</v>
      </c>
      <c r="CD7" s="24">
        <v>107.14</v>
      </c>
      <c r="CE7" s="24">
        <v>109.17</v>
      </c>
      <c r="CF7" s="24">
        <v>113.52</v>
      </c>
      <c r="CG7" s="24">
        <v>144.11000000000001</v>
      </c>
      <c r="CH7" s="24">
        <v>141.24</v>
      </c>
      <c r="CI7" s="24">
        <v>142.03</v>
      </c>
      <c r="CJ7" s="24">
        <v>142.11000000000001</v>
      </c>
      <c r="CK7" s="24">
        <v>145.49</v>
      </c>
      <c r="CL7" s="24">
        <v>138.75</v>
      </c>
      <c r="CM7" s="24" t="s">
        <v>102</v>
      </c>
      <c r="CN7" s="24" t="s">
        <v>102</v>
      </c>
      <c r="CO7" s="24" t="s">
        <v>102</v>
      </c>
      <c r="CP7" s="24" t="s">
        <v>102</v>
      </c>
      <c r="CQ7" s="24" t="s">
        <v>102</v>
      </c>
      <c r="CR7" s="24">
        <v>61.32</v>
      </c>
      <c r="CS7" s="24">
        <v>61.7</v>
      </c>
      <c r="CT7" s="24">
        <v>63.04</v>
      </c>
      <c r="CU7" s="24">
        <v>60.55</v>
      </c>
      <c r="CV7" s="24">
        <v>61.49</v>
      </c>
      <c r="CW7" s="24">
        <v>58.94</v>
      </c>
      <c r="CX7" s="24">
        <v>90.57</v>
      </c>
      <c r="CY7" s="24">
        <v>90.56</v>
      </c>
      <c r="CZ7" s="24">
        <v>90.64</v>
      </c>
      <c r="DA7" s="24">
        <v>90.66</v>
      </c>
      <c r="DB7" s="24">
        <v>90.75</v>
      </c>
      <c r="DC7" s="24">
        <v>94.58</v>
      </c>
      <c r="DD7" s="24">
        <v>94.56</v>
      </c>
      <c r="DE7" s="24">
        <v>94.75</v>
      </c>
      <c r="DF7" s="24">
        <v>94.92</v>
      </c>
      <c r="DG7" s="24">
        <v>95.01</v>
      </c>
      <c r="DH7" s="24">
        <v>95.91</v>
      </c>
      <c r="DI7" s="24">
        <v>22.29</v>
      </c>
      <c r="DJ7" s="24">
        <v>24.6</v>
      </c>
      <c r="DK7" s="24">
        <v>26.89</v>
      </c>
      <c r="DL7" s="24">
        <v>29.11</v>
      </c>
      <c r="DM7" s="24">
        <v>31.31</v>
      </c>
      <c r="DN7" s="24">
        <v>31.01</v>
      </c>
      <c r="DO7" s="24">
        <v>28.87</v>
      </c>
      <c r="DP7" s="24">
        <v>31.34</v>
      </c>
      <c r="DQ7" s="24">
        <v>32.909999999999997</v>
      </c>
      <c r="DR7" s="24">
        <v>34.869999999999997</v>
      </c>
      <c r="DS7" s="24">
        <v>41.09</v>
      </c>
      <c r="DT7" s="24">
        <v>1.36</v>
      </c>
      <c r="DU7" s="24">
        <v>2.15</v>
      </c>
      <c r="DV7" s="24">
        <v>4.2300000000000004</v>
      </c>
      <c r="DW7" s="24">
        <v>6.41</v>
      </c>
      <c r="DX7" s="24">
        <v>8.6</v>
      </c>
      <c r="DY7" s="24">
        <v>4.95</v>
      </c>
      <c r="DZ7" s="24">
        <v>5.64</v>
      </c>
      <c r="EA7" s="24">
        <v>6.43</v>
      </c>
      <c r="EB7" s="24">
        <v>7.75</v>
      </c>
      <c r="EC7" s="24">
        <v>9.44</v>
      </c>
      <c r="ED7" s="24">
        <v>8.68</v>
      </c>
      <c r="EE7" s="24">
        <v>0</v>
      </c>
      <c r="EF7" s="24">
        <v>0</v>
      </c>
      <c r="EG7" s="24">
        <v>0</v>
      </c>
      <c r="EH7" s="24">
        <v>0</v>
      </c>
      <c r="EI7" s="24">
        <v>0</v>
      </c>
      <c r="EJ7" s="24">
        <v>0.19</v>
      </c>
      <c r="EK7" s="24">
        <v>0.19</v>
      </c>
      <c r="EL7" s="24">
        <v>0.19</v>
      </c>
      <c r="EM7" s="24">
        <v>0.21</v>
      </c>
      <c r="EN7" s="24">
        <v>0.2</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112</v>
      </c>
      <c r="E13" t="s">
        <v>111</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EF3322E74AA3E4495704B129218BECF" ma:contentTypeVersion="14" ma:contentTypeDescription="新しいドキュメントを作成します。" ma:contentTypeScope="" ma:versionID="7b6a6477365ce567ca5d4dd701570cd1">
  <xsd:schema xmlns:xsd="http://www.w3.org/2001/XMLSchema" xmlns:xs="http://www.w3.org/2001/XMLSchema" xmlns:p="http://schemas.microsoft.com/office/2006/metadata/properties" xmlns:ns2="96f7774a-1fa4-49d3-a956-75b9c85e9b43" xmlns:ns3="fd32c9f7-8932-4d07-b49b-91c8a1e26893" targetNamespace="http://schemas.microsoft.com/office/2006/metadata/properties" ma:root="true" ma:fieldsID="26f2120a38770ca02403bd13ba031762" ns2:_="" ns3:_="">
    <xsd:import namespace="96f7774a-1fa4-49d3-a956-75b9c85e9b43"/>
    <xsd:import namespace="fd32c9f7-8932-4d07-b49b-91c8a1e2689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7774a-1fa4-49d3-a956-75b9c85e9b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32c9f7-8932-4d07-b49b-91c8a1e2689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cff7d86-9e4e-4f1d-854b-9758e901a9c6}" ma:internalName="TaxCatchAll" ma:showField="CatchAllData" ma:web="fd32c9f7-8932-4d07-b49b-91c8a1e268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96f7774a-1fa4-49d3-a956-75b9c85e9b43" xsi:nil="true"/>
    <lcf76f155ced4ddcb4097134ff3c332f xmlns="96f7774a-1fa4-49d3-a956-75b9c85e9b43">
      <Terms xmlns="http://schemas.microsoft.com/office/infopath/2007/PartnerControls"/>
    </lcf76f155ced4ddcb4097134ff3c332f>
    <TaxCatchAll xmlns="fd32c9f7-8932-4d07-b49b-91c8a1e26893" xsi:nil="true"/>
  </documentManagement>
</p:properties>
</file>

<file path=customXml/itemProps1.xml><?xml version="1.0" encoding="utf-8"?>
<ds:datastoreItem xmlns:ds="http://schemas.openxmlformats.org/officeDocument/2006/customXml" ds:itemID="{94124179-2352-4156-B0F0-10B0183073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f7774a-1fa4-49d3-a956-75b9c85e9b43"/>
    <ds:schemaRef ds:uri="fd32c9f7-8932-4d07-b49b-91c8a1e268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900CA08-112F-400E-84ED-BF5B6A4BFC85}">
  <ds:schemaRefs>
    <ds:schemaRef ds:uri="http://schemas.microsoft.com/sharepoint/v3/contenttype/forms"/>
  </ds:schemaRefs>
</ds:datastoreItem>
</file>

<file path=customXml/itemProps3.xml><?xml version="1.0" encoding="utf-8"?>
<ds:datastoreItem xmlns:ds="http://schemas.openxmlformats.org/officeDocument/2006/customXml" ds:itemID="{A400DCE8-7C5B-45D0-93CE-86E8CFD219A6}">
  <ds:schemaRefs>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96f7774a-1fa4-49d3-a956-75b9c85e9b43"/>
    <ds:schemaRef ds:uri="http://purl.org/dc/terms/"/>
    <ds:schemaRef ds:uri="http://schemas.microsoft.com/office/2006/documentManagement/types"/>
    <ds:schemaRef ds:uri="fd32c9f7-8932-4d07-b49b-91c8a1e26893"/>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阪口　巧也</dc:creator>
  <cp:lastModifiedBy>大浦　郁実</cp:lastModifiedBy>
  <cp:lastPrinted>2025-02-06T00:53:46Z</cp:lastPrinted>
  <dcterms:created xsi:type="dcterms:W3CDTF">2025-02-06T00:35:16Z</dcterms:created>
  <dcterms:modified xsi:type="dcterms:W3CDTF">2025-02-17T01:45:54Z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0x0101006EF3322E74AA3E4495704B129218BECF</vt:lpwstr>
  </property>
  <property fmtid="{D5CDD505-2E9C-101B-9397-08002B2CF9AE}" pid="3" name="MediaServiceImageTags">
    <vt:lpwstr/>
  </property>
</Properties>
</file>