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20 和泉市○\"/>
    </mc:Choice>
  </mc:AlternateContent>
  <xr:revisionPtr revIDLastSave="0" documentId="13_ncr:1_{21DF281D-085C-40E8-9026-2DFD9AD0F51D}" xr6:coauthVersionLast="47" xr6:coauthVersionMax="47" xr10:uidLastSave="{00000000-0000-0000-0000-000000000000}"/>
  <workbookProtection workbookAlgorithmName="SHA-512" workbookHashValue="jPOXdMuoxDTJgI9wyaj3X4FnZKPgBTXAT4tfybRn09ZZATLR/1YyfqweSC0o2XSKspWkBLopDB9kDP2Gsny3Hw==" workbookSaltValue="ioNaYROgyiPfKJLp3yKmew=="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O6" i="5"/>
  <c r="I10" i="4" s="1"/>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G85" i="4"/>
  <c r="AL10" i="4"/>
  <c r="P10" i="4"/>
  <c r="BB8" i="4"/>
  <c r="AD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<sst xmlns="http://schemas.openxmlformats.org/spreadsheetml/2006/main" count="228" uniqueCount="114">
  <si>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</si>
  <si>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</si>
  <si>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</si>
  <si>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</si>
  <si>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</si>
  <si>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</si>
  <si>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</si>
  <si>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</si>
  <si>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</si>
  <si>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</si>
  <si>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</si>
  <si>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</si>
  <si>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</si>
  <si>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</si>
  <si>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</si>
  <si>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</si>
  <si>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</si>
  <si>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</si>
  <si>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</si>
  <si>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</si>
  <si>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</si>
  <si>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</si>
  <si>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</si>
  <si>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</si>
  <si>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</si>
  <si>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</si>
  <si>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</si>
  <si>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</si>
  <si>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</si>
  <si>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</si>
  <si>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</si>
  <si>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</si>
  <si>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</si>
  <si>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</si>
  <si>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</si>
  <si>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</si>
  <si>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</si>
  <si>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</si>
  <si>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</si>
  <si>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</si>
  <si>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</si>
  <si>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</si>
  <si>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</si>
  <si>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</si>
  <si>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</si>
  <si>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</si>
  <si>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</si>
  <si>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</si>
  <si>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</si>
  <si>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</si>
  <si>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</si>
  <si>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</si>
  <si>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</si>
  <si>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</si>
  <si>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</si>
  <si>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</si>
  <si>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</si>
  <si>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</si>
  <si>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</si>
  <si>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</si>
  <si>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</si>
  <si>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</si>
  <si>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</si>
  <si>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</si>
  <si>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</si>
  <si>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</si>
  <si>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</si>
  <si>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</si>
  <si>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</si>
  <si>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</si>
  <si>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</si>
  <si>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</si>
  <si>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</si>
  <si>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</si>
  <si>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</si>
  <si>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</si>
  <si>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</si>
  <si>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</si>
  <si>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</si>
  <si>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</si>
  <si>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</si>
  <si>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</si>
  <si>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</si>
  <si>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</si>
  <si>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</si>
  <si>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</si>
  <si>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</si>
  <si>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</si>
  <si>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</si>
  <si>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</si>
  <si>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</si>
  <si>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</si>
  <si>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</si>
  <si>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</si>
  <si>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</si>
  <si>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</si>
  <si>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</si>
  <si>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</si>
  <si>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</si>
  <si>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</si>
  <si>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</si>
  <si>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</si>
  <si>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</si>
  <si>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</si>
  <si>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</si>
  <si>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</si>
  <si>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</si>
  <si>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</si>
  <si>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</si>
  <si>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</si>
  <si>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</si>
  <si>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①有形固定資産減価償却率については、平均値を上回っており、施設、管路の老朽化が進んでいます。
　②管路経年化率は、平均値を上回っており、管路の老朽化が進んでいます。
　③管路更新率については、計画的に更新を進めていますが、平均更新率を下回っており、更なる加速化が必要となっています。
（R2・R3の管路経年化率は、左表では2.76％・25.86％となっていますが、精査した結果、本来の値は27.42％・28.57％となります。）</t>
    <phoneticPr fontId="4"/>
  </si>
  <si>
    <t>①経常収支比率は、給水収益、長期前受金戻入の増加及び減価償却費等の費用の減少により類似団体平均値（以下、平均値）を下回っていますが、単年度の収支が黒字であることを示す100％以上となっています。
　②累積欠損金は発生していません。
　③流動比率は、利息収入による運用益を確保する目的で投資有価証券を購入したことにより、内部留保資金が減少したため、前年度から減少し平均値を下回ったものの、指標である100％を上回っており、短期的な支払いに備えて現金等を十分に確保できています。
　④企業債残高対給水収益比率については、企業債の発行を抑制していることから、平均値よりも大幅に低く、負担軽減に努めています。
　⑤料金回収率は、100％を下回る低い数値となっていますが、これは受水費等費用の増加及び長期前受金戻入の減少により給水原価が上昇したことによるものです。
　⑥給水原価については、受水費等費用の増加及び長期前受金戻入の減少により、昨年度と比較し高くなっていますが、平均値よりも下回っています。
　⑦施設利用率は平均値を上回っていますが、より適切な水準を維持できるよう努めます。
　⑧有収率は、前年度よりも若干減少したものの平均値を上回っており、計画的に給配水管漏水調査を実施してきたことによるものと考えられます。</t>
    <rPh sb="139" eb="141">
      <t>モクテキ</t>
    </rPh>
    <rPh sb="159" eb="161">
      <t>ナイブ</t>
    </rPh>
    <rPh sb="161" eb="163">
      <t>リュウホ</t>
    </rPh>
    <rPh sb="163" eb="165">
      <t>シキン</t>
    </rPh>
    <rPh sb="166" eb="168">
      <t>ゲンショウ</t>
    </rPh>
    <rPh sb="178" eb="180">
      <t>ゲンショウ</t>
    </rPh>
    <rPh sb="185" eb="186">
      <t>シタ</t>
    </rPh>
    <rPh sb="193" eb="195">
      <t>シヒョウ</t>
    </rPh>
    <rPh sb="210" eb="213">
      <t>タンキテキ</t>
    </rPh>
    <rPh sb="363" eb="365">
      <t>ジョウショウ</t>
    </rPh>
    <phoneticPr fontId="4"/>
  </si>
  <si>
    <t>　経営の健全性・効率性に関する各指標に関して、類似団体平均値と比べると、引き続き高い水準を維持していますが、老朽化の状況については、年々深刻さを増しています。
　人口減少等により、収益が一層厳しくなることが想定され、また管路の更新速度を上げていくには多額の費用を要することから、現状の経営状態を維持することが今後難しくなると考えられます。
　将来にわたって安定的に事業を継続していくために、今後も経営戦略に基づき経営の効率化を推進するとともに、企業債の借入、資金運用等を行い、水道ビジョンに基づく管路、施設の更新工事を進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</si>
</sst>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0.45</c:v>
                </c:pt>
                <c:pt idx="1">
                  <c:v>0.26</c:v>
                </c:pt>
                <c:pt idx="2">
                  <c:v>0.53</c:v>
                </c:pt>
                <c:pt idx="3">
                  <c:v>0.45</c:v>
                </c:pt>
                <c:pt idx="4">
                  <c:v>0.34</c:v>
                </c:pt>
              </c:numCache>
            </c:numRef>
          </c:val>
          <c:extLst>
            <c:ext xmlns:c16="http://schemas.microsoft.com/office/drawing/2014/chart" uri="{C3380CC4-5D6E-409C-BE32-E72D297353CC}">
              <c16:uniqueId val="{00000000-73ED-485F-96D7-200AC1BCAB6C}"/>
            </c:ext>
          </c:extLst>
        </c:ser>
        <c:dLbls>
          <c:showLegendKey val="0"/>
          <c:showVal val="0"/>
          <c:showCatName val="0"/>
          <c:showSerName val="0"/>
          <c:showPercent val="0"/>
          <c:showBubbleSize val="0"/>
        </c:dLbls>
        <c:gapWidth val="150"/>
        <c:axId val="137814920"/>
        <c:axId val="13781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73ED-485F-96D7-200AC1BCAB6C}"/>
            </c:ext>
          </c:extLst>
        </c:ser>
        <c:dLbls>
          <c:showLegendKey val="0"/>
          <c:showVal val="0"/>
          <c:showCatName val="0"/>
          <c:showSerName val="0"/>
          <c:showPercent val="0"/>
          <c:showBubbleSize val="0"/>
        </c:dLbls>
        <c:marker val="1"/>
        <c:smooth val="0"/>
        <c:axId val="137814920"/>
        <c:axId val="137814136"/>
      </c:lineChart>
      <c:dateAx>
        <c:axId val="137814920"/>
        <c:scaling>
          <c:orientation val="minMax"/>
        </c:scaling>
        <c:delete val="1"/>
        <c:axPos val="b"/>
        <c:numFmt formatCode="&quot;R&quot;yy" sourceLinked="1"/>
        <c:majorTickMark val="none"/>
        <c:minorTickMark val="none"/>
        <c:tickLblPos val="none"/>
        <c:crossAx val="137814136"/>
        <c:crosses val="autoZero"/>
        <c:auto val="1"/>
        <c:lblOffset val="100"/>
        <c:baseTimeUnit val="years"/>
      </c:dateAx>
      <c:valAx>
        <c:axId val="13781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68.81</c:v>
                </c:pt>
                <c:pt idx="1">
                  <c:v>70.459999999999994</c:v>
                </c:pt>
                <c:pt idx="2">
                  <c:v>69</c:v>
                </c:pt>
                <c:pt idx="3">
                  <c:v>68.16</c:v>
                </c:pt>
                <c:pt idx="4">
                  <c:v>68.2</c:v>
                </c:pt>
              </c:numCache>
            </c:numRef>
          </c:val>
          <c:extLst>
            <c:ext xmlns:c16="http://schemas.microsoft.com/office/drawing/2014/chart" uri="{C3380CC4-5D6E-409C-BE32-E72D297353CC}">
              <c16:uniqueId val="{00000000-6EC3-4F94-A7F9-F6AB96D58D5C}"/>
            </c:ext>
          </c:extLst>
        </c:ser>
        <c:dLbls>
          <c:showLegendKey val="0"/>
          <c:showVal val="0"/>
          <c:showCatName val="0"/>
          <c:showSerName val="0"/>
          <c:showPercent val="0"/>
          <c:showBubbleSize val="0"/>
        </c:dLbls>
        <c:gapWidth val="150"/>
        <c:axId val="137818448"/>
        <c:axId val="20238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6EC3-4F94-A7F9-F6AB96D58D5C}"/>
            </c:ext>
          </c:extLst>
        </c:ser>
        <c:dLbls>
          <c:showLegendKey val="0"/>
          <c:showVal val="0"/>
          <c:showCatName val="0"/>
          <c:showSerName val="0"/>
          <c:showPercent val="0"/>
          <c:showBubbleSize val="0"/>
        </c:dLbls>
        <c:marker val="1"/>
        <c:smooth val="0"/>
        <c:axId val="137818448"/>
        <c:axId val="202385992"/>
      </c:lineChart>
      <c:dateAx>
        <c:axId val="137818448"/>
        <c:scaling>
          <c:orientation val="minMax"/>
        </c:scaling>
        <c:delete val="1"/>
        <c:axPos val="b"/>
        <c:numFmt formatCode="&quot;R&quot;yy" sourceLinked="1"/>
        <c:majorTickMark val="none"/>
        <c:minorTickMark val="none"/>
        <c:tickLblPos val="none"/>
        <c:crossAx val="202385992"/>
        <c:crosses val="autoZero"/>
        <c:auto val="1"/>
        <c:lblOffset val="100"/>
        <c:baseTimeUnit val="years"/>
      </c:dateAx>
      <c:valAx>
        <c:axId val="20238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c:v>
                </c:pt>
                <c:pt idx="1">
                  <c:v>92.86</c:v>
                </c:pt>
                <c:pt idx="2">
                  <c:v>94.15</c:v>
                </c:pt>
                <c:pt idx="3">
                  <c:v>94.17</c:v>
                </c:pt>
                <c:pt idx="4">
                  <c:v>93.03</c:v>
                </c:pt>
              </c:numCache>
            </c:numRef>
          </c:val>
          <c:extLst>
            <c:ext xmlns:c16="http://schemas.microsoft.com/office/drawing/2014/chart" uri="{C3380CC4-5D6E-409C-BE32-E72D297353CC}">
              <c16:uniqueId val="{00000000-24EC-4C57-94AB-BE745BF7A347}"/>
            </c:ext>
          </c:extLst>
        </c:ser>
        <c:dLbls>
          <c:showLegendKey val="0"/>
          <c:showVal val="0"/>
          <c:showCatName val="0"/>
          <c:showSerName val="0"/>
          <c:showPercent val="0"/>
          <c:showBubbleSize val="0"/>
        </c:dLbls>
        <c:gapWidth val="150"/>
        <c:axId val="202382464"/>
        <c:axId val="2023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24EC-4C57-94AB-BE745BF7A347}"/>
            </c:ext>
          </c:extLst>
        </c:ser>
        <c:dLbls>
          <c:showLegendKey val="0"/>
          <c:showVal val="0"/>
          <c:showCatName val="0"/>
          <c:showSerName val="0"/>
          <c:showPercent val="0"/>
          <c:showBubbleSize val="0"/>
        </c:dLbls>
        <c:marker val="1"/>
        <c:smooth val="0"/>
        <c:axId val="202382464"/>
        <c:axId val="202385600"/>
      </c:lineChart>
      <c:dateAx>
        <c:axId val="202382464"/>
        <c:scaling>
          <c:orientation val="minMax"/>
        </c:scaling>
        <c:delete val="1"/>
        <c:axPos val="b"/>
        <c:numFmt formatCode="&quot;R&quot;yy" sourceLinked="1"/>
        <c:majorTickMark val="none"/>
        <c:minorTickMark val="none"/>
        <c:tickLblPos val="none"/>
        <c:crossAx val="202385600"/>
        <c:crosses val="autoZero"/>
        <c:auto val="1"/>
        <c:lblOffset val="100"/>
        <c:baseTimeUnit val="years"/>
      </c:dateAx>
      <c:valAx>
        <c:axId val="2023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113.39</c:v>
                </c:pt>
                <c:pt idx="1">
                  <c:v>107.7</c:v>
                </c:pt>
                <c:pt idx="2">
                  <c:v>111.25</c:v>
                </c:pt>
                <c:pt idx="3">
                  <c:v>108.12</c:v>
                </c:pt>
                <c:pt idx="4">
                  <c:v>105.67</c:v>
                </c:pt>
              </c:numCache>
            </c:numRef>
          </c:val>
          <c:extLst>
            <c:ext xmlns:c16="http://schemas.microsoft.com/office/drawing/2014/chart" uri="{C3380CC4-5D6E-409C-BE32-E72D297353CC}">
              <c16:uniqueId val="{00000000-07D9-44FF-A6B1-E308B61F1F96}"/>
            </c:ext>
          </c:extLst>
        </c:ser>
        <c:dLbls>
          <c:showLegendKey val="0"/>
          <c:showVal val="0"/>
          <c:showCatName val="0"/>
          <c:showSerName val="0"/>
          <c:showPercent val="0"/>
          <c:showBubbleSize val="0"/>
        </c:dLbls>
        <c:gapWidth val="150"/>
        <c:axId val="137814528"/>
        <c:axId val="13781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07D9-44FF-A6B1-E308B61F1F96}"/>
            </c:ext>
          </c:extLst>
        </c:ser>
        <c:dLbls>
          <c:showLegendKey val="0"/>
          <c:showVal val="0"/>
          <c:showCatName val="0"/>
          <c:showSerName val="0"/>
          <c:showPercent val="0"/>
          <c:showBubbleSize val="0"/>
        </c:dLbls>
        <c:marker val="1"/>
        <c:smooth val="0"/>
        <c:axId val="137814528"/>
        <c:axId val="137815704"/>
      </c:lineChart>
      <c:dateAx>
        <c:axId val="137814528"/>
        <c:scaling>
          <c:orientation val="minMax"/>
        </c:scaling>
        <c:delete val="1"/>
        <c:axPos val="b"/>
        <c:numFmt formatCode="&quot;R&quot;yy" sourceLinked="1"/>
        <c:majorTickMark val="none"/>
        <c:minorTickMark val="none"/>
        <c:tickLblPos val="none"/>
        <c:crossAx val="137815704"/>
        <c:crosses val="autoZero"/>
        <c:auto val="1"/>
        <c:lblOffset val="100"/>
        <c:baseTimeUnit val="years"/>
      </c:dateAx>
      <c:valAx>
        <c:axId val="13781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8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c:v>
                </c:pt>
                <c:pt idx="1">
                  <c:v>49.81</c:v>
                </c:pt>
                <c:pt idx="2">
                  <c:v>51.23</c:v>
                </c:pt>
                <c:pt idx="3">
                  <c:v>52.25</c:v>
                </c:pt>
                <c:pt idx="4">
                  <c:v>53.05</c:v>
                </c:pt>
              </c:numCache>
            </c:numRef>
          </c:val>
          <c:extLst>
            <c:ext xmlns:c16="http://schemas.microsoft.com/office/drawing/2014/chart" uri="{C3380CC4-5D6E-409C-BE32-E72D297353CC}">
              <c16:uniqueId val="{00000000-56F9-48DC-A841-C78D17995C38}"/>
            </c:ext>
          </c:extLst>
        </c:ser>
        <c:dLbls>
          <c:showLegendKey val="0"/>
          <c:showVal val="0"/>
          <c:showCatName val="0"/>
          <c:showSerName val="0"/>
          <c:showPercent val="0"/>
          <c:showBubbleSize val="0"/>
        </c:dLbls>
        <c:gapWidth val="150"/>
        <c:axId val="137816880"/>
        <c:axId val="13782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56F9-48DC-A841-C78D17995C38}"/>
            </c:ext>
          </c:extLst>
        </c:ser>
        <c:dLbls>
          <c:showLegendKey val="0"/>
          <c:showVal val="0"/>
          <c:showCatName val="0"/>
          <c:showSerName val="0"/>
          <c:showPercent val="0"/>
          <c:showBubbleSize val="0"/>
        </c:dLbls>
        <c:marker val="1"/>
        <c:smooth val="0"/>
        <c:axId val="137816880"/>
        <c:axId val="137820408"/>
      </c:lineChart>
      <c:dateAx>
        <c:axId val="137816880"/>
        <c:scaling>
          <c:orientation val="minMax"/>
        </c:scaling>
        <c:delete val="1"/>
        <c:axPos val="b"/>
        <c:numFmt formatCode="&quot;R&quot;yy" sourceLinked="1"/>
        <c:majorTickMark val="none"/>
        <c:minorTickMark val="none"/>
        <c:tickLblPos val="none"/>
        <c:crossAx val="137820408"/>
        <c:crosses val="autoZero"/>
        <c:auto val="1"/>
        <c:lblOffset val="100"/>
        <c:baseTimeUnit val="years"/>
      </c:dateAx>
      <c:valAx>
        <c:axId val="13782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23.5</c:v>
                </c:pt>
                <c:pt idx="1">
                  <c:v>2.76</c:v>
                </c:pt>
                <c:pt idx="2">
                  <c:v>25.86</c:v>
                </c:pt>
                <c:pt idx="3">
                  <c:v>28.11</c:v>
                </c:pt>
                <c:pt idx="4">
                  <c:v>32.340000000000003</c:v>
                </c:pt>
              </c:numCache>
            </c:numRef>
          </c:val>
          <c:extLst>
            <c:ext xmlns:c16="http://schemas.microsoft.com/office/drawing/2014/chart" uri="{C3380CC4-5D6E-409C-BE32-E72D297353CC}">
              <c16:uniqueId val="{00000000-BB75-4128-BD9C-C1FDAF50B310}"/>
            </c:ext>
          </c:extLst>
        </c:ser>
        <c:dLbls>
          <c:showLegendKey val="0"/>
          <c:showVal val="0"/>
          <c:showCatName val="0"/>
          <c:showSerName val="0"/>
          <c:showPercent val="0"/>
          <c:showBubbleSize val="0"/>
        </c:dLbls>
        <c:gapWidth val="150"/>
        <c:axId val="137820016"/>
        <c:axId val="1378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BB75-4128-BD9C-C1FDAF50B310}"/>
            </c:ext>
          </c:extLst>
        </c:ser>
        <c:dLbls>
          <c:showLegendKey val="0"/>
          <c:showVal val="0"/>
          <c:showCatName val="0"/>
          <c:showSerName val="0"/>
          <c:showPercent val="0"/>
          <c:showBubbleSize val="0"/>
        </c:dLbls>
        <c:marker val="1"/>
        <c:smooth val="0"/>
        <c:axId val="137820016"/>
        <c:axId val="137820800"/>
      </c:lineChart>
      <c:dateAx>
        <c:axId val="137820016"/>
        <c:scaling>
          <c:orientation val="minMax"/>
        </c:scaling>
        <c:delete val="1"/>
        <c:axPos val="b"/>
        <c:numFmt formatCode="&quot;R&quot;yy" sourceLinked="1"/>
        <c:majorTickMark val="none"/>
        <c:minorTickMark val="none"/>
        <c:tickLblPos val="none"/>
        <c:crossAx val="137820800"/>
        <c:crosses val="autoZero"/>
        <c:auto val="1"/>
        <c:lblOffset val="100"/>
        <c:baseTimeUnit val="years"/>
      </c:dateAx>
      <c:valAx>
        <c:axId val="1378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10-4EA3-96B4-EF2F6F188654}"/>
            </c:ext>
          </c:extLst>
        </c:ser>
        <c:dLbls>
          <c:showLegendKey val="0"/>
          <c:showVal val="0"/>
          <c:showCatName val="0"/>
          <c:showSerName val="0"/>
          <c:showPercent val="0"/>
          <c:showBubbleSize val="0"/>
        </c:dLbls>
        <c:gapWidth val="150"/>
        <c:axId val="202681448"/>
        <c:axId val="20268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A410-4EA3-96B4-EF2F6F188654}"/>
            </c:ext>
          </c:extLst>
        </c:ser>
        <c:dLbls>
          <c:showLegendKey val="0"/>
          <c:showVal val="0"/>
          <c:showCatName val="0"/>
          <c:showSerName val="0"/>
          <c:showPercent val="0"/>
          <c:showBubbleSize val="0"/>
        </c:dLbls>
        <c:marker val="1"/>
        <c:smooth val="0"/>
        <c:axId val="202681448"/>
        <c:axId val="202680272"/>
      </c:lineChart>
      <c:dateAx>
        <c:axId val="202681448"/>
        <c:scaling>
          <c:orientation val="minMax"/>
        </c:scaling>
        <c:delete val="1"/>
        <c:axPos val="b"/>
        <c:numFmt formatCode="&quot;R&quot;yy" sourceLinked="1"/>
        <c:majorTickMark val="none"/>
        <c:minorTickMark val="none"/>
        <c:tickLblPos val="none"/>
        <c:crossAx val="202680272"/>
        <c:crosses val="autoZero"/>
        <c:auto val="1"/>
        <c:lblOffset val="100"/>
        <c:baseTimeUnit val="years"/>
      </c:dateAx>
      <c:valAx>
        <c:axId val="20268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366.14</c:v>
                </c:pt>
                <c:pt idx="1">
                  <c:v>379.09</c:v>
                </c:pt>
                <c:pt idx="2">
                  <c:v>409.19</c:v>
                </c:pt>
                <c:pt idx="3">
                  <c:v>405.66</c:v>
                </c:pt>
                <c:pt idx="4">
                  <c:v>262.04000000000002</c:v>
                </c:pt>
              </c:numCache>
            </c:numRef>
          </c:val>
          <c:extLst>
            <c:ext xmlns:c16="http://schemas.microsoft.com/office/drawing/2014/chart" uri="{C3380CC4-5D6E-409C-BE32-E72D297353CC}">
              <c16:uniqueId val="{00000000-EF39-419C-88EE-8FB49837D5E4}"/>
            </c:ext>
          </c:extLst>
        </c:ser>
        <c:dLbls>
          <c:showLegendKey val="0"/>
          <c:showVal val="0"/>
          <c:showCatName val="0"/>
          <c:showSerName val="0"/>
          <c:showPercent val="0"/>
          <c:showBubbleSize val="0"/>
        </c:dLbls>
        <c:gapWidth val="150"/>
        <c:axId val="202685760"/>
        <c:axId val="2026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EF39-419C-88EE-8FB49837D5E4}"/>
            </c:ext>
          </c:extLst>
        </c:ser>
        <c:dLbls>
          <c:showLegendKey val="0"/>
          <c:showVal val="0"/>
          <c:showCatName val="0"/>
          <c:showSerName val="0"/>
          <c:showPercent val="0"/>
          <c:showBubbleSize val="0"/>
        </c:dLbls>
        <c:marker val="1"/>
        <c:smooth val="0"/>
        <c:axId val="202685760"/>
        <c:axId val="202681056"/>
      </c:lineChart>
      <c:dateAx>
        <c:axId val="202685760"/>
        <c:scaling>
          <c:orientation val="minMax"/>
        </c:scaling>
        <c:delete val="1"/>
        <c:axPos val="b"/>
        <c:numFmt formatCode="&quot;R&quot;yy" sourceLinked="1"/>
        <c:majorTickMark val="none"/>
        <c:minorTickMark val="none"/>
        <c:tickLblPos val="none"/>
        <c:crossAx val="202681056"/>
        <c:crosses val="autoZero"/>
        <c:auto val="1"/>
        <c:lblOffset val="100"/>
        <c:baseTimeUnit val="years"/>
      </c:dateAx>
      <c:valAx>
        <c:axId val="20268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94.07</c:v>
                </c:pt>
                <c:pt idx="1">
                  <c:v>92.7</c:v>
                </c:pt>
                <c:pt idx="2">
                  <c:v>75.040000000000006</c:v>
                </c:pt>
                <c:pt idx="3">
                  <c:v>65.48</c:v>
                </c:pt>
                <c:pt idx="4">
                  <c:v>56.36</c:v>
                </c:pt>
              </c:numCache>
            </c:numRef>
          </c:val>
          <c:extLst>
            <c:ext xmlns:c16="http://schemas.microsoft.com/office/drawing/2014/chart" uri="{C3380CC4-5D6E-409C-BE32-E72D297353CC}">
              <c16:uniqueId val="{00000000-F606-42B7-98D5-C103EA6F1D2C}"/>
            </c:ext>
          </c:extLst>
        </c:ser>
        <c:dLbls>
          <c:showLegendKey val="0"/>
          <c:showVal val="0"/>
          <c:showCatName val="0"/>
          <c:showSerName val="0"/>
          <c:showPercent val="0"/>
          <c:showBubbleSize val="0"/>
        </c:dLbls>
        <c:gapWidth val="150"/>
        <c:axId val="202683408"/>
        <c:axId val="20268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F606-42B7-98D5-C103EA6F1D2C}"/>
            </c:ext>
          </c:extLst>
        </c:ser>
        <c:dLbls>
          <c:showLegendKey val="0"/>
          <c:showVal val="0"/>
          <c:showCatName val="0"/>
          <c:showSerName val="0"/>
          <c:showPercent val="0"/>
          <c:showBubbleSize val="0"/>
        </c:dLbls>
        <c:marker val="1"/>
        <c:smooth val="0"/>
        <c:axId val="202683408"/>
        <c:axId val="202682232"/>
      </c:lineChart>
      <c:dateAx>
        <c:axId val="202683408"/>
        <c:scaling>
          <c:orientation val="minMax"/>
        </c:scaling>
        <c:delete val="1"/>
        <c:axPos val="b"/>
        <c:numFmt formatCode="&quot;R&quot;yy" sourceLinked="1"/>
        <c:majorTickMark val="none"/>
        <c:minorTickMark val="none"/>
        <c:tickLblPos val="none"/>
        <c:crossAx val="202682232"/>
        <c:crosses val="autoZero"/>
        <c:auto val="1"/>
        <c:lblOffset val="100"/>
        <c:baseTimeUnit val="years"/>
      </c:dateAx>
      <c:valAx>
        <c:axId val="202682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108.34</c:v>
                </c:pt>
                <c:pt idx="1">
                  <c:v>96.54</c:v>
                </c:pt>
                <c:pt idx="2">
                  <c:v>106.02</c:v>
                </c:pt>
                <c:pt idx="3">
                  <c:v>101.38</c:v>
                </c:pt>
                <c:pt idx="4">
                  <c:v>98.73</c:v>
                </c:pt>
              </c:numCache>
            </c:numRef>
          </c:val>
          <c:extLst>
            <c:ext xmlns:c16="http://schemas.microsoft.com/office/drawing/2014/chart" uri="{C3380CC4-5D6E-409C-BE32-E72D297353CC}">
              <c16:uniqueId val="{00000000-5B28-4057-B6E9-253F541F80BA}"/>
            </c:ext>
          </c:extLst>
        </c:ser>
        <c:dLbls>
          <c:showLegendKey val="0"/>
          <c:showVal val="0"/>
          <c:showCatName val="0"/>
          <c:showSerName val="0"/>
          <c:showPercent val="0"/>
          <c:showBubbleSize val="0"/>
        </c:dLbls>
        <c:gapWidth val="150"/>
        <c:axId val="202679488"/>
        <c:axId val="2026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5B28-4057-B6E9-253F541F80BA}"/>
            </c:ext>
          </c:extLst>
        </c:ser>
        <c:dLbls>
          <c:showLegendKey val="0"/>
          <c:showVal val="0"/>
          <c:showCatName val="0"/>
          <c:showSerName val="0"/>
          <c:showPercent val="0"/>
          <c:showBubbleSize val="0"/>
        </c:dLbls>
        <c:marker val="1"/>
        <c:smooth val="0"/>
        <c:axId val="202679488"/>
        <c:axId val="202684192"/>
      </c:lineChart>
      <c:dateAx>
        <c:axId val="202679488"/>
        <c:scaling>
          <c:orientation val="minMax"/>
        </c:scaling>
        <c:delete val="1"/>
        <c:axPos val="b"/>
        <c:numFmt formatCode="&quot;R&quot;yy" sourceLinked="1"/>
        <c:majorTickMark val="none"/>
        <c:minorTickMark val="none"/>
        <c:tickLblPos val="none"/>
        <c:crossAx val="202684192"/>
        <c:crosses val="autoZero"/>
        <c:auto val="1"/>
        <c:lblOffset val="100"/>
        <c:baseTimeUnit val="years"/>
      </c:dateAx>
      <c:valAx>
        <c:axId val="2026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134.68</c:v>
                </c:pt>
                <c:pt idx="1">
                  <c:v>135.74</c:v>
                </c:pt>
                <c:pt idx="2">
                  <c:v>135.97999999999999</c:v>
                </c:pt>
                <c:pt idx="3">
                  <c:v>142.75</c:v>
                </c:pt>
                <c:pt idx="4">
                  <c:v>146.19999999999999</c:v>
                </c:pt>
              </c:numCache>
            </c:numRef>
          </c:val>
          <c:extLst>
            <c:ext xmlns:c16="http://schemas.microsoft.com/office/drawing/2014/chart" uri="{C3380CC4-5D6E-409C-BE32-E72D297353CC}">
              <c16:uniqueId val="{00000000-4E96-4D90-8BBE-957FE7CD50E2}"/>
            </c:ext>
          </c:extLst>
        </c:ser>
        <c:dLbls>
          <c:showLegendKey val="0"/>
          <c:showVal val="0"/>
          <c:showCatName val="0"/>
          <c:showSerName val="0"/>
          <c:showPercent val="0"/>
          <c:showBubbleSize val="0"/>
        </c:dLbls>
        <c:gapWidth val="150"/>
        <c:axId val="202681840"/>
        <c:axId val="20268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4E96-4D90-8BBE-957FE7CD50E2}"/>
            </c:ext>
          </c:extLst>
        </c:ser>
        <c:dLbls>
          <c:showLegendKey val="0"/>
          <c:showVal val="0"/>
          <c:showCatName val="0"/>
          <c:showSerName val="0"/>
          <c:showPercent val="0"/>
          <c:showBubbleSize val="0"/>
        </c:dLbls>
        <c:marker val="1"/>
        <c:smooth val="0"/>
        <c:axId val="202681840"/>
        <c:axId val="202682624"/>
      </c:lineChart>
      <c:dateAx>
        <c:axId val="202681840"/>
        <c:scaling>
          <c:orientation val="minMax"/>
        </c:scaling>
        <c:delete val="1"/>
        <c:axPos val="b"/>
        <c:numFmt formatCode="&quot;R&quot;yy" sourceLinked="1"/>
        <c:majorTickMark val="none"/>
        <c:minorTickMark val="none"/>
        <c:tickLblPos val="none"/>
        <c:crossAx val="202682624"/>
        <c:crosses val="autoZero"/>
        <c:auto val="1"/>
        <c:lblOffset val="100"/>
        <c:baseTimeUnit val="years"/>
      </c:dateAx>
      <c:valAx>
        <c:axId val="2026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和泉市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182841</v>
      </c>
      <c r="AM8" s="44"/>
      <c r="AN8" s="44"/>
      <c r="AO8" s="44"/>
      <c r="AP8" s="44"/>
      <c r="AQ8" s="44"/>
      <c r="AR8" s="44"/>
      <c r="AS8" s="44"/>
      <c r="AT8" s="45">
        <f>データ!$S$6</f>
        <v>84.98</v>
      </c>
      <c r="AU8" s="46"/>
      <c r="AV8" s="46"/>
      <c r="AW8" s="46"/>
      <c r="AX8" s="46"/>
      <c r="AY8" s="46"/>
      <c r="AZ8" s="46"/>
      <c r="BA8" s="46"/>
      <c r="BB8" s="47">
        <f>データ!$T$6</f>
        <v>2151.58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91.77</v>
      </c>
      <c r="J10" s="46"/>
      <c r="K10" s="46"/>
      <c r="L10" s="46"/>
      <c r="M10" s="46"/>
      <c r="N10" s="46"/>
      <c r="O10" s="77"/>
      <c r="P10" s="47">
        <f>データ!$P$6</f>
        <v>98.48</v>
      </c>
      <c r="Q10" s="47"/>
      <c r="R10" s="47"/>
      <c r="S10" s="47"/>
      <c r="T10" s="47"/>
      <c r="U10" s="47"/>
      <c r="V10" s="47"/>
      <c r="W10" s="44">
        <f>データ!$Q$6</f>
        <v>2574</v>
      </c>
      <c r="X10" s="44"/>
      <c r="Y10" s="44"/>
      <c r="Z10" s="44"/>
      <c r="AA10" s="44"/>
      <c r="AB10" s="44"/>
      <c r="AC10" s="44"/>
      <c r="AD10" s="2"/>
      <c r="AE10" s="2"/>
      <c r="AF10" s="2"/>
      <c r="AG10" s="2"/>
      <c r="AH10" s="2"/>
      <c r="AI10" s="2"/>
      <c r="AJ10" s="2"/>
      <c r="AK10" s="2"/>
      <c r="AL10" s="44">
        <f>データ!$U$6</f>
        <v>179863</v>
      </c>
      <c r="AM10" s="44"/>
      <c r="AN10" s="44"/>
      <c r="AO10" s="44"/>
      <c r="AP10" s="44"/>
      <c r="AQ10" s="44"/>
      <c r="AR10" s="44"/>
      <c r="AS10" s="44"/>
      <c r="AT10" s="45">
        <f>データ!$V$6</f>
        <v>70.92</v>
      </c>
      <c r="AU10" s="46"/>
      <c r="AV10" s="46"/>
      <c r="AW10" s="46"/>
      <c r="AX10" s="46"/>
      <c r="AY10" s="46"/>
      <c r="AZ10" s="46"/>
      <c r="BA10" s="46"/>
      <c r="BB10" s="47">
        <f>データ!$W$6</f>
        <v>2536.14</v>
      </c>
      <c r="BC10" s="47"/>
      <c r="BD10" s="47"/>
      <c r="BE10" s="47"/>
      <c r="BF10" s="47"/>
      <c r="BG10" s="47"/>
      <c r="BH10" s="47"/>
      <c r="BI10" s="47"/>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25</v>
      </c>
      <c r="BM14" s="72"/>
      <c r="BN14" s="72"/>
      <c r="BO14" s="72"/>
      <c r="BP14" s="72"/>
      <c r="BQ14" s="72"/>
      <c r="BR14" s="72"/>
      <c r="BS14" s="72"/>
      <c r="BT14" s="72"/>
      <c r="BU14" s="72"/>
      <c r="BV14" s="72"/>
      <c r="BW14" s="72"/>
      <c r="BX14" s="72"/>
      <c r="BY14" s="72"/>
      <c r="BZ14" s="73"/>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112</v>
      </c>
      <c r="BM16" s="87"/>
      <c r="BN16" s="87"/>
      <c r="BO16" s="87"/>
      <c r="BP16" s="87"/>
      <c r="BQ16" s="87"/>
      <c r="BR16" s="87"/>
      <c r="BS16" s="87"/>
      <c r="BT16" s="87"/>
      <c r="BU16" s="87"/>
      <c r="BV16" s="87"/>
      <c r="BW16" s="87"/>
      <c r="BX16" s="87"/>
      <c r="BY16" s="87"/>
      <c r="BZ16" s="8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1" t="s">
        <v>26</v>
      </c>
      <c r="BM45" s="72"/>
      <c r="BN45" s="72"/>
      <c r="BO45" s="72"/>
      <c r="BP45" s="72"/>
      <c r="BQ45" s="72"/>
      <c r="BR45" s="72"/>
      <c r="BS45" s="72"/>
      <c r="BT45" s="72"/>
      <c r="BU45" s="72"/>
      <c r="BV45" s="72"/>
      <c r="BW45" s="72"/>
      <c r="BX45" s="72"/>
      <c r="BY45" s="72"/>
      <c r="BZ45" s="7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68" t="s">
        <v>27</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6"/>
      <c r="BM60" s="57"/>
      <c r="BN60" s="57"/>
      <c r="BO60" s="57"/>
      <c r="BP60" s="57"/>
      <c r="BQ60" s="57"/>
      <c r="BR60" s="57"/>
      <c r="BS60" s="57"/>
      <c r="BT60" s="57"/>
      <c r="BU60" s="57"/>
      <c r="BV60" s="57"/>
      <c r="BW60" s="57"/>
      <c r="BX60" s="57"/>
      <c r="BY60" s="57"/>
      <c r="BZ60" s="58"/>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1" t="s">
        <v>28</v>
      </c>
      <c r="BM64" s="72"/>
      <c r="BN64" s="72"/>
      <c r="BO64" s="72"/>
      <c r="BP64" s="72"/>
      <c r="BQ64" s="72"/>
      <c r="BR64" s="72"/>
      <c r="BS64" s="72"/>
      <c r="BT64" s="72"/>
      <c r="BU64" s="72"/>
      <c r="BV64" s="72"/>
      <c r="BW64" s="72"/>
      <c r="BX64" s="72"/>
      <c r="BY64" s="72"/>
      <c r="BZ64" s="7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4"/>
      <c r="BM65" s="75"/>
      <c r="BN65" s="75"/>
      <c r="BO65" s="75"/>
      <c r="BP65" s="75"/>
      <c r="BQ65" s="75"/>
      <c r="BR65" s="75"/>
      <c r="BS65" s="75"/>
      <c r="BT65" s="75"/>
      <c r="BU65" s="75"/>
      <c r="BV65" s="75"/>
      <c r="BW65" s="75"/>
      <c r="BX65" s="75"/>
      <c r="BY65" s="75"/>
      <c r="BZ65" s="7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113</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8cH9z8wmprAl3elmO2MJTygMvNLBJs2f4EXUiNqHwo4l0rbQA+0Krsw2iFgV1bdIeQLWfq44Wgxka66pUSHdg==" saltValue="nXaFtotCqPw4HdnaYcvI1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272191</v>
      </c>
      <c r="D6" s="20">
        <f t="shared" si="3"/>
        <v>46</v>
      </c>
      <c r="E6" s="20">
        <f t="shared" si="3"/>
        <v>1</v>
      </c>
      <c r="F6" s="20">
        <f t="shared" si="3"/>
        <v>0</v>
      </c>
      <c r="G6" s="20">
        <f t="shared" si="3"/>
        <v>1</v>
      </c>
      <c r="H6" s="20" t="str">
        <f t="shared" si="3"/>
        <v>大阪府　和泉市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91.77</v>
      </c>
      <c r="P6" s="21">
        <f t="shared" si="3"/>
        <v>98.48</v>
      </c>
      <c r="Q6" s="21">
        <f t="shared" si="3"/>
        <v>2574</v>
      </c>
      <c r="R6" s="21">
        <f t="shared" si="3"/>
        <v>182841</v>
      </c>
      <c r="S6" s="21">
        <f t="shared" si="3"/>
        <v>84.98</v>
      </c>
      <c r="T6" s="21">
        <f t="shared" si="3"/>
        <v>2151.58</v>
      </c>
      <c r="U6" s="21">
        <f t="shared" si="3"/>
        <v>179863</v>
      </c>
      <c r="V6" s="21">
        <f t="shared" si="3"/>
        <v>70.92</v>
      </c>
      <c r="W6" s="21">
        <f t="shared" si="3"/>
        <v>2536.14</v>
      </c>
      <c r="X6" s="22">
        <f>IF(X7="",NA(),X7)</f>
        <v>113.39</v>
      </c>
      <c r="Y6" s="22">
        <f t="shared" ref="Y6:AG6" si="4">IF(Y7="",NA(),Y7)</f>
        <v>107.7</v>
      </c>
      <c r="Z6" s="22">
        <f t="shared" si="4"/>
        <v>111.25</v>
      </c>
      <c r="AA6" s="22">
        <f t="shared" si="4"/>
        <v>108.12</v>
      </c>
      <c r="AB6" s="22">
        <f t="shared" si="4"/>
        <v>105.67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366.14</v>
      </c>
      <c r="AU6" s="22">
        <f t="shared" ref="AU6:BC6" si="6">IF(AU7="",NA(),AU7)</f>
        <v>379.09</v>
      </c>
      <c r="AV6" s="22">
        <f t="shared" si="6"/>
        <v>409.19</v>
      </c>
      <c r="AW6" s="22">
        <f t="shared" si="6"/>
        <v>405.66</v>
      </c>
      <c r="AX6" s="22">
        <f t="shared" si="6"/>
        <v>262.04000000000002</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94.07</v>
      </c>
      <c r="BF6" s="22">
        <f t="shared" ref="BF6:BN6" si="7">IF(BF7="",NA(),BF7)</f>
        <v>92.7</v>
      </c>
      <c r="BG6" s="22">
        <f t="shared" si="7"/>
        <v>75.040000000000006</v>
      </c>
      <c r="BH6" s="22">
        <f t="shared" si="7"/>
        <v>65.48</v>
      </c>
      <c r="BI6" s="22">
        <f t="shared" si="7"/>
        <v>56.36</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108.34</v>
      </c>
      <c r="BQ6" s="22">
        <f t="shared" ref="BQ6:BY6" si="8">IF(BQ7="",NA(),BQ7)</f>
        <v>96.54</v>
      </c>
      <c r="BR6" s="22">
        <f t="shared" si="8"/>
        <v>106.02</v>
      </c>
      <c r="BS6" s="22">
        <f t="shared" si="8"/>
        <v>101.38</v>
      </c>
      <c r="BT6" s="22">
        <f t="shared" si="8"/>
        <v>98.73</v>
      </c>
      <c r="BU6" s="22">
        <f t="shared" si="8"/>
        <v>106.11</v>
      </c>
      <c r="BV6" s="22">
        <f t="shared" si="8"/>
        <v>103.75</v>
      </c>
      <c r="BW6" s="22">
        <f t="shared" si="8"/>
        <v>105.3</v>
      </c>
      <c r="BX6" s="22">
        <f t="shared" si="8"/>
        <v>99.41</v>
      </c>
      <c r="BY6" s="22">
        <f t="shared" si="8"/>
        <v>101.11</v>
      </c>
      <c r="BZ6" s="21" t="str">
        <f>IF(BZ7="","",IF(BZ7="-","【-】","【"&amp;SUBSTITUTE(TEXT(BZ7,"#,##0.00"),"-","△")&amp;"】"))</f>
        <v>【97.82】</v>
      </c>
      <c r="CA6" s="22">
        <f>IF(CA7="",NA(),CA7)</f>
        <v>134.68</v>
      </c>
      <c r="CB6" s="22">
        <f t="shared" ref="CB6:CJ6" si="9">IF(CB7="",NA(),CB7)</f>
        <v>135.74</v>
      </c>
      <c r="CC6" s="22">
        <f t="shared" si="9"/>
        <v>135.97999999999999</v>
      </c>
      <c r="CD6" s="22">
        <f t="shared" si="9"/>
        <v>142.75</v>
      </c>
      <c r="CE6" s="22">
        <f t="shared" si="9"/>
        <v>146.19999999999999</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68.81</v>
      </c>
      <c r="CM6" s="22">
        <f t="shared" ref="CM6:CU6" si="10">IF(CM7="",NA(),CM7)</f>
        <v>70.459999999999994</v>
      </c>
      <c r="CN6" s="22">
        <f t="shared" si="10"/>
        <v>69</v>
      </c>
      <c r="CO6" s="22">
        <f t="shared" si="10"/>
        <v>68.16</v>
      </c>
      <c r="CP6" s="22">
        <f t="shared" si="10"/>
        <v>68.2</v>
      </c>
      <c r="CQ6" s="22">
        <f t="shared" si="10"/>
        <v>61.71</v>
      </c>
      <c r="CR6" s="22">
        <f t="shared" si="10"/>
        <v>63.12</v>
      </c>
      <c r="CS6" s="22">
        <f t="shared" si="10"/>
        <v>62.57</v>
      </c>
      <c r="CT6" s="22">
        <f t="shared" si="10"/>
        <v>61.56</v>
      </c>
      <c r="CU6" s="22">
        <f t="shared" si="10"/>
        <v>60.84</v>
      </c>
      <c r="CV6" s="21" t="str">
        <f>IF(CV7="","",IF(CV7="-","【-】","【"&amp;SUBSTITUTE(TEXT(CV7,"#,##0.00"),"-","△")&amp;"】"))</f>
        <v>【59.81】</v>
      </c>
      <c r="CW6" s="22">
        <f>IF(CW7="",NA(),CW7)</f>
        <v>93.4</v>
      </c>
      <c r="CX6" s="22">
        <f t="shared" ref="CX6:DF6" si="11">IF(CX7="",NA(),CX7)</f>
        <v>92.86</v>
      </c>
      <c r="CY6" s="22">
        <f t="shared" si="11"/>
        <v>94.15</v>
      </c>
      <c r="CZ6" s="22">
        <f t="shared" si="11"/>
        <v>94.17</v>
      </c>
      <c r="DA6" s="22">
        <f t="shared" si="11"/>
        <v>93.03</v>
      </c>
      <c r="DB6" s="22">
        <f t="shared" si="11"/>
        <v>90.03</v>
      </c>
      <c r="DC6" s="22">
        <f t="shared" si="11"/>
        <v>90.09</v>
      </c>
      <c r="DD6" s="22">
        <f t="shared" si="11"/>
        <v>90.21</v>
      </c>
      <c r="DE6" s="22">
        <f t="shared" si="11"/>
        <v>90.11</v>
      </c>
      <c r="DF6" s="22">
        <f t="shared" si="11"/>
        <v>89.73</v>
      </c>
      <c r="DG6" s="21" t="str">
        <f>IF(DG7="","",IF(DG7="-","【-】","【"&amp;SUBSTITUTE(TEXT(DG7,"#,##0.00"),"-","△")&amp;"】"))</f>
        <v>【89.42】</v>
      </c>
      <c r="DH6" s="22">
        <f>IF(DH7="",NA(),DH7)</f>
        <v>48.4</v>
      </c>
      <c r="DI6" s="22">
        <f t="shared" ref="DI6:DQ6" si="12">IF(DI7="",NA(),DI7)</f>
        <v>49.81</v>
      </c>
      <c r="DJ6" s="22">
        <f t="shared" si="12"/>
        <v>51.23</v>
      </c>
      <c r="DK6" s="22">
        <f t="shared" si="12"/>
        <v>52.25</v>
      </c>
      <c r="DL6" s="22">
        <f t="shared" si="12"/>
        <v>53.05</v>
      </c>
      <c r="DM6" s="22">
        <f t="shared" si="12"/>
        <v>49.6</v>
      </c>
      <c r="DN6" s="22">
        <f t="shared" si="12"/>
        <v>50.31</v>
      </c>
      <c r="DO6" s="22">
        <f t="shared" si="12"/>
        <v>50.74</v>
      </c>
      <c r="DP6" s="22">
        <f t="shared" si="12"/>
        <v>51.49</v>
      </c>
      <c r="DQ6" s="22">
        <f t="shared" si="12"/>
        <v>51.94</v>
      </c>
      <c r="DR6" s="21" t="str">
        <f>IF(DR7="","",IF(DR7="-","【-】","【"&amp;SUBSTITUTE(TEXT(DR7,"#,##0.00"),"-","△")&amp;"】"))</f>
        <v>【52.02】</v>
      </c>
      <c r="DS6" s="22">
        <f>IF(DS7="",NA(),DS7)</f>
        <v>23.5</v>
      </c>
      <c r="DT6" s="22">
        <f t="shared" ref="DT6:EB6" si="13">IF(DT7="",NA(),DT7)</f>
        <v>2.76</v>
      </c>
      <c r="DU6" s="22">
        <f t="shared" si="13"/>
        <v>25.86</v>
      </c>
      <c r="DV6" s="22">
        <f t="shared" si="13"/>
        <v>28.11</v>
      </c>
      <c r="DW6" s="22">
        <f t="shared" si="13"/>
        <v>32.340000000000003</v>
      </c>
      <c r="DX6" s="22">
        <f t="shared" si="13"/>
        <v>20.49</v>
      </c>
      <c r="DY6" s="22">
        <f t="shared" si="13"/>
        <v>21.34</v>
      </c>
      <c r="DZ6" s="22">
        <f t="shared" si="13"/>
        <v>23.27</v>
      </c>
      <c r="EA6" s="22">
        <f t="shared" si="13"/>
        <v>25.18</v>
      </c>
      <c r="EB6" s="22">
        <f t="shared" si="13"/>
        <v>26.52</v>
      </c>
      <c r="EC6" s="21" t="str">
        <f>IF(EC7="","",IF(EC7="-","【-】","【"&amp;SUBSTITUTE(TEXT(EC7,"#,##0.00"),"-","△")&amp;"】"))</f>
        <v>【25.37】</v>
      </c>
      <c r="ED6" s="22">
        <f>IF(ED7="",NA(),ED7)</f>
        <v>0.45</v>
      </c>
      <c r="EE6" s="22">
        <f t="shared" ref="EE6:EM6" si="14">IF(EE7="",NA(),EE7)</f>
        <v>0.26</v>
      </c>
      <c r="EF6" s="22">
        <f t="shared" si="14"/>
        <v>0.53</v>
      </c>
      <c r="EG6" s="22">
        <f t="shared" si="14"/>
        <v>0.45</v>
      </c>
      <c r="EH6" s="22">
        <f t="shared" si="14"/>
        <v>0.34</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272191</v>
      </c>
      <c r="D7" s="24">
        <v>46</v>
      </c>
      <c r="E7" s="24">
        <v>1</v>
      </c>
      <c r="F7" s="24">
        <v>0</v>
      </c>
      <c r="G7" s="24">
        <v>1</v>
      </c>
      <c r="H7" s="24" t="s">
        <v>93</v>
      </c>
      <c r="I7" s="24" t="s">
        <v>94</v>
      </c>
      <c r="J7" s="24" t="s">
        <v>95</v>
      </c>
      <c r="K7" s="24" t="s">
        <v>96</v>
      </c>
      <c r="L7" s="24" t="s">
        <v>97</v>
      </c>
      <c r="M7" s="24" t="s">
        <v>98</v>
      </c>
      <c r="N7" s="25" t="s">
        <v>99</v>
      </c>
      <c r="O7" s="25">
        <v>91.77</v>
      </c>
      <c r="P7" s="25">
        <v>98.48</v>
      </c>
      <c r="Q7" s="25">
        <v>2574</v>
      </c>
      <c r="R7" s="25">
        <v>182841</v>
      </c>
      <c r="S7" s="25">
        <v>84.98</v>
      </c>
      <c r="T7" s="25">
        <v>2151.58</v>
      </c>
      <c r="U7" s="25">
        <v>179863</v>
      </c>
      <c r="V7" s="25">
        <v>70.92</v>
      </c>
      <c r="W7" s="25">
        <v>2536.14</v>
      </c>
      <c r="X7" s="25">
        <v>113.39</v>
      </c>
      <c r="Y7" s="25">
        <v>107.7</v>
      </c>
      <c r="Z7" s="25">
        <v>111.25</v>
      </c>
      <c r="AA7" s="25">
        <v>108.12</v>
      </c>
      <c r="AB7" s="25">
        <v>105.67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366.14</v>
      </c>
      <c r="AU7" s="25">
        <v>379.09</v>
      </c>
      <c r="AV7" s="25">
        <v>409.19</v>
      </c>
      <c r="AW7" s="25">
        <v>405.66</v>
      </c>
      <c r="AX7" s="25">
        <v>262.04000000000002</v>
      </c>
      <c r="AY7" s="25">
        <v>309.10000000000002</v>
      </c>
      <c r="AZ7" s="25">
        <v>306.08</v>
      </c>
      <c r="BA7" s="25">
        <v>306.14999999999998</v>
      </c>
      <c r="BB7" s="25">
        <v>297.54000000000002</v>
      </c>
      <c r="BC7" s="25">
        <v>289.44</v>
      </c>
      <c r="BD7" s="25">
        <v>243.36</v>
      </c>
      <c r="BE7" s="25">
        <v>94.07</v>
      </c>
      <c r="BF7" s="25">
        <v>92.7</v>
      </c>
      <c r="BG7" s="25">
        <v>75.040000000000006</v>
      </c>
      <c r="BH7" s="25">
        <v>65.48</v>
      </c>
      <c r="BI7" s="25">
        <v>56.36</v>
      </c>
      <c r="BJ7" s="25">
        <v>290.42</v>
      </c>
      <c r="BK7" s="25">
        <v>294.66000000000003</v>
      </c>
      <c r="BL7" s="25">
        <v>285.27</v>
      </c>
      <c r="BM7" s="25">
        <v>294.73</v>
      </c>
      <c r="BN7" s="25">
        <v>301.23</v>
      </c>
      <c r="BO7" s="25">
        <v>265.93</v>
      </c>
      <c r="BP7" s="25">
        <v>108.34</v>
      </c>
      <c r="BQ7" s="25">
        <v>96.54</v>
      </c>
      <c r="BR7" s="25">
        <v>106.02</v>
      </c>
      <c r="BS7" s="25">
        <v>101.38</v>
      </c>
      <c r="BT7" s="25">
        <v>98.73</v>
      </c>
      <c r="BU7" s="25">
        <v>106.11</v>
      </c>
      <c r="BV7" s="25">
        <v>103.75</v>
      </c>
      <c r="BW7" s="25">
        <v>105.3</v>
      </c>
      <c r="BX7" s="25">
        <v>99.41</v>
      </c>
      <c r="BY7" s="25">
        <v>101.11</v>
      </c>
      <c r="BZ7" s="25">
        <v>97.82</v>
      </c>
      <c r="CA7" s="25">
        <v>134.68</v>
      </c>
      <c r="CB7" s="25">
        <v>135.74</v>
      </c>
      <c r="CC7" s="25">
        <v>135.97999999999999</v>
      </c>
      <c r="CD7" s="25">
        <v>142.75</v>
      </c>
      <c r="CE7" s="25">
        <v>146.19999999999999</v>
      </c>
      <c r="CF7" s="25">
        <v>161.03</v>
      </c>
      <c r="CG7" s="25">
        <v>159.93</v>
      </c>
      <c r="CH7" s="25">
        <v>162.77000000000001</v>
      </c>
      <c r="CI7" s="25">
        <v>170.87</v>
      </c>
      <c r="CJ7" s="25">
        <v>171.09</v>
      </c>
      <c r="CK7" s="25">
        <v>177.56</v>
      </c>
      <c r="CL7" s="25">
        <v>68.81</v>
      </c>
      <c r="CM7" s="25">
        <v>70.459999999999994</v>
      </c>
      <c r="CN7" s="25">
        <v>69</v>
      </c>
      <c r="CO7" s="25">
        <v>68.16</v>
      </c>
      <c r="CP7" s="25">
        <v>68.2</v>
      </c>
      <c r="CQ7" s="25">
        <v>61.71</v>
      </c>
      <c r="CR7" s="25">
        <v>63.12</v>
      </c>
      <c r="CS7" s="25">
        <v>62.57</v>
      </c>
      <c r="CT7" s="25">
        <v>61.56</v>
      </c>
      <c r="CU7" s="25">
        <v>60.84</v>
      </c>
      <c r="CV7" s="25">
        <v>59.81</v>
      </c>
      <c r="CW7" s="25">
        <v>93.4</v>
      </c>
      <c r="CX7" s="25">
        <v>92.86</v>
      </c>
      <c r="CY7" s="25">
        <v>94.15</v>
      </c>
      <c r="CZ7" s="25">
        <v>94.17</v>
      </c>
      <c r="DA7" s="25">
        <v>93.03</v>
      </c>
      <c r="DB7" s="25">
        <v>90.03</v>
      </c>
      <c r="DC7" s="25">
        <v>90.09</v>
      </c>
      <c r="DD7" s="25">
        <v>90.21</v>
      </c>
      <c r="DE7" s="25">
        <v>90.11</v>
      </c>
      <c r="DF7" s="25">
        <v>89.73</v>
      </c>
      <c r="DG7" s="25">
        <v>89.42</v>
      </c>
      <c r="DH7" s="25">
        <v>48.4</v>
      </c>
      <c r="DI7" s="25">
        <v>49.81</v>
      </c>
      <c r="DJ7" s="25">
        <v>51.23</v>
      </c>
      <c r="DK7" s="25">
        <v>52.25</v>
      </c>
      <c r="DL7" s="25">
        <v>53.05</v>
      </c>
      <c r="DM7" s="25">
        <v>49.6</v>
      </c>
      <c r="DN7" s="25">
        <v>50.31</v>
      </c>
      <c r="DO7" s="25">
        <v>50.74</v>
      </c>
      <c r="DP7" s="25">
        <v>51.49</v>
      </c>
      <c r="DQ7" s="25">
        <v>51.94</v>
      </c>
      <c r="DR7" s="25">
        <v>52.02</v>
      </c>
      <c r="DS7" s="25">
        <v>23.5</v>
      </c>
      <c r="DT7" s="25">
        <v>2.76</v>
      </c>
      <c r="DU7" s="25">
        <v>25.86</v>
      </c>
      <c r="DV7" s="25">
        <v>28.11</v>
      </c>
      <c r="DW7" s="25">
        <v>32.340000000000003</v>
      </c>
      <c r="DX7" s="25">
        <v>20.49</v>
      </c>
      <c r="DY7" s="25">
        <v>21.34</v>
      </c>
      <c r="DZ7" s="25">
        <v>23.27</v>
      </c>
      <c r="EA7" s="25">
        <v>25.18</v>
      </c>
      <c r="EB7" s="25">
        <v>26.52</v>
      </c>
      <c r="EC7" s="25">
        <v>25.37</v>
      </c>
      <c r="ED7" s="25">
        <v>0.45</v>
      </c>
      <c r="EE7" s="25">
        <v>0.26</v>
      </c>
      <c r="EF7" s="25">
        <v>0.53</v>
      </c>
      <c r="EG7" s="25">
        <v>0.45</v>
      </c>
      <c r="EH7" s="25">
        <v>0.34</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2025-01-24T06:51:48Z</dcterms:created>
  <dcterms:modified xsi:type="dcterms:W3CDTF">2025-02-17T01:46:55Z</dcterms:modified>
  <cp:category/>
</cp:coreProperties>
</file>