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4849914E-72B8-455C-9949-E4E539BD2B76}" xr6:coauthVersionLast="47" xr6:coauthVersionMax="47" xr10:uidLastSave="{00000000-0000-0000-0000-000000000000}"/>
  <workbookProtection workbookAlgorithmName="SHA-512" workbookHashValue="S92M0MlhPZ9rELDqgZFJ4KlfYPcPWAl/827xZj8hiE/hkme7Hzkustx6DPGStPegN+PxNkBS4r/uDxugoS8TlQ==" workbookSaltValue="6q0CR8vnUxMAjiuhXV1w3Q==" workbookSpinCount="100000" lockStructure="1"/>
  <bookViews>
    <workbookView xWindow="9276" yWindow="696" windowWidth="13764" windowHeight="13248"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BB10" i="4"/>
  <c r="P10" i="4"/>
  <c r="AT8" i="4"/>
  <c r="B6" i="4"/>
</calcChain>
</file>

<file path=xl/sharedStrings.xml><?xml version="1.0" encoding="utf-8"?>
<sst xmlns="http://schemas.openxmlformats.org/spreadsheetml/2006/main" count="264" uniqueCount="115">
  <si>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</si>
  <si>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</si>
  <si>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</si>
  <si>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</si>
  <si>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</si>
  <si>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</si>
  <si>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</si>
  <si>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</si>
  <si>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</si>
  <si>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</si>
  <si>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</si>
  <si>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</si>
  <si>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</si>
  <si>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</si>
  <si>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</si>
  <si>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</si>
  <si>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</si>
  <si>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</si>
  <si>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</si>
  <si>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</si>
  <si>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</si>
  <si>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</si>
  <si>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</si>
  <si>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</si>
  <si>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</si>
  <si>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</si>
  <si>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</si>
  <si>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</si>
  <si>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</si>
  <si>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</si>
  <si>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</si>
  <si>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</si>
  <si>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</si>
  <si>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</si>
  <si>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</si>
  <si>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</si>
  <si>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</si>
  <si>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</si>
  <si>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</si>
  <si>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</si>
  <si>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</si>
  <si>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</si>
  <si>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</si>
  <si>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</si>
  <si>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</si>
  <si>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</si>
  <si>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</si>
  <si>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</si>
  <si>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</si>
  <si>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</si>
  <si>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</si>
  <si>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</si>
  <si>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</si>
  <si>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</si>
  <si>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</si>
  <si>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</si>
  <si>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</si>
  <si>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</si>
  <si>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</si>
  <si>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</si>
  <si>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</si>
  <si>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</si>
  <si>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</si>
  <si>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</si>
  <si>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</si>
  <si>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</si>
  <si>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</si>
  <si>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</si>
  <si>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</si>
  <si>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</si>
  <si>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</si>
  <si>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</si>
  <si>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</si>
  <si>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</si>
  <si>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</si>
  <si>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</si>
  <si>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</si>
  <si>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</si>
  <si>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</si>
  <si>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</si>
  <si>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</si>
  <si>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</si>
  <si>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</si>
  <si>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</si>
  <si>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</si>
  <si>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</si>
  <si>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</si>
  <si>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</si>
  <si>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</si>
  <si>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</si>
  <si>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</si>
  <si>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</si>
  <si>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</si>
  <si>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</si>
  <si>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</si>
  <si>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</si>
  <si>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</si>
  <si>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</si>
  <si>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</si>
  <si>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</si>
  <si>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</si>
  <si>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</si>
  <si>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</si>
  <si>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</si>
  <si>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</si>
  <si>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</si>
  <si>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</si>
  <si>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</si>
  <si>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</si>
  <si>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</si>
  <si>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</si>
  <si>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</si>
  <si>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特定地域生活排水処理事業は、下水道工事が難しい地域を対象にした事業で、当初の施設整備に係る費用や処理経費等の必要経費の大部分を起債と一般会計からの繰入金でまかなっている状況である。
　①経常収支比率、⑤経費回収率といった収益性に関する指標が低い率で推移しており、②累積欠損金比率が増加することとなった。これは、事業が小規模のため維持管理費が割高となり、事業投資に費用がかかるためである。また、公共下水道事業と一体的に資金を運用しているため、③流動比率が負数となっている。
　⑥汚水処理原価については、使用料金を定額制としており、処理設備にメーターを設置していない。そのため年間有収水量が測定できず、当該値を計上していない。
　⑦施設利用率については、単独処理場を設置していないため、当該値を計上していない。</t>
    <phoneticPr fontId="4"/>
  </si>
  <si>
    <t>　初期に設置した施設の耐用年数の経過が近づいている。予防保全的な更新計画はなく、可能な限り維持補修で対応する予定である。</t>
    <phoneticPr fontId="4"/>
  </si>
  <si>
    <t>　必要経費を起債と一般会計からの繰入金でまかなっている状況であるので、この事業単独での改善は難しい。下水道事業の補完事業として位置づけ、令和元年度に策定・令和5年度に改定した経営戦略を基に下水道事業全体で経営改善を図る。</t>
    <rPh sb="77" eb="79">
      <t>レイワ</t>
    </rPh>
    <rPh sb="80" eb="82">
      <t>ネンド</t>
    </rPh>
    <rPh sb="83" eb="8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</si>
</sst>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E2-4D5E-A47F-52E34E7FB6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2E2-4D5E-A47F-52E34E7FB6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BB-4CAC-984C-C17EB1E6A2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56.52</c:v>
                </c:pt>
                <c:pt idx="3">
                  <c:v>88.45</c:v>
                </c:pt>
                <c:pt idx="4">
                  <c:v>54.08</c:v>
                </c:pt>
              </c:numCache>
            </c:numRef>
          </c:val>
          <c:smooth val="0"/>
          <c:extLst>
            <c:ext xmlns:c16="http://schemas.microsoft.com/office/drawing/2014/chart" uri="{C3380CC4-5D6E-409C-BE32-E72D297353CC}">
              <c16:uniqueId val="{00000001-18BB-4CAC-984C-C17EB1E6A2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317-4353-B85C-2D7ECEB76D1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88.43</c:v>
                </c:pt>
                <c:pt idx="3">
                  <c:v>90.34</c:v>
                </c:pt>
                <c:pt idx="4">
                  <c:v>90.57</c:v>
                </c:pt>
              </c:numCache>
            </c:numRef>
          </c:val>
          <c:smooth val="0"/>
          <c:extLst>
            <c:ext xmlns:c16="http://schemas.microsoft.com/office/drawing/2014/chart" uri="{C3380CC4-5D6E-409C-BE32-E72D297353CC}">
              <c16:uniqueId val="{00000001-F317-4353-B85C-2D7ECEB76D1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60.79</c:v>
                </c:pt>
                <c:pt idx="1">
                  <c:v>60.4</c:v>
                </c:pt>
                <c:pt idx="2">
                  <c:v>59.72</c:v>
                </c:pt>
                <c:pt idx="3">
                  <c:v>64.39</c:v>
                </c:pt>
                <c:pt idx="4">
                  <c:v>71.84</c:v>
                </c:pt>
              </c:numCache>
            </c:numRef>
          </c:val>
          <c:extLst>
            <c:ext xmlns:c16="http://schemas.microsoft.com/office/drawing/2014/chart" uri="{C3380CC4-5D6E-409C-BE32-E72D297353CC}">
              <c16:uniqueId val="{00000000-9C2B-4305-B4C5-DF2D916BBC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93.76</c:v>
                </c:pt>
                <c:pt idx="1">
                  <c:v>95.33</c:v>
                </c:pt>
                <c:pt idx="2">
                  <c:v>100.41</c:v>
                </c:pt>
                <c:pt idx="3">
                  <c:v>100.17</c:v>
                </c:pt>
                <c:pt idx="4">
                  <c:v>96.95</c:v>
                </c:pt>
              </c:numCache>
            </c:numRef>
          </c:val>
          <c:smooth val="0"/>
          <c:extLst>
            <c:ext xmlns:c16="http://schemas.microsoft.com/office/drawing/2014/chart" uri="{C3380CC4-5D6E-409C-BE32-E72D297353CC}">
              <c16:uniqueId val="{00000001-9C2B-4305-B4C5-DF2D916BBC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48.17</c:v>
                </c:pt>
                <c:pt idx="1">
                  <c:v>56.84</c:v>
                </c:pt>
                <c:pt idx="2">
                  <c:v>66.540000000000006</c:v>
                </c:pt>
                <c:pt idx="3">
                  <c:v>74.14</c:v>
                </c:pt>
                <c:pt idx="4">
                  <c:v>79.430000000000007</c:v>
                </c:pt>
              </c:numCache>
            </c:numRef>
          </c:val>
          <c:extLst>
            <c:ext xmlns:c16="http://schemas.microsoft.com/office/drawing/2014/chart" uri="{C3380CC4-5D6E-409C-BE32-E72D297353CC}">
              <c16:uniqueId val="{00000000-3829-4164-B8AE-1A4220AAD9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16.63</c:v>
                </c:pt>
                <c:pt idx="1">
                  <c:v>15.4</c:v>
                </c:pt>
                <c:pt idx="2">
                  <c:v>21.02</c:v>
                </c:pt>
                <c:pt idx="3">
                  <c:v>24.31</c:v>
                </c:pt>
                <c:pt idx="4">
                  <c:v>26.92</c:v>
                </c:pt>
              </c:numCache>
            </c:numRef>
          </c:val>
          <c:smooth val="0"/>
          <c:extLst>
            <c:ext xmlns:c16="http://schemas.microsoft.com/office/drawing/2014/chart" uri="{C3380CC4-5D6E-409C-BE32-E72D297353CC}">
              <c16:uniqueId val="{00000001-3829-4164-B8AE-1A4220AAD9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64-498F-870F-936D6B4340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64-498F-870F-936D6B4340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2597.5100000000002</c:v>
                </c:pt>
                <c:pt idx="1">
                  <c:v>3043.18</c:v>
                </c:pt>
                <c:pt idx="2">
                  <c:v>3476.96</c:v>
                </c:pt>
                <c:pt idx="3">
                  <c:v>3874.19</c:v>
                </c:pt>
                <c:pt idx="4">
                  <c:v>4163.92</c:v>
                </c:pt>
              </c:numCache>
            </c:numRef>
          </c:val>
          <c:extLst>
            <c:ext xmlns:c16="http://schemas.microsoft.com/office/drawing/2014/chart" uri="{C3380CC4-5D6E-409C-BE32-E72D297353CC}">
              <c16:uniqueId val="{00000000-861F-42F6-BB8C-29F0404F28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173.09</c:v>
                </c:pt>
                <c:pt idx="1">
                  <c:v>162.82</c:v>
                </c:pt>
                <c:pt idx="2">
                  <c:v>83.92</c:v>
                </c:pt>
                <c:pt idx="3">
                  <c:v>89.31</c:v>
                </c:pt>
                <c:pt idx="4">
                  <c:v>91.33</c:v>
                </c:pt>
              </c:numCache>
            </c:numRef>
          </c:val>
          <c:smooth val="0"/>
          <c:extLst>
            <c:ext xmlns:c16="http://schemas.microsoft.com/office/drawing/2014/chart" uri="{C3380CC4-5D6E-409C-BE32-E72D297353CC}">
              <c16:uniqueId val="{00000001-861F-42F6-BB8C-29F0404F28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-62.25</c:v>
                </c:pt>
                <c:pt idx="1">
                  <c:v>-24.69</c:v>
                </c:pt>
                <c:pt idx="2">
                  <c:v>-32.79</c:v>
                </c:pt>
                <c:pt idx="3">
                  <c:v>-27.27</c:v>
                </c:pt>
                <c:pt idx="4">
                  <c:v>-34.85</c:v>
                </c:pt>
              </c:numCache>
            </c:numRef>
          </c:val>
          <c:extLst>
            <c:ext xmlns:c16="http://schemas.microsoft.com/office/drawing/2014/chart" uri="{C3380CC4-5D6E-409C-BE32-E72D297353CC}">
              <c16:uniqueId val="{00000000-3C8E-4665-A177-1BF5DC9BFD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117.39</c:v>
                </c:pt>
                <c:pt idx="1">
                  <c:v>125.61</c:v>
                </c:pt>
                <c:pt idx="2">
                  <c:v>122.71</c:v>
                </c:pt>
                <c:pt idx="3">
                  <c:v>138.19999999999999</c:v>
                </c:pt>
                <c:pt idx="4">
                  <c:v>126.97</c:v>
                </c:pt>
              </c:numCache>
            </c:numRef>
          </c:val>
          <c:smooth val="0"/>
          <c:extLst>
            <c:ext xmlns:c16="http://schemas.microsoft.com/office/drawing/2014/chart" uri="{C3380CC4-5D6E-409C-BE32-E72D297353CC}">
              <c16:uniqueId val="{00000001-3C8E-4665-A177-1BF5DC9BFD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2706.16</c:v>
                </c:pt>
                <c:pt idx="1">
                  <c:v>2687.49</c:v>
                </c:pt>
                <c:pt idx="2">
                  <c:v>2532.61</c:v>
                </c:pt>
                <c:pt idx="3">
                  <c:v>2420.11</c:v>
                </c:pt>
                <c:pt idx="4">
                  <c:v>2298.83</c:v>
                </c:pt>
              </c:numCache>
            </c:numRef>
          </c:val>
          <c:extLst>
            <c:ext xmlns:c16="http://schemas.microsoft.com/office/drawing/2014/chart" uri="{C3380CC4-5D6E-409C-BE32-E72D297353CC}">
              <c16:uniqueId val="{00000000-EAD9-4D50-A8E8-BC6FEDBCBFE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294.08999999999997</c:v>
                </c:pt>
                <c:pt idx="3">
                  <c:v>294.08999999999997</c:v>
                </c:pt>
                <c:pt idx="4">
                  <c:v>338.47</c:v>
                </c:pt>
              </c:numCache>
            </c:numRef>
          </c:val>
          <c:smooth val="0"/>
          <c:extLst>
            <c:ext xmlns:c16="http://schemas.microsoft.com/office/drawing/2014/chart" uri="{C3380CC4-5D6E-409C-BE32-E72D297353CC}">
              <c16:uniqueId val="{00000001-EAD9-4D50-A8E8-BC6FEDBCBFE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19.059999999999999</c:v>
                </c:pt>
                <c:pt idx="1">
                  <c:v>19.03</c:v>
                </c:pt>
                <c:pt idx="2">
                  <c:v>19.22</c:v>
                </c:pt>
                <c:pt idx="3">
                  <c:v>18.89</c:v>
                </c:pt>
                <c:pt idx="4">
                  <c:v>17.010000000000002</c:v>
                </c:pt>
              </c:numCache>
            </c:numRef>
          </c:val>
          <c:extLst>
            <c:ext xmlns:c16="http://schemas.microsoft.com/office/drawing/2014/chart" uri="{C3380CC4-5D6E-409C-BE32-E72D297353CC}">
              <c16:uniqueId val="{00000000-8212-4BBB-B265-C1BE19AF94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60</c:v>
                </c:pt>
                <c:pt idx="3">
                  <c:v>59.01</c:v>
                </c:pt>
                <c:pt idx="4">
                  <c:v>56.06</c:v>
                </c:pt>
              </c:numCache>
            </c:numRef>
          </c:val>
          <c:smooth val="0"/>
          <c:extLst>
            <c:ext xmlns:c16="http://schemas.microsoft.com/office/drawing/2014/chart" uri="{C3380CC4-5D6E-409C-BE32-E72D297353CC}">
              <c16:uniqueId val="{00000001-8212-4BBB-B265-C1BE19AF94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AF-43B3-9B07-EC2DF4D46E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282.70999999999998</c:v>
                </c:pt>
                <c:pt idx="3">
                  <c:v>291.82</c:v>
                </c:pt>
                <c:pt idx="4">
                  <c:v>304.36</c:v>
                </c:pt>
              </c:numCache>
            </c:numRef>
          </c:val>
          <c:smooth val="0"/>
          <c:extLst>
            <c:ext xmlns:c16="http://schemas.microsoft.com/office/drawing/2014/chart" uri="{C3380CC4-5D6E-409C-BE32-E72D297353CC}">
              <c16:uniqueId val="{00000001-6CAF-43B3-9B07-EC2DF4D46E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大東市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自治体職員</v>
      </c>
      <c r="AE8" s="40"/>
      <c r="AF8" s="40"/>
      <c r="AG8" s="40"/>
      <c r="AH8" s="40"/>
      <c r="AI8" s="40"/>
      <c r="AJ8" s="40"/>
      <c r="AK8" s="3"/>
      <c r="AL8" s="41">
        <f>データ!S6</f>
        <v>116376</v>
      </c>
      <c r="AM8" s="41"/>
      <c r="AN8" s="41"/>
      <c r="AO8" s="41"/>
      <c r="AP8" s="41"/>
      <c r="AQ8" s="41"/>
      <c r="AR8" s="41"/>
      <c r="AS8" s="41"/>
      <c r="AT8" s="34">
        <f>データ!T6</f>
        <v>25.33</v>
      </c>
      <c r="AU8" s="34"/>
      <c r="AV8" s="34"/>
      <c r="AW8" s="34"/>
      <c r="AX8" s="34"/>
      <c r="AY8" s="34"/>
      <c r="AZ8" s="34"/>
      <c r="BA8" s="34"/>
      <c r="BB8" s="34">
        <f>データ!U6</f>
        <v>4594.3900000000003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-89.68</v>
      </c>
      <c r="J10" s="34"/>
      <c r="K10" s="34"/>
      <c r="L10" s="34"/>
      <c r="M10" s="34"/>
      <c r="N10" s="34"/>
      <c r="O10" s="34"/>
      <c r="P10" s="34">
        <f>データ!P6</f>
        <v>0.15</v>
      </c>
      <c r="Q10" s="34"/>
      <c r="R10" s="34"/>
      <c r="S10" s="34"/>
      <c r="T10" s="34"/>
      <c r="U10" s="34"/>
      <c r="V10" s="34"/>
      <c r="W10" s="34" t="str">
        <f>データ!Q6</f>
        <v>-</v>
      </c>
      <c r="X10" s="34"/>
      <c r="Y10" s="34"/>
      <c r="Z10" s="34"/>
      <c r="AA10" s="34"/>
      <c r="AB10" s="34"/>
      <c r="AC10" s="34"/>
      <c r="AD10" s="41">
        <f>データ!R6</f>
        <v>3571</v>
      </c>
      <c r="AE10" s="41"/>
      <c r="AF10" s="41"/>
      <c r="AG10" s="41"/>
      <c r="AH10" s="41"/>
      <c r="AI10" s="41"/>
      <c r="AJ10" s="41"/>
      <c r="AK10" s="2"/>
      <c r="AL10" s="41">
        <f>データ!V6</f>
        <v>179</v>
      </c>
      <c r="AM10" s="41"/>
      <c r="AN10" s="41"/>
      <c r="AO10" s="41"/>
      <c r="AP10" s="41"/>
      <c r="AQ10" s="41"/>
      <c r="AR10" s="41"/>
      <c r="AS10" s="41"/>
      <c r="AT10" s="34">
        <f>データ!W6</f>
        <v>2.44</v>
      </c>
      <c r="AU10" s="34"/>
      <c r="AV10" s="34"/>
      <c r="AW10" s="34"/>
      <c r="AX10" s="34"/>
      <c r="AY10" s="34"/>
      <c r="AZ10" s="34"/>
      <c r="BA10" s="34"/>
      <c r="BB10" s="34">
        <f>データ!X6</f>
        <v>73.36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JI00urAlJDpx9MkZVuAmLlhulIlk3oOtGDx0/hq+9tEfRsWU+8v3b2WtdieL9iZ5AIe2XnPTqWMXYH6lFI+2VA==" saltValue="XFrTPsKg2rRvhSuBmtwu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272183</v>
      </c>
      <c r="D6" s="19">
        <f t="shared" si="3"/>
        <v>46</v>
      </c>
      <c r="E6" s="19">
        <f t="shared" si="3"/>
        <v>18</v>
      </c>
      <c r="F6" s="19">
        <f t="shared" si="3"/>
        <v>0</v>
      </c>
      <c r="G6" s="19">
        <f t="shared" si="3"/>
        <v>0</v>
      </c>
      <c r="H6" s="19" t="str">
        <f t="shared" si="3"/>
        <v>大阪府　大東市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-89.68</v>
      </c>
      <c r="P6" s="20">
        <f t="shared" si="3"/>
        <v>0.15</v>
      </c>
      <c r="Q6" s="20" t="str">
        <f t="shared" si="3"/>
        <v>-</v>
      </c>
      <c r="R6" s="20">
        <f t="shared" si="3"/>
        <v>3571</v>
      </c>
      <c r="S6" s="20">
        <f t="shared" si="3"/>
        <v>116376</v>
      </c>
      <c r="T6" s="20">
        <f t="shared" si="3"/>
        <v>25.33</v>
      </c>
      <c r="U6" s="20">
        <f t="shared" si="3"/>
        <v>4594.3900000000003</v>
      </c>
      <c r="V6" s="20">
        <f t="shared" si="3"/>
        <v>179</v>
      </c>
      <c r="W6" s="20">
        <f t="shared" si="3"/>
        <v>2.44</v>
      </c>
      <c r="X6" s="20">
        <f t="shared" si="3"/>
        <v>73.36</v>
      </c>
      <c r="Y6" s="21">
        <f>IF(Y7="",NA(),Y7)</f>
        <v>60.79</v>
      </c>
      <c r="Z6" s="21">
        <f t="shared" ref="Z6:AH6" si="4">IF(Z7="",NA(),Z7)</f>
        <v>60.4</v>
      </c>
      <c r="AA6" s="21">
        <f t="shared" si="4"/>
        <v>59.72</v>
      </c>
      <c r="AB6" s="21">
        <f t="shared" si="4"/>
        <v>64.39</v>
      </c>
      <c r="AC6" s="21">
        <f t="shared" si="4"/>
        <v>71.84</v>
      </c>
      <c r="AD6" s="21">
        <f t="shared" si="4"/>
        <v>93.76</v>
      </c>
      <c r="AE6" s="21">
        <f t="shared" si="4"/>
        <v>95.33</v>
      </c>
      <c r="AF6" s="21">
        <f t="shared" si="4"/>
        <v>100.41</v>
      </c>
      <c r="AG6" s="21">
        <f t="shared" si="4"/>
        <v>100.17</v>
      </c>
      <c r="AH6" s="21">
        <f t="shared" si="4"/>
        <v>96.95</v>
      </c>
      <c r="AI6" s="20" t="str">
        <f>IF(AI7="","",IF(AI7="-","【-】","【"&amp;SUBSTITUTE(TEXT(AI7,"#,##0.00"),"-","△")&amp;"】"))</f>
        <v>【96.62】</v>
      </c>
      <c r="AJ6" s="21">
        <f>IF(AJ7="",NA(),AJ7)</f>
        <v>2597.5100000000002</v>
      </c>
      <c r="AK6" s="21">
        <f t="shared" ref="AK6:AS6" si="5">IF(AK7="",NA(),AK7)</f>
        <v>3043.18</v>
      </c>
      <c r="AL6" s="21">
        <f t="shared" si="5"/>
        <v>3476.96</v>
      </c>
      <c r="AM6" s="21">
        <f t="shared" si="5"/>
        <v>3874.19</v>
      </c>
      <c r="AN6" s="21">
        <f t="shared" si="5"/>
        <v>4163.92</v>
      </c>
      <c r="AO6" s="21">
        <f t="shared" si="5"/>
        <v>173.09</v>
      </c>
      <c r="AP6" s="21">
        <f t="shared" si="5"/>
        <v>162.82</v>
      </c>
      <c r="AQ6" s="21">
        <f t="shared" si="5"/>
        <v>83.92</v>
      </c>
      <c r="AR6" s="21">
        <f t="shared" si="5"/>
        <v>89.31</v>
      </c>
      <c r="AS6" s="21">
        <f t="shared" si="5"/>
        <v>91.33</v>
      </c>
      <c r="AT6" s="20" t="str">
        <f>IF(AT7="","",IF(AT7="-","【-】","【"&amp;SUBSTITUTE(TEXT(AT7,"#,##0.00"),"-","△")&amp;"】"))</f>
        <v>【111.69】</v>
      </c>
      <c r="AU6" s="21">
        <f>IF(AU7="",NA(),AU7)</f>
        <v>-62.25</v>
      </c>
      <c r="AV6" s="21">
        <f t="shared" ref="AV6:BD6" si="6">IF(AV7="",NA(),AV7)</f>
        <v>-24.69</v>
      </c>
      <c r="AW6" s="21">
        <f t="shared" si="6"/>
        <v>-32.79</v>
      </c>
      <c r="AX6" s="21">
        <f t="shared" si="6"/>
        <v>-27.27</v>
      </c>
      <c r="AY6" s="21">
        <f t="shared" si="6"/>
        <v>-34.85</v>
      </c>
      <c r="AZ6" s="21">
        <f t="shared" si="6"/>
        <v>117.39</v>
      </c>
      <c r="BA6" s="21">
        <f t="shared" si="6"/>
        <v>125.61</v>
      </c>
      <c r="BB6" s="21">
        <f t="shared" si="6"/>
        <v>122.71</v>
      </c>
      <c r="BC6" s="21">
        <f t="shared" si="6"/>
        <v>138.19999999999999</v>
      </c>
      <c r="BD6" s="21">
        <f t="shared" si="6"/>
        <v>126.97</v>
      </c>
      <c r="BE6" s="20" t="str">
        <f>IF(BE7="","",IF(BE7="-","【-】","【"&amp;SUBSTITUTE(TEXT(BE7,"#,##0.00"),"-","△")&amp;"】"))</f>
        <v>【111.29】</v>
      </c>
      <c r="BF6" s="21">
        <f>IF(BF7="",NA(),BF7)</f>
        <v>2706.16</v>
      </c>
      <c r="BG6" s="21">
        <f t="shared" ref="BG6:BO6" si="7">IF(BG7="",NA(),BG7)</f>
        <v>2687.49</v>
      </c>
      <c r="BH6" s="21">
        <f t="shared" si="7"/>
        <v>2532.61</v>
      </c>
      <c r="BI6" s="21">
        <f t="shared" si="7"/>
        <v>2420.11</v>
      </c>
      <c r="BJ6" s="21">
        <f t="shared" si="7"/>
        <v>2298.83</v>
      </c>
      <c r="BK6" s="21">
        <f t="shared" si="7"/>
        <v>421.25</v>
      </c>
      <c r="BL6" s="21">
        <f t="shared" si="7"/>
        <v>398.42</v>
      </c>
      <c r="BM6" s="21">
        <f t="shared" si="7"/>
        <v>294.08999999999997</v>
      </c>
      <c r="BN6" s="21">
        <f t="shared" si="7"/>
        <v>294.08999999999997</v>
      </c>
      <c r="BO6" s="21">
        <f t="shared" si="7"/>
        <v>338.47</v>
      </c>
      <c r="BP6" s="20" t="str">
        <f>IF(BP7="","",IF(BP7="-","【-】","【"&amp;SUBSTITUTE(TEXT(BP7,"#,##0.00"),"-","△")&amp;"】"))</f>
        <v>【349.83】</v>
      </c>
      <c r="BQ6" s="21">
        <f>IF(BQ7="",NA(),BQ7)</f>
        <v>19.059999999999999</v>
      </c>
      <c r="BR6" s="21">
        <f t="shared" ref="BR6:BZ6" si="8">IF(BR7="",NA(),BR7)</f>
        <v>19.03</v>
      </c>
      <c r="BS6" s="21">
        <f t="shared" si="8"/>
        <v>19.22</v>
      </c>
      <c r="BT6" s="21">
        <f t="shared" si="8"/>
        <v>18.89</v>
      </c>
      <c r="BU6" s="21">
        <f t="shared" si="8"/>
        <v>17.010000000000002</v>
      </c>
      <c r="BV6" s="21">
        <f t="shared" si="8"/>
        <v>53.23</v>
      </c>
      <c r="BW6" s="21">
        <f t="shared" si="8"/>
        <v>50.7</v>
      </c>
      <c r="BX6" s="21">
        <f t="shared" si="8"/>
        <v>60</v>
      </c>
      <c r="BY6" s="21">
        <f t="shared" si="8"/>
        <v>59.01</v>
      </c>
      <c r="BZ6" s="21">
        <f t="shared" si="8"/>
        <v>56.06</v>
      </c>
      <c r="CA6" s="20" t="str">
        <f>IF(CA7="","",IF(CA7="-","【-】","【"&amp;SUBSTITUTE(TEXT(CA7,"#,##0.00"),"-","△")&amp;"】"))</f>
        <v>【53.65】</v>
      </c>
      <c r="CB6" s="21" t="str">
        <f>IF(CB7="",NA(),CB7)</f>
        <v>-</v>
      </c>
      <c r="CC6" s="21" t="str">
        <f t="shared" ref="CC6:CK6" si="9">IF(CC7="",NA(),CC7)</f>
        <v>-</v>
      </c>
      <c r="CD6" s="21" t="str">
        <f t="shared" si="9"/>
        <v>-</v>
      </c>
      <c r="CE6" s="21" t="str">
        <f t="shared" si="9"/>
        <v>-</v>
      </c>
      <c r="CF6" s="21" t="str">
        <f t="shared" si="9"/>
        <v>-</v>
      </c>
      <c r="CG6" s="21">
        <f t="shared" si="9"/>
        <v>283.3</v>
      </c>
      <c r="CH6" s="21">
        <f t="shared" si="9"/>
        <v>289.81</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55.96</v>
      </c>
      <c r="CS6" s="21">
        <f t="shared" si="10"/>
        <v>56.45</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88.43</v>
      </c>
      <c r="DF6" s="21">
        <f t="shared" si="11"/>
        <v>90.34</v>
      </c>
      <c r="DG6" s="21">
        <f t="shared" si="11"/>
        <v>90.57</v>
      </c>
      <c r="DH6" s="20" t="str">
        <f>IF(DH7="","",IF(DH7="-","【-】","【"&amp;SUBSTITUTE(TEXT(DH7,"#,##0.00"),"-","△")&amp;"】"))</f>
        <v>【85.31】</v>
      </c>
      <c r="DI6" s="21">
        <f>IF(DI7="",NA(),DI7)</f>
        <v>48.17</v>
      </c>
      <c r="DJ6" s="21">
        <f t="shared" ref="DJ6:DR6" si="12">IF(DJ7="",NA(),DJ7)</f>
        <v>56.84</v>
      </c>
      <c r="DK6" s="21">
        <f t="shared" si="12"/>
        <v>66.540000000000006</v>
      </c>
      <c r="DL6" s="21">
        <f t="shared" si="12"/>
        <v>74.14</v>
      </c>
      <c r="DM6" s="21">
        <f t="shared" si="12"/>
        <v>79.430000000000007</v>
      </c>
      <c r="DN6" s="21">
        <f t="shared" si="12"/>
        <v>16.63</v>
      </c>
      <c r="DO6" s="21">
        <f t="shared" si="12"/>
        <v>15.4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272183</v>
      </c>
      <c r="D7" s="23">
        <v>46</v>
      </c>
      <c r="E7" s="23">
        <v>18</v>
      </c>
      <c r="F7" s="23">
        <v>0</v>
      </c>
      <c r="G7" s="23">
        <v>0</v>
      </c>
      <c r="H7" s="23" t="s">
        <v>96</v>
      </c>
      <c r="I7" s="23" t="s">
        <v>97</v>
      </c>
      <c r="J7" s="23" t="s">
        <v>98</v>
      </c>
      <c r="K7" s="23" t="s">
        <v>99</v>
      </c>
      <c r="L7" s="23" t="s">
        <v>100</v>
      </c>
      <c r="M7" s="23" t="s">
        <v>101</v>
      </c>
      <c r="N7" s="24" t="s">
        <v>102</v>
      </c>
      <c r="O7" s="24">
        <v>-89.68</v>
      </c>
      <c r="P7" s="24">
        <v>0.15</v>
      </c>
      <c r="Q7" s="24" t="s">
        <v>102</v>
      </c>
      <c r="R7" s="24">
        <v>3571</v>
      </c>
      <c r="S7" s="24">
        <v>116376</v>
      </c>
      <c r="T7" s="24">
        <v>25.33</v>
      </c>
      <c r="U7" s="24">
        <v>4594.3900000000003</v>
      </c>
      <c r="V7" s="24">
        <v>179</v>
      </c>
      <c r="W7" s="24">
        <v>2.44</v>
      </c>
      <c r="X7" s="24">
        <v>73.36</v>
      </c>
      <c r="Y7" s="24">
        <v>60.79</v>
      </c>
      <c r="Z7" s="24">
        <v>60.4</v>
      </c>
      <c r="AA7" s="24">
        <v>59.72</v>
      </c>
      <c r="AB7" s="24">
        <v>64.39</v>
      </c>
      <c r="AC7" s="24">
        <v>71.84</v>
      </c>
      <c r="AD7" s="24">
        <v>93.76</v>
      </c>
      <c r="AE7" s="24">
        <v>95.33</v>
      </c>
      <c r="AF7" s="24">
        <v>100.41</v>
      </c>
      <c r="AG7" s="24">
        <v>100.17</v>
      </c>
      <c r="AH7" s="24">
        <v>96.95</v>
      </c>
      <c r="AI7" s="24">
        <v>96.62</v>
      </c>
      <c r="AJ7" s="24">
        <v>2597.5100000000002</v>
      </c>
      <c r="AK7" s="24">
        <v>3043.18</v>
      </c>
      <c r="AL7" s="24">
        <v>3476.96</v>
      </c>
      <c r="AM7" s="24">
        <v>3874.19</v>
      </c>
      <c r="AN7" s="24">
        <v>4163.92</v>
      </c>
      <c r="AO7" s="24">
        <v>173.09</v>
      </c>
      <c r="AP7" s="24">
        <v>162.82</v>
      </c>
      <c r="AQ7" s="24">
        <v>83.92</v>
      </c>
      <c r="AR7" s="24">
        <v>89.31</v>
      </c>
      <c r="AS7" s="24">
        <v>91.33</v>
      </c>
      <c r="AT7" s="24">
        <v>111.69</v>
      </c>
      <c r="AU7" s="24">
        <v>-62.25</v>
      </c>
      <c r="AV7" s="24">
        <v>-24.69</v>
      </c>
      <c r="AW7" s="24">
        <v>-32.79</v>
      </c>
      <c r="AX7" s="24">
        <v>-27.27</v>
      </c>
      <c r="AY7" s="24">
        <v>-34.85</v>
      </c>
      <c r="AZ7" s="24">
        <v>117.39</v>
      </c>
      <c r="BA7" s="24">
        <v>125.61</v>
      </c>
      <c r="BB7" s="24">
        <v>122.71</v>
      </c>
      <c r="BC7" s="24">
        <v>138.19999999999999</v>
      </c>
      <c r="BD7" s="24">
        <v>126.97</v>
      </c>
      <c r="BE7" s="24">
        <v>111.29</v>
      </c>
      <c r="BF7" s="24">
        <v>2706.16</v>
      </c>
      <c r="BG7" s="24">
        <v>2687.49</v>
      </c>
      <c r="BH7" s="24">
        <v>2532.61</v>
      </c>
      <c r="BI7" s="24">
        <v>2420.11</v>
      </c>
      <c r="BJ7" s="24">
        <v>2298.83</v>
      </c>
      <c r="BK7" s="24">
        <v>421.25</v>
      </c>
      <c r="BL7" s="24">
        <v>398.42</v>
      </c>
      <c r="BM7" s="24">
        <v>294.08999999999997</v>
      </c>
      <c r="BN7" s="24">
        <v>294.08999999999997</v>
      </c>
      <c r="BO7" s="24">
        <v>338.47</v>
      </c>
      <c r="BP7" s="24">
        <v>349.83</v>
      </c>
      <c r="BQ7" s="24">
        <v>19.059999999999999</v>
      </c>
      <c r="BR7" s="24">
        <v>19.03</v>
      </c>
      <c r="BS7" s="24">
        <v>19.22</v>
      </c>
      <c r="BT7" s="24">
        <v>18.89</v>
      </c>
      <c r="BU7" s="24">
        <v>17.010000000000002</v>
      </c>
      <c r="BV7" s="24">
        <v>53.23</v>
      </c>
      <c r="BW7" s="24">
        <v>50.7</v>
      </c>
      <c r="BX7" s="24">
        <v>60</v>
      </c>
      <c r="BY7" s="24">
        <v>59.01</v>
      </c>
      <c r="BZ7" s="24">
        <v>56.06</v>
      </c>
      <c r="CA7" s="24">
        <v>53.65</v>
      </c>
      <c r="CB7" s="24" t="s">
        <v>102</v>
      </c>
      <c r="CC7" s="24" t="s">
        <v>102</v>
      </c>
      <c r="CD7" s="24" t="s">
        <v>102</v>
      </c>
      <c r="CE7" s="24" t="s">
        <v>102</v>
      </c>
      <c r="CF7" s="24" t="s">
        <v>102</v>
      </c>
      <c r="CG7" s="24">
        <v>283.3</v>
      </c>
      <c r="CH7" s="24">
        <v>289.81</v>
      </c>
      <c r="CI7" s="24">
        <v>282.70999999999998</v>
      </c>
      <c r="CJ7" s="24">
        <v>291.82</v>
      </c>
      <c r="CK7" s="24">
        <v>304.36</v>
      </c>
      <c r="CL7" s="24">
        <v>307.86</v>
      </c>
      <c r="CM7" s="24" t="s">
        <v>102</v>
      </c>
      <c r="CN7" s="24" t="s">
        <v>102</v>
      </c>
      <c r="CO7" s="24" t="s">
        <v>102</v>
      </c>
      <c r="CP7" s="24" t="s">
        <v>102</v>
      </c>
      <c r="CQ7" s="24" t="s">
        <v>102</v>
      </c>
      <c r="CR7" s="24">
        <v>55.96</v>
      </c>
      <c r="CS7" s="24">
        <v>56.45</v>
      </c>
      <c r="CT7" s="24">
        <v>56.52</v>
      </c>
      <c r="CU7" s="24">
        <v>88.45</v>
      </c>
      <c r="CV7" s="24">
        <v>54.08</v>
      </c>
      <c r="CW7" s="24">
        <v>54.61</v>
      </c>
      <c r="CX7" s="24">
        <v>100</v>
      </c>
      <c r="CY7" s="24">
        <v>100</v>
      </c>
      <c r="CZ7" s="24">
        <v>100</v>
      </c>
      <c r="DA7" s="24">
        <v>100</v>
      </c>
      <c r="DB7" s="24">
        <v>100</v>
      </c>
      <c r="DC7" s="24">
        <v>60.12</v>
      </c>
      <c r="DD7" s="24">
        <v>54.99</v>
      </c>
      <c r="DE7" s="24">
        <v>88.43</v>
      </c>
      <c r="DF7" s="24">
        <v>90.34</v>
      </c>
      <c r="DG7" s="24">
        <v>90.57</v>
      </c>
      <c r="DH7" s="24">
        <v>85.31</v>
      </c>
      <c r="DI7" s="24">
        <v>48.17</v>
      </c>
      <c r="DJ7" s="24">
        <v>56.84</v>
      </c>
      <c r="DK7" s="24">
        <v>66.540000000000006</v>
      </c>
      <c r="DL7" s="24">
        <v>74.14</v>
      </c>
      <c r="DM7" s="24">
        <v>79.430000000000007</v>
      </c>
      <c r="DN7" s="24">
        <v>16.63</v>
      </c>
      <c r="DO7" s="24">
        <v>15.4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dcterms:created xsi:type="dcterms:W3CDTF">2024-12-19T01:35:26Z</dcterms:created>
  <dcterms:modified xsi:type="dcterms:W3CDTF">2025-03-04T23:58:49Z</dcterms:modified>
  <cp:category/>
</cp:coreProperties>
</file>