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A741FCAB-74E0-4DD6-BC88-9643F8EC5547}" xr6:coauthVersionLast="47" xr6:coauthVersionMax="47" xr10:uidLastSave="{00000000-0000-0000-0000-000000000000}"/>
  <workbookProtection workbookAlgorithmName="SHA-512" workbookHashValue="bKgCDzfeme2kGKYXD/uYMXhlAxkM7vKl2cijuVc5B7sJRpbmsLOXBnzcLECBgIqjCFjvJTM+TjCi8v/TWuRjvQ==" workbookSaltValue="cCRpj2qH5fm8MJDUQxX7YQ=="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c r="EC6" i="5"/>
  <c r="EB6" i="5"/>
  <c r="EA6" i="5"/>
  <c r="DZ6" i="5"/>
  <c r="DY6" i="5"/>
  <c r="DX6" i="5"/>
  <c r="DW6" i="5"/>
  <c r="DV6" i="5"/>
  <c r="DU6" i="5"/>
  <c r="DT6" i="5"/>
  <c r="DS6" i="5"/>
  <c r="M85" i="4"/>
  <c r="DR6" i="5"/>
  <c r="DQ6" i="5"/>
  <c r="DP6" i="5"/>
  <c r="DO6" i="5"/>
  <c r="DN6" i="5"/>
  <c r="DM6" i="5"/>
  <c r="DL6" i="5"/>
  <c r="DK6" i="5"/>
  <c r="DJ6" i="5"/>
  <c r="DI6" i="5"/>
  <c r="DH6" i="5"/>
  <c r="DG6" i="5"/>
  <c r="DF6" i="5"/>
  <c r="DE6" i="5"/>
  <c r="DD6" i="5"/>
  <c r="DC6" i="5"/>
  <c r="DB6" i="5"/>
  <c r="DA6" i="5"/>
  <c r="CZ6" i="5"/>
  <c r="CY6" i="5"/>
  <c r="CX6" i="5"/>
  <c r="CW6" i="5"/>
  <c r="K85" i="4"/>
  <c r="CV6" i="5"/>
  <c r="CU6" i="5"/>
  <c r="CT6" i="5"/>
  <c r="CS6" i="5"/>
  <c r="CR6" i="5"/>
  <c r="CQ6" i="5"/>
  <c r="CP6" i="5"/>
  <c r="CO6" i="5"/>
  <c r="CN6" i="5"/>
  <c r="CM6" i="5"/>
  <c r="CL6" i="5"/>
  <c r="J85" i="4"/>
  <c r="CK6" i="5"/>
  <c r="CJ6" i="5"/>
  <c r="CI6" i="5"/>
  <c r="CH6" i="5"/>
  <c r="CG6" i="5"/>
  <c r="CF6" i="5"/>
  <c r="CE6" i="5"/>
  <c r="CD6" i="5"/>
  <c r="CC6" i="5"/>
  <c r="CB6" i="5"/>
  <c r="CA6" i="5"/>
  <c r="BZ6" i="5"/>
  <c r="BY6" i="5"/>
  <c r="BX6" i="5"/>
  <c r="BW6" i="5"/>
  <c r="BV6" i="5"/>
  <c r="BU6" i="5"/>
  <c r="BT6" i="5"/>
  <c r="BS6" i="5"/>
  <c r="BR6" i="5"/>
  <c r="BQ6" i="5"/>
  <c r="BP6" i="5"/>
  <c r="H85" i="4"/>
  <c r="BO6" i="5"/>
  <c r="BN6" i="5"/>
  <c r="BM6" i="5"/>
  <c r="BL6" i="5"/>
  <c r="BK6" i="5"/>
  <c r="BJ6" i="5"/>
  <c r="BI6" i="5"/>
  <c r="BH6" i="5"/>
  <c r="BG6" i="5"/>
  <c r="BF6" i="5"/>
  <c r="BE6" i="5"/>
  <c r="BD6" i="5"/>
  <c r="BC6" i="5"/>
  <c r="BB6" i="5"/>
  <c r="BA6" i="5"/>
  <c r="AZ6" i="5"/>
  <c r="AY6" i="5"/>
  <c r="AX6" i="5"/>
  <c r="AW6" i="5"/>
  <c r="AV6" i="5"/>
  <c r="AU6" i="5"/>
  <c r="AT6" i="5"/>
  <c r="F85" i="4"/>
  <c r="AS6" i="5"/>
  <c r="AR6" i="5"/>
  <c r="AQ6" i="5"/>
  <c r="AP6" i="5"/>
  <c r="AO6" i="5"/>
  <c r="AN6" i="5"/>
  <c r="AM6" i="5"/>
  <c r="AL6" i="5"/>
  <c r="AK6" i="5"/>
  <c r="AJ6" i="5"/>
  <c r="AI6" i="5"/>
  <c r="E85" i="4"/>
  <c r="AH6" i="5"/>
  <c r="AG6" i="5"/>
  <c r="AF6" i="5"/>
  <c r="AE6" i="5"/>
  <c r="AD6" i="5"/>
  <c r="AC6" i="5"/>
  <c r="AB6" i="5"/>
  <c r="AA6" i="5"/>
  <c r="Z6" i="5"/>
  <c r="Y6" i="5"/>
  <c r="X6" i="5"/>
  <c r="W6" i="5"/>
  <c r="V6" i="5"/>
  <c r="AL10" i="4"/>
  <c r="U6" i="5"/>
  <c r="BB8" i="4"/>
  <c r="T6" i="5"/>
  <c r="AT8" i="4"/>
  <c r="S6" i="5"/>
  <c r="AL8" i="4"/>
  <c r="R6" i="5"/>
  <c r="AD10" i="4"/>
  <c r="Q6" i="5"/>
  <c r="W10" i="4"/>
  <c r="P6" i="5"/>
  <c r="O6" i="5"/>
  <c r="I10" i="4"/>
  <c r="N6" i="5"/>
  <c r="B10" i="4"/>
  <c r="M6" i="5"/>
  <c r="AD8" i="4"/>
  <c r="L6" i="5"/>
  <c r="W8" i="4"/>
  <c r="K6" i="5"/>
  <c r="P8" i="4"/>
  <c r="J6" i="5"/>
  <c r="I8" i="4"/>
  <c r="I6" i="5"/>
  <c r="B8" i="4"/>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G85" i="4"/>
  <c r="BB10" i="4"/>
  <c r="AT10" i="4"/>
  <c r="P10" i="4"/>
  <c r="B6" i="4"/>
</calcChain>
</file>

<file path=xl/sharedStrings.xml><?xml version="1.0" encoding="utf-8"?>
<sst xmlns="http://schemas.openxmlformats.org/spreadsheetml/2006/main" count="236" uniqueCount="114">
  <si>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</si>
  <si>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</si>
  <si>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</si>
  <si>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</si>
  <si>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</si>
  <si>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</si>
  <si>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</si>
  <si>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</si>
  <si>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</si>
  <si>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</si>
  <si>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</si>
  <si>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</si>
  <si>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</si>
  <si>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</si>
  <si>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</si>
  <si>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</si>
  <si>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</si>
  <si>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</si>
  <si>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</si>
  <si>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</si>
  <si>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</si>
  <si>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</si>
  <si>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</si>
  <si>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</si>
  <si>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</si>
  <si>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</si>
  <si>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</si>
  <si>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</si>
  <si>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</si>
  <si>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</si>
  <si>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</si>
  <si>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</si>
  <si>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</si>
  <si>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</si>
  <si>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</si>
  <si>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</si>
  <si>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</si>
  <si>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</si>
  <si>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</si>
  <si>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</si>
  <si>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</si>
  <si>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</si>
  <si>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</si>
  <si>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</si>
  <si>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</si>
  <si>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</si>
  <si>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</si>
  <si>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</si>
  <si>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</si>
  <si>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</si>
  <si>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</si>
  <si>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</si>
  <si>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</si>
  <si>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</si>
  <si>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</si>
  <si>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</si>
  <si>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</si>
  <si>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</si>
  <si>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</si>
  <si>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</si>
  <si>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</si>
  <si>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</si>
  <si>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</si>
  <si>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</si>
  <si>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</si>
  <si>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</si>
  <si>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</si>
  <si>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</si>
  <si>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</si>
  <si>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</si>
  <si>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</si>
  <si>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</si>
  <si>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</si>
  <si>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</si>
  <si>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</si>
  <si>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</si>
  <si>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</si>
  <si>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</si>
  <si>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</si>
  <si>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</si>
  <si>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</si>
  <si>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</si>
  <si>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</si>
  <si>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</si>
  <si>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</si>
  <si>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</si>
  <si>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</si>
  <si>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</si>
  <si>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</si>
  <si>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</si>
  <si>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</si>
  <si>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</si>
  <si>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</si>
  <si>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</si>
  <si>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</si>
  <si>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</si>
  <si>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</si>
  <si>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</si>
  <si>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</si>
  <si>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</si>
  <si>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</si>
  <si>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</si>
  <si>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</si>
  <si>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</si>
  <si>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</si>
  <si>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</si>
  <si>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</si>
  <si>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</si>
  <si>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</si>
  <si>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</si>
  <si>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</si>
  <si>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施設の耐用年数である50年を経過する管路が令和3年度から現れ始め、それに伴い管渠の更新事業を開始した。②管渠老朽化率、③管渠改善率ともに今後は上昇していく見込みである。
　なお、①有形固定資産減価償却率は低い値であるが、平成27年度の法適用から、年数があまり経過していないことが影響している。</t>
    <phoneticPr fontId="4"/>
  </si>
  <si>
    <t>　①経常収支比率は、収入面で下水道使用料が減少したものの、支出面で企業債償還利息の減少があったことが要因となり、引き続き100％以上を維持している。
　③流動比率については、類似団体平均値を下回ってはいるものの、償還元金（流動負債）の減少に伴って毎年改善を続けており、全体的な経営状況としては改善傾向にある。
　⑥汚水処理原価は、令和4年度に引き続き、有収水量の減少や流域下水道に係る維持管理負担金の増加により微増となった。加えて、下水道使用料も減少したことから、⑤経費回収率が下降している。
　⑦施設利用率について、単独処理場を設置していないため、当該値を計上していない。
　⑧水洗化率については、水洗化促進活動を行ってきたことにより、類似団体平均値と同程度の97％台で推移している。</t>
    <phoneticPr fontId="4"/>
  </si>
  <si>
    <t>　令和4年度に引き続き、流動比率は100％を下回っているものの改善傾向にあり、事業全体では概ね良好な経営状況である。
　しかし、今後は管渠の修繕改築費や、流域下水道関連の負担金の増加が見込まれるため、資金の確保が難しくなり、各指標も悪化していくと考えられる。
　そのため、平成30年度に策定したストックマネジメント基本方針の下、施設のライフサイクルコストを低減し、また令和元年度に策定・令和5年度に改定した経営戦略を基に経営の効率化・健全化を図る。
　また、水洗化率の向上を目指し、引き続き水洗化促進活動に取り組んでいく。</t>
    <rPh sb="193" eb="195">
      <t>レイワ</t>
    </rPh>
    <rPh sb="196" eb="198">
      <t>ネンド</t>
    </rPh>
    <rPh sb="199" eb="201">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</si>
</sst>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0.02</c:v>
                </c:pt>
                <c:pt idx="3" formatCode="#,##0.00;&quot;△&quot;#,##0.00;&quot;-&quot;">
                  <c:v>0.01</c:v>
                </c:pt>
                <c:pt idx="4" formatCode="#,##0.00;&quot;△&quot;#,##0.00;&quot;-&quot;">
                  <c:v>0.04</c:v>
                </c:pt>
              </c:numCache>
            </c:numRef>
          </c:val>
          <c:extLst>
            <c:ext xmlns:c16="http://schemas.microsoft.com/office/drawing/2014/chart" uri="{C3380CC4-5D6E-409C-BE32-E72D297353CC}">
              <c16:uniqueId val="{00000000-0C45-43A7-A0F5-FF2556DEC6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0.14000000000000001</c:v>
                </c:pt>
                <c:pt idx="3">
                  <c:v>0.15</c:v>
                </c:pt>
                <c:pt idx="4">
                  <c:v>0.12</c:v>
                </c:pt>
              </c:numCache>
            </c:numRef>
          </c:val>
          <c:smooth val="0"/>
          <c:extLst>
            <c:ext xmlns:c16="http://schemas.microsoft.com/office/drawing/2014/chart" uri="{C3380CC4-5D6E-409C-BE32-E72D297353CC}">
              <c16:uniqueId val="{00000001-0C45-43A7-A0F5-FF2556DEC6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44-4ADB-BEA6-018A0662D13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67.37</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D244-4ADB-BEA6-018A0662D13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97.61</c:v>
                </c:pt>
                <c:pt idx="1">
                  <c:v>97.54</c:v>
                </c:pt>
                <c:pt idx="2">
                  <c:v>97.49</c:v>
                </c:pt>
                <c:pt idx="3">
                  <c:v>97.76</c:v>
                </c:pt>
                <c:pt idx="4">
                  <c:v>97.8</c:v>
                </c:pt>
              </c:numCache>
            </c:numRef>
          </c:val>
          <c:extLst>
            <c:ext xmlns:c16="http://schemas.microsoft.com/office/drawing/2014/chart" uri="{C3380CC4-5D6E-409C-BE32-E72D297353CC}">
              <c16:uniqueId val="{00000000-99C9-4E7E-9C72-9A7E27EF7B4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c:v>
                </c:pt>
                <c:pt idx="1">
                  <c:v>97.24</c:v>
                </c:pt>
                <c:pt idx="2">
                  <c:v>97.79</c:v>
                </c:pt>
                <c:pt idx="3">
                  <c:v>97.75</c:v>
                </c:pt>
                <c:pt idx="4">
                  <c:v>97.83</c:v>
                </c:pt>
              </c:numCache>
            </c:numRef>
          </c:val>
          <c:smooth val="0"/>
          <c:extLst>
            <c:ext xmlns:c16="http://schemas.microsoft.com/office/drawing/2014/chart" uri="{C3380CC4-5D6E-409C-BE32-E72D297353CC}">
              <c16:uniqueId val="{00000001-99C9-4E7E-9C72-9A7E27EF7B4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105.54</c:v>
                </c:pt>
                <c:pt idx="1">
                  <c:v>103.61</c:v>
                </c:pt>
                <c:pt idx="2">
                  <c:v>103.96</c:v>
                </c:pt>
                <c:pt idx="3">
                  <c:v>103.07</c:v>
                </c:pt>
                <c:pt idx="4">
                  <c:v>102.04</c:v>
                </c:pt>
              </c:numCache>
            </c:numRef>
          </c:val>
          <c:extLst>
            <c:ext xmlns:c16="http://schemas.microsoft.com/office/drawing/2014/chart" uri="{C3380CC4-5D6E-409C-BE32-E72D297353CC}">
              <c16:uniqueId val="{00000000-75A0-4A53-B659-6B584FE1D2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106.31</c:v>
                </c:pt>
                <c:pt idx="1">
                  <c:v>107.05</c:v>
                </c:pt>
                <c:pt idx="2">
                  <c:v>106.43</c:v>
                </c:pt>
                <c:pt idx="3">
                  <c:v>106.81</c:v>
                </c:pt>
                <c:pt idx="4">
                  <c:v>106.99</c:v>
                </c:pt>
              </c:numCache>
            </c:numRef>
          </c:val>
          <c:smooth val="0"/>
          <c:extLst>
            <c:ext xmlns:c16="http://schemas.microsoft.com/office/drawing/2014/chart" uri="{C3380CC4-5D6E-409C-BE32-E72D297353CC}">
              <c16:uniqueId val="{00000001-75A0-4A53-B659-6B584FE1D2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14.99</c:v>
                </c:pt>
                <c:pt idx="1">
                  <c:v>17.940000000000001</c:v>
                </c:pt>
                <c:pt idx="2">
                  <c:v>20.85</c:v>
                </c:pt>
                <c:pt idx="3">
                  <c:v>23.8</c:v>
                </c:pt>
                <c:pt idx="4">
                  <c:v>26.72</c:v>
                </c:pt>
              </c:numCache>
            </c:numRef>
          </c:val>
          <c:extLst>
            <c:ext xmlns:c16="http://schemas.microsoft.com/office/drawing/2014/chart" uri="{C3380CC4-5D6E-409C-BE32-E72D297353CC}">
              <c16:uniqueId val="{00000000-FA20-4B1F-9D3A-28146F9865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27.39</c:v>
                </c:pt>
                <c:pt idx="2">
                  <c:v>30.42</c:v>
                </c:pt>
                <c:pt idx="3">
                  <c:v>32.96</c:v>
                </c:pt>
                <c:pt idx="4">
                  <c:v>34.909999999999997</c:v>
                </c:pt>
              </c:numCache>
            </c:numRef>
          </c:val>
          <c:smooth val="0"/>
          <c:extLst>
            <c:ext xmlns:c16="http://schemas.microsoft.com/office/drawing/2014/chart" uri="{C3380CC4-5D6E-409C-BE32-E72D297353CC}">
              <c16:uniqueId val="{00000001-FA20-4B1F-9D3A-28146F9865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2.21</c:v>
                </c:pt>
                <c:pt idx="3" formatCode="#,##0.00;&quot;△&quot;#,##0.00;&quot;-&quot;">
                  <c:v>3.4</c:v>
                </c:pt>
                <c:pt idx="4" formatCode="#,##0.00;&quot;△&quot;#,##0.00;&quot;-&quot;">
                  <c:v>4.53</c:v>
                </c:pt>
              </c:numCache>
            </c:numRef>
          </c:val>
          <c:extLst>
            <c:ext xmlns:c16="http://schemas.microsoft.com/office/drawing/2014/chart" uri="{C3380CC4-5D6E-409C-BE32-E72D297353CC}">
              <c16:uniqueId val="{00000000-1887-4F2C-AB49-3123BA3EF85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5.0199999999999996</c:v>
                </c:pt>
                <c:pt idx="1">
                  <c:v>5.86</c:v>
                </c:pt>
                <c:pt idx="2">
                  <c:v>6.66</c:v>
                </c:pt>
                <c:pt idx="3">
                  <c:v>8.49</c:v>
                </c:pt>
                <c:pt idx="4">
                  <c:v>10.08</c:v>
                </c:pt>
              </c:numCache>
            </c:numRef>
          </c:val>
          <c:smooth val="0"/>
          <c:extLst>
            <c:ext xmlns:c16="http://schemas.microsoft.com/office/drawing/2014/chart" uri="{C3380CC4-5D6E-409C-BE32-E72D297353CC}">
              <c16:uniqueId val="{00000001-1887-4F2C-AB49-3123BA3EF85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D8-4B22-8319-2AA7A195CA8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0.05</c:v>
                </c:pt>
                <c:pt idx="1">
                  <c:v>0</c:v>
                </c:pt>
                <c:pt idx="2">
                  <c:v>0</c:v>
                </c:pt>
                <c:pt idx="3">
                  <c:v>0</c:v>
                </c:pt>
                <c:pt idx="4">
                  <c:v>0</c:v>
                </c:pt>
              </c:numCache>
            </c:numRef>
          </c:val>
          <c:smooth val="0"/>
          <c:extLst>
            <c:ext xmlns:c16="http://schemas.microsoft.com/office/drawing/2014/chart" uri="{C3380CC4-5D6E-409C-BE32-E72D297353CC}">
              <c16:uniqueId val="{00000001-EDD8-4B22-8319-2AA7A195CA8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39.43</c:v>
                </c:pt>
                <c:pt idx="1">
                  <c:v>39.57</c:v>
                </c:pt>
                <c:pt idx="2">
                  <c:v>53.09</c:v>
                </c:pt>
                <c:pt idx="3">
                  <c:v>54.48</c:v>
                </c:pt>
                <c:pt idx="4">
                  <c:v>59.64</c:v>
                </c:pt>
              </c:numCache>
            </c:numRef>
          </c:val>
          <c:extLst>
            <c:ext xmlns:c16="http://schemas.microsoft.com/office/drawing/2014/chart" uri="{C3380CC4-5D6E-409C-BE32-E72D297353CC}">
              <c16:uniqueId val="{00000000-671B-44B2-A094-EB75725923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c:v>
                </c:pt>
                <c:pt idx="1">
                  <c:v>84.84</c:v>
                </c:pt>
                <c:pt idx="2">
                  <c:v>88.42</c:v>
                </c:pt>
                <c:pt idx="3">
                  <c:v>93.63</c:v>
                </c:pt>
                <c:pt idx="4">
                  <c:v>100.41</c:v>
                </c:pt>
              </c:numCache>
            </c:numRef>
          </c:val>
          <c:smooth val="0"/>
          <c:extLst>
            <c:ext xmlns:c16="http://schemas.microsoft.com/office/drawing/2014/chart" uri="{C3380CC4-5D6E-409C-BE32-E72D297353CC}">
              <c16:uniqueId val="{00000001-671B-44B2-A094-EB75725923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520.19000000000005</c:v>
                </c:pt>
                <c:pt idx="1">
                  <c:v>506.2</c:v>
                </c:pt>
                <c:pt idx="2">
                  <c:v>539.11</c:v>
                </c:pt>
                <c:pt idx="3">
                  <c:v>512.66999999999996</c:v>
                </c:pt>
                <c:pt idx="4">
                  <c:v>476.67</c:v>
                </c:pt>
              </c:numCache>
            </c:numRef>
          </c:val>
          <c:extLst>
            <c:ext xmlns:c16="http://schemas.microsoft.com/office/drawing/2014/chart" uri="{C3380CC4-5D6E-409C-BE32-E72D297353CC}">
              <c16:uniqueId val="{00000000-F5A5-4DF5-8C4C-C9DADDEB03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585.55999999999995</c:v>
                </c:pt>
                <c:pt idx="1">
                  <c:v>565.62</c:v>
                </c:pt>
                <c:pt idx="2">
                  <c:v>544.61</c:v>
                </c:pt>
                <c:pt idx="3">
                  <c:v>525.07000000000005</c:v>
                </c:pt>
                <c:pt idx="4">
                  <c:v>499.16</c:v>
                </c:pt>
              </c:numCache>
            </c:numRef>
          </c:val>
          <c:smooth val="0"/>
          <c:extLst>
            <c:ext xmlns:c16="http://schemas.microsoft.com/office/drawing/2014/chart" uri="{C3380CC4-5D6E-409C-BE32-E72D297353CC}">
              <c16:uniqueId val="{00000001-F5A5-4DF5-8C4C-C9DADDEB03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115.44</c:v>
                </c:pt>
                <c:pt idx="1">
                  <c:v>109.24</c:v>
                </c:pt>
                <c:pt idx="2">
                  <c:v>108.26</c:v>
                </c:pt>
                <c:pt idx="3">
                  <c:v>107.74</c:v>
                </c:pt>
                <c:pt idx="4">
                  <c:v>104.16</c:v>
                </c:pt>
              </c:numCache>
            </c:numRef>
          </c:val>
          <c:extLst>
            <c:ext xmlns:c16="http://schemas.microsoft.com/office/drawing/2014/chart" uri="{C3380CC4-5D6E-409C-BE32-E72D297353CC}">
              <c16:uniqueId val="{00000000-E594-437E-82E2-F2234015C7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101.62</c:v>
                </c:pt>
                <c:pt idx="1">
                  <c:v>102.36</c:v>
                </c:pt>
                <c:pt idx="2">
                  <c:v>103.76</c:v>
                </c:pt>
                <c:pt idx="3">
                  <c:v>103.57</c:v>
                </c:pt>
                <c:pt idx="4">
                  <c:v>104.04</c:v>
                </c:pt>
              </c:numCache>
            </c:numRef>
          </c:val>
          <c:smooth val="0"/>
          <c:extLst>
            <c:ext xmlns:c16="http://schemas.microsoft.com/office/drawing/2014/chart" uri="{C3380CC4-5D6E-409C-BE32-E72D297353CC}">
              <c16:uniqueId val="{00000001-E594-437E-82E2-F2234015C7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103.74</c:v>
                </c:pt>
                <c:pt idx="1">
                  <c:v>108</c:v>
                </c:pt>
                <c:pt idx="2">
                  <c:v>108.65</c:v>
                </c:pt>
                <c:pt idx="3">
                  <c:v>109.92</c:v>
                </c:pt>
                <c:pt idx="4">
                  <c:v>113.98</c:v>
                </c:pt>
              </c:numCache>
            </c:numRef>
          </c:val>
          <c:extLst>
            <c:ext xmlns:c16="http://schemas.microsoft.com/office/drawing/2014/chart" uri="{C3380CC4-5D6E-409C-BE32-E72D297353CC}">
              <c16:uniqueId val="{00000000-9F14-440B-B135-B298C4D001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117.41</c:v>
                </c:pt>
                <c:pt idx="1">
                  <c:v>114.01</c:v>
                </c:pt>
                <c:pt idx="2">
                  <c:v>111.18</c:v>
                </c:pt>
                <c:pt idx="3">
                  <c:v>111.78</c:v>
                </c:pt>
                <c:pt idx="4">
                  <c:v>112.75</c:v>
                </c:pt>
              </c:numCache>
            </c:numRef>
          </c:val>
          <c:smooth val="0"/>
          <c:extLst>
            <c:ext xmlns:c16="http://schemas.microsoft.com/office/drawing/2014/chart" uri="{C3380CC4-5D6E-409C-BE32-E72D297353CC}">
              <c16:uniqueId val="{00000001-9F14-440B-B135-B298C4D001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大東市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Ab</v>
      </c>
      <c r="X8" s="39"/>
      <c r="Y8" s="39"/>
      <c r="Z8" s="39"/>
      <c r="AA8" s="39"/>
      <c r="AB8" s="39"/>
      <c r="AC8" s="39"/>
      <c r="AD8" s="40" t="str">
        <f>データ!$M$6</f>
        <v>自治体職員</v>
      </c>
      <c r="AE8" s="40"/>
      <c r="AF8" s="40"/>
      <c r="AG8" s="40"/>
      <c r="AH8" s="40"/>
      <c r="AI8" s="40"/>
      <c r="AJ8" s="40"/>
      <c r="AK8" s="3"/>
      <c r="AL8" s="41">
        <f>データ!S6</f>
        <v>116376</v>
      </c>
      <c r="AM8" s="41"/>
      <c r="AN8" s="41"/>
      <c r="AO8" s="41"/>
      <c r="AP8" s="41"/>
      <c r="AQ8" s="41"/>
      <c r="AR8" s="41"/>
      <c r="AS8" s="41"/>
      <c r="AT8" s="34">
        <f>データ!T6</f>
        <v>25.33</v>
      </c>
      <c r="AU8" s="34"/>
      <c r="AV8" s="34"/>
      <c r="AW8" s="34"/>
      <c r="AX8" s="34"/>
      <c r="AY8" s="34"/>
      <c r="AZ8" s="34"/>
      <c r="BA8" s="34"/>
      <c r="BB8" s="34">
        <f>データ!U6</f>
        <v>4594.3900000000003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63.08</v>
      </c>
      <c r="J10" s="34"/>
      <c r="K10" s="34"/>
      <c r="L10" s="34"/>
      <c r="M10" s="34"/>
      <c r="N10" s="34"/>
      <c r="O10" s="34"/>
      <c r="P10" s="34">
        <f>データ!P6</f>
        <v>99.21</v>
      </c>
      <c r="Q10" s="34"/>
      <c r="R10" s="34"/>
      <c r="S10" s="34"/>
      <c r="T10" s="34"/>
      <c r="U10" s="34"/>
      <c r="V10" s="34"/>
      <c r="W10" s="34">
        <f>データ!Q6</f>
        <v>65.83</v>
      </c>
      <c r="X10" s="34"/>
      <c r="Y10" s="34"/>
      <c r="Z10" s="34"/>
      <c r="AA10" s="34"/>
      <c r="AB10" s="34"/>
      <c r="AC10" s="34"/>
      <c r="AD10" s="41">
        <f>データ!R6</f>
        <v>1970</v>
      </c>
      <c r="AE10" s="41"/>
      <c r="AF10" s="41"/>
      <c r="AG10" s="41"/>
      <c r="AH10" s="41"/>
      <c r="AI10" s="41"/>
      <c r="AJ10" s="41"/>
      <c r="AK10" s="2"/>
      <c r="AL10" s="41">
        <f>データ!V6</f>
        <v>115271</v>
      </c>
      <c r="AM10" s="41"/>
      <c r="AN10" s="41"/>
      <c r="AO10" s="41"/>
      <c r="AP10" s="41"/>
      <c r="AQ10" s="41"/>
      <c r="AR10" s="41"/>
      <c r="AS10" s="41"/>
      <c r="AT10" s="34">
        <f>データ!W6</f>
        <v>12.03</v>
      </c>
      <c r="AU10" s="34"/>
      <c r="AV10" s="34"/>
      <c r="AW10" s="34"/>
      <c r="AX10" s="34"/>
      <c r="AY10" s="34"/>
      <c r="AZ10" s="34"/>
      <c r="BA10" s="34"/>
      <c r="BB10" s="34">
        <f>データ!X6</f>
        <v>9581.9599999999991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111</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s78Eg2pr6NwjREzeeKqeD/UH+LUXPLS7NviHzml/1rsAL5mQRWzR0lFzZFATg+a/6i3XLjtEnzm1xfoPezRNg==" saltValue="T/4pPuqgj3ISIii2cVJ/X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272183</v>
      </c>
      <c r="D6" s="19">
        <f t="shared" si="3"/>
        <v>46</v>
      </c>
      <c r="E6" s="19">
        <f t="shared" si="3"/>
        <v>17</v>
      </c>
      <c r="F6" s="19">
        <f t="shared" si="3"/>
        <v>1</v>
      </c>
      <c r="G6" s="19">
        <f t="shared" si="3"/>
        <v>0</v>
      </c>
      <c r="H6" s="19" t="str">
        <f t="shared" si="3"/>
        <v>大阪府　大東市</v>
      </c>
      <c r="I6" s="19" t="str">
        <f t="shared" si="3"/>
        <v>法適用</v>
      </c>
      <c r="J6" s="19" t="str">
        <f t="shared" si="3"/>
        <v>下水道事業</v>
      </c>
      <c r="K6" s="19" t="str">
        <f t="shared" si="3"/>
        <v>公共下水道</v>
      </c>
      <c r="L6" s="19" t="str">
        <f t="shared" si="3"/>
        <v>Ab</v>
      </c>
      <c r="M6" s="19" t="str">
        <f t="shared" si="3"/>
        <v>自治体職員</v>
      </c>
      <c r="N6" s="20" t="str">
        <f t="shared" si="3"/>
        <v>-</v>
      </c>
      <c r="O6" s="20">
        <f t="shared" si="3"/>
        <v>63.08</v>
      </c>
      <c r="P6" s="20">
        <f t="shared" si="3"/>
        <v>99.21</v>
      </c>
      <c r="Q6" s="20">
        <f t="shared" si="3"/>
        <v>65.83</v>
      </c>
      <c r="R6" s="20">
        <f t="shared" si="3"/>
        <v>1970</v>
      </c>
      <c r="S6" s="20">
        <f t="shared" si="3"/>
        <v>116376</v>
      </c>
      <c r="T6" s="20">
        <f t="shared" si="3"/>
        <v>25.33</v>
      </c>
      <c r="U6" s="20">
        <f t="shared" si="3"/>
        <v>4594.3900000000003</v>
      </c>
      <c r="V6" s="20">
        <f t="shared" si="3"/>
        <v>115271</v>
      </c>
      <c r="W6" s="20">
        <f t="shared" si="3"/>
        <v>12.03</v>
      </c>
      <c r="X6" s="20">
        <f t="shared" si="3"/>
        <v>9581.9599999999991</v>
      </c>
      <c r="Y6" s="21">
        <f>IF(Y7="",NA(),Y7)</f>
        <v>105.54</v>
      </c>
      <c r="Z6" s="21">
        <f t="shared" ref="Z6:AH6" si="4">IF(Z7="",NA(),Z7)</f>
        <v>103.61</v>
      </c>
      <c r="AA6" s="21">
        <f t="shared" si="4"/>
        <v>103.96</v>
      </c>
      <c r="AB6" s="21">
        <f t="shared" si="4"/>
        <v>103.07</v>
      </c>
      <c r="AC6" s="21">
        <f t="shared" si="4"/>
        <v>102.04</v>
      </c>
      <c r="AD6" s="21">
        <f t="shared" si="4"/>
        <v>106.31</v>
      </c>
      <c r="AE6" s="21">
        <f t="shared" si="4"/>
        <v>107.05</v>
      </c>
      <c r="AF6" s="21">
        <f t="shared" si="4"/>
        <v>106.43</v>
      </c>
      <c r="AG6" s="21">
        <f t="shared" si="4"/>
        <v>106.81</v>
      </c>
      <c r="AH6" s="21">
        <f t="shared" si="4"/>
        <v>106.99</v>
      </c>
      <c r="AI6" s="20" t="str">
        <f>IF(AI7="","",IF(AI7="-","【-】","【"&amp;SUBSTITUTE(TEXT(AI7,"#,##0.00"),"-","△")&amp;"】"))</f>
        <v>【105.91】</v>
      </c>
      <c r="AJ6" s="20">
        <f>IF(AJ7="",NA(),AJ7)</f>
        <v>0</v>
      </c>
      <c r="AK6" s="20">
        <f t="shared" ref="AK6:AS6" si="5">IF(AK7="",NA(),AK7)</f>
        <v>0</v>
      </c>
      <c r="AL6" s="20">
        <f t="shared" si="5"/>
        <v>0</v>
      </c>
      <c r="AM6" s="20">
        <f t="shared" si="5"/>
        <v>0</v>
      </c>
      <c r="AN6" s="20">
        <f t="shared" si="5"/>
        <v>0</v>
      </c>
      <c r="AO6" s="21">
        <f t="shared" si="5"/>
        <v>0.05</v>
      </c>
      <c r="AP6" s="20">
        <f t="shared" si="5"/>
        <v>0</v>
      </c>
      <c r="AQ6" s="20">
        <f t="shared" si="5"/>
        <v>0</v>
      </c>
      <c r="AR6" s="20">
        <f t="shared" si="5"/>
        <v>0</v>
      </c>
      <c r="AS6" s="20">
        <f t="shared" si="5"/>
        <v>0</v>
      </c>
      <c r="AT6" s="20" t="str">
        <f>IF(AT7="","",IF(AT7="-","【-】","【"&amp;SUBSTITUTE(TEXT(AT7,"#,##0.00"),"-","△")&amp;"】"))</f>
        <v>【3.03】</v>
      </c>
      <c r="AU6" s="21">
        <f>IF(AU7="",NA(),AU7)</f>
        <v>39.43</v>
      </c>
      <c r="AV6" s="21">
        <f t="shared" ref="AV6:BD6" si="6">IF(AV7="",NA(),AV7)</f>
        <v>39.57</v>
      </c>
      <c r="AW6" s="21">
        <f t="shared" si="6"/>
        <v>53.09</v>
      </c>
      <c r="AX6" s="21">
        <f t="shared" si="6"/>
        <v>54.48</v>
      </c>
      <c r="AY6" s="21">
        <f t="shared" si="6"/>
        <v>59.64</v>
      </c>
      <c r="AZ6" s="21">
        <f t="shared" si="6"/>
        <v>88.1</v>
      </c>
      <c r="BA6" s="21">
        <f t="shared" si="6"/>
        <v>84.84</v>
      </c>
      <c r="BB6" s="21">
        <f t="shared" si="6"/>
        <v>88.42</v>
      </c>
      <c r="BC6" s="21">
        <f t="shared" si="6"/>
        <v>93.63</v>
      </c>
      <c r="BD6" s="21">
        <f t="shared" si="6"/>
        <v>100.41</v>
      </c>
      <c r="BE6" s="20" t="str">
        <f>IF(BE7="","",IF(BE7="-","【-】","【"&amp;SUBSTITUTE(TEXT(BE7,"#,##0.00"),"-","△")&amp;"】"))</f>
        <v>【78.43】</v>
      </c>
      <c r="BF6" s="21">
        <f>IF(BF7="",NA(),BF7)</f>
        <v>520.19000000000005</v>
      </c>
      <c r="BG6" s="21">
        <f t="shared" ref="BG6:BO6" si="7">IF(BG7="",NA(),BG7)</f>
        <v>506.2</v>
      </c>
      <c r="BH6" s="21">
        <f t="shared" si="7"/>
        <v>539.11</v>
      </c>
      <c r="BI6" s="21">
        <f t="shared" si="7"/>
        <v>512.66999999999996</v>
      </c>
      <c r="BJ6" s="21">
        <f t="shared" si="7"/>
        <v>476.67</v>
      </c>
      <c r="BK6" s="21">
        <f t="shared" si="7"/>
        <v>585.55999999999995</v>
      </c>
      <c r="BL6" s="21">
        <f t="shared" si="7"/>
        <v>565.62</v>
      </c>
      <c r="BM6" s="21">
        <f t="shared" si="7"/>
        <v>544.61</v>
      </c>
      <c r="BN6" s="21">
        <f t="shared" si="7"/>
        <v>525.07000000000005</v>
      </c>
      <c r="BO6" s="21">
        <f t="shared" si="7"/>
        <v>499.16</v>
      </c>
      <c r="BP6" s="20" t="str">
        <f>IF(BP7="","",IF(BP7="-","【-】","【"&amp;SUBSTITUTE(TEXT(BP7,"#,##0.00"),"-","△")&amp;"】"))</f>
        <v>【630.82】</v>
      </c>
      <c r="BQ6" s="21">
        <f>IF(BQ7="",NA(),BQ7)</f>
        <v>115.44</v>
      </c>
      <c r="BR6" s="21">
        <f t="shared" ref="BR6:BZ6" si="8">IF(BR7="",NA(),BR7)</f>
        <v>109.24</v>
      </c>
      <c r="BS6" s="21">
        <f t="shared" si="8"/>
        <v>108.26</v>
      </c>
      <c r="BT6" s="21">
        <f t="shared" si="8"/>
        <v>107.74</v>
      </c>
      <c r="BU6" s="21">
        <f t="shared" si="8"/>
        <v>104.16</v>
      </c>
      <c r="BV6" s="21">
        <f t="shared" si="8"/>
        <v>101.62</v>
      </c>
      <c r="BW6" s="21">
        <f t="shared" si="8"/>
        <v>102.36</v>
      </c>
      <c r="BX6" s="21">
        <f t="shared" si="8"/>
        <v>103.76</v>
      </c>
      <c r="BY6" s="21">
        <f t="shared" si="8"/>
        <v>103.57</v>
      </c>
      <c r="BZ6" s="21">
        <f t="shared" si="8"/>
        <v>104.04</v>
      </c>
      <c r="CA6" s="20" t="str">
        <f>IF(CA7="","",IF(CA7="-","【-】","【"&amp;SUBSTITUTE(TEXT(CA7,"#,##0.00"),"-","△")&amp;"】"))</f>
        <v>【97.81】</v>
      </c>
      <c r="CB6" s="21">
        <f>IF(CB7="",NA(),CB7)</f>
        <v>103.74</v>
      </c>
      <c r="CC6" s="21">
        <f t="shared" ref="CC6:CK6" si="9">IF(CC7="",NA(),CC7)</f>
        <v>108</v>
      </c>
      <c r="CD6" s="21">
        <f t="shared" si="9"/>
        <v>108.65</v>
      </c>
      <c r="CE6" s="21">
        <f t="shared" si="9"/>
        <v>109.92</v>
      </c>
      <c r="CF6" s="21">
        <f t="shared" si="9"/>
        <v>113.98</v>
      </c>
      <c r="CG6" s="21">
        <f t="shared" si="9"/>
        <v>117.41</v>
      </c>
      <c r="CH6" s="21">
        <f t="shared" si="9"/>
        <v>114.01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67.37</v>
      </c>
      <c r="CS6" s="21">
        <f t="shared" si="10"/>
        <v>67.709999999999994</v>
      </c>
      <c r="CT6" s="21">
        <f t="shared" si="10"/>
        <v>67.13</v>
      </c>
      <c r="CU6" s="21">
        <f t="shared" si="10"/>
        <v>66.819999999999993</v>
      </c>
      <c r="CV6" s="21">
        <f t="shared" si="10"/>
        <v>65.98</v>
      </c>
      <c r="CW6" s="20" t="str">
        <f>IF(CW7="","",IF(CW7="-","【-】","【"&amp;SUBSTITUTE(TEXT(CW7,"#,##0.00"),"-","△")&amp;"】"))</f>
        <v>【58.94】</v>
      </c>
      <c r="CX6" s="21">
        <f>IF(CX7="",NA(),CX7)</f>
        <v>97.61</v>
      </c>
      <c r="CY6" s="21">
        <f t="shared" ref="CY6:DG6" si="11">IF(CY7="",NA(),CY7)</f>
        <v>97.54</v>
      </c>
      <c r="CZ6" s="21">
        <f t="shared" si="11"/>
        <v>97.49</v>
      </c>
      <c r="DA6" s="21">
        <f t="shared" si="11"/>
        <v>97.76</v>
      </c>
      <c r="DB6" s="21">
        <f t="shared" si="11"/>
        <v>97.8</v>
      </c>
      <c r="DC6" s="21">
        <f t="shared" si="11"/>
        <v>97</v>
      </c>
      <c r="DD6" s="21">
        <f t="shared" si="11"/>
        <v>97.24</v>
      </c>
      <c r="DE6" s="21">
        <f t="shared" si="11"/>
        <v>97.79</v>
      </c>
      <c r="DF6" s="21">
        <f t="shared" si="11"/>
        <v>97.75</v>
      </c>
      <c r="DG6" s="21">
        <f t="shared" si="11"/>
        <v>97.83</v>
      </c>
      <c r="DH6" s="20" t="str">
        <f>IF(DH7="","",IF(DH7="-","【-】","【"&amp;SUBSTITUTE(TEXT(DH7,"#,##0.00"),"-","△")&amp;"】"))</f>
        <v>【95.91】</v>
      </c>
      <c r="DI6" s="21">
        <f>IF(DI7="",NA(),DI7)</f>
        <v>14.99</v>
      </c>
      <c r="DJ6" s="21">
        <f t="shared" ref="DJ6:DR6" si="12">IF(DJ7="",NA(),DJ7)</f>
        <v>17.940000000000001</v>
      </c>
      <c r="DK6" s="21">
        <f t="shared" si="12"/>
        <v>20.85</v>
      </c>
      <c r="DL6" s="21">
        <f t="shared" si="12"/>
        <v>23.8</v>
      </c>
      <c r="DM6" s="21">
        <f t="shared" si="12"/>
        <v>26.72</v>
      </c>
      <c r="DN6" s="21">
        <f t="shared" si="12"/>
        <v>30.6</v>
      </c>
      <c r="DO6" s="21">
        <f t="shared" si="12"/>
        <v>27.39</v>
      </c>
      <c r="DP6" s="21">
        <f t="shared" si="12"/>
        <v>30.42</v>
      </c>
      <c r="DQ6" s="21">
        <f t="shared" si="12"/>
        <v>32.96</v>
      </c>
      <c r="DR6" s="21">
        <f t="shared" si="12"/>
        <v>34.909999999999997</v>
      </c>
      <c r="DS6" s="20" t="str">
        <f>IF(DS7="","",IF(DS7="-","【-】","【"&amp;SUBSTITUTE(TEXT(DS7,"#,##0.00"),"-","△")&amp;"】"))</f>
        <v>【41.09】</v>
      </c>
      <c r="DT6" s="20">
        <f>IF(DT7="",NA(),DT7)</f>
        <v>0</v>
      </c>
      <c r="DU6" s="20">
        <f t="shared" ref="DU6:EC6" si="13">IF(DU7="",NA(),DU7)</f>
        <v>0</v>
      </c>
      <c r="DV6" s="21">
        <f t="shared" si="13"/>
        <v>2.21</v>
      </c>
      <c r="DW6" s="21">
        <f t="shared" si="13"/>
        <v>3.4</v>
      </c>
      <c r="DX6" s="21">
        <f t="shared" si="13"/>
        <v>4.53</v>
      </c>
      <c r="DY6" s="21">
        <f t="shared" si="13"/>
        <v>5.0199999999999996</v>
      </c>
      <c r="DZ6" s="21">
        <f t="shared" si="13"/>
        <v>5.86</v>
      </c>
      <c r="EA6" s="21">
        <f t="shared" si="13"/>
        <v>6.66</v>
      </c>
      <c r="EB6" s="21">
        <f t="shared" si="13"/>
        <v>8.49</v>
      </c>
      <c r="EC6" s="21">
        <f t="shared" si="13"/>
        <v>10.08</v>
      </c>
      <c r="ED6" s="20" t="str">
        <f>IF(ED7="","",IF(ED7="-","【-】","【"&amp;SUBSTITUTE(TEXT(ED7,"#,##0.00"),"-","△")&amp;"】"))</f>
        <v>【8.68】</v>
      </c>
      <c r="EE6" s="20">
        <f>IF(EE7="",NA(),EE7)</f>
        <v>0</v>
      </c>
      <c r="EF6" s="20">
        <f t="shared" ref="EF6:EN6" si="14">IF(EF7="",NA(),EF7)</f>
        <v>0</v>
      </c>
      <c r="EG6" s="21">
        <f t="shared" si="14"/>
        <v>0.02</v>
      </c>
      <c r="EH6" s="21">
        <f t="shared" si="14"/>
        <v>0.01</v>
      </c>
      <c r="EI6" s="21">
        <f t="shared" si="14"/>
        <v>0.04</v>
      </c>
      <c r="EJ6" s="21">
        <f t="shared" si="14"/>
        <v>0.19</v>
      </c>
      <c r="EK6" s="21">
        <f t="shared" si="14"/>
        <v>0.19</v>
      </c>
      <c r="EL6" s="21">
        <f t="shared" si="14"/>
        <v>0.14000000000000001</v>
      </c>
      <c r="EM6" s="21">
        <f t="shared" si="14"/>
        <v>0.15</v>
      </c>
      <c r="EN6" s="21">
        <f t="shared" si="14"/>
        <v>0.12</v>
      </c>
      <c r="EO6" s="20" t="str">
        <f>IF(EO7="","",IF(EO7="-","【-】","【"&amp;SUBSTITUTE(TEXT(EO7,"#,##0.00"),"-","△")&amp;"】"))</f>
        <v>【0.22】</v>
      </c>
    </row>
    <row r="7" spans="1:148" s="22" customFormat="1" x14ac:dyDescent="0.2">
      <c r="A7" s="14"/>
      <c r="B7" s="23">
        <v>2023</v>
      </c>
      <c r="C7" s="23">
        <v>272183</v>
      </c>
      <c r="D7" s="23">
        <v>46</v>
      </c>
      <c r="E7" s="23">
        <v>17</v>
      </c>
      <c r="F7" s="23">
        <v>1</v>
      </c>
      <c r="G7" s="23">
        <v>0</v>
      </c>
      <c r="H7" s="23" t="s">
        <v>95</v>
      </c>
      <c r="I7" s="23" t="s">
        <v>96</v>
      </c>
      <c r="J7" s="23" t="s">
        <v>97</v>
      </c>
      <c r="K7" s="23" t="s">
        <v>98</v>
      </c>
      <c r="L7" s="23" t="s">
        <v>99</v>
      </c>
      <c r="M7" s="23" t="s">
        <v>100</v>
      </c>
      <c r="N7" s="24" t="s">
        <v>101</v>
      </c>
      <c r="O7" s="24">
        <v>63.08</v>
      </c>
      <c r="P7" s="24">
        <v>99.21</v>
      </c>
      <c r="Q7" s="24">
        <v>65.83</v>
      </c>
      <c r="R7" s="24">
        <v>1970</v>
      </c>
      <c r="S7" s="24">
        <v>116376</v>
      </c>
      <c r="T7" s="24">
        <v>25.33</v>
      </c>
      <c r="U7" s="24">
        <v>4594.3900000000003</v>
      </c>
      <c r="V7" s="24">
        <v>115271</v>
      </c>
      <c r="W7" s="24">
        <v>12.03</v>
      </c>
      <c r="X7" s="24">
        <v>9581.9599999999991</v>
      </c>
      <c r="Y7" s="24">
        <v>105.54</v>
      </c>
      <c r="Z7" s="24">
        <v>103.61</v>
      </c>
      <c r="AA7" s="24">
        <v>103.96</v>
      </c>
      <c r="AB7" s="24">
        <v>103.07</v>
      </c>
      <c r="AC7" s="24">
        <v>102.04</v>
      </c>
      <c r="AD7" s="24">
        <v>106.31</v>
      </c>
      <c r="AE7" s="24">
        <v>107.05</v>
      </c>
      <c r="AF7" s="24">
        <v>106.43</v>
      </c>
      <c r="AG7" s="24">
        <v>106.81</v>
      </c>
      <c r="AH7" s="24">
        <v>106.99</v>
      </c>
      <c r="AI7" s="24">
        <v>105.91</v>
      </c>
      <c r="AJ7" s="24">
        <v>0</v>
      </c>
      <c r="AK7" s="24">
        <v>0</v>
      </c>
      <c r="AL7" s="24">
        <v>0</v>
      </c>
      <c r="AM7" s="24">
        <v>0</v>
      </c>
      <c r="AN7" s="24">
        <v>0</v>
      </c>
      <c r="AO7" s="24">
        <v>0.05</v>
      </c>
      <c r="AP7" s="24">
        <v>0</v>
      </c>
      <c r="AQ7" s="24">
        <v>0</v>
      </c>
      <c r="AR7" s="24">
        <v>0</v>
      </c>
      <c r="AS7" s="24">
        <v>0</v>
      </c>
      <c r="AT7" s="24">
        <v>3.03</v>
      </c>
      <c r="AU7" s="24">
        <v>39.43</v>
      </c>
      <c r="AV7" s="24">
        <v>39.57</v>
      </c>
      <c r="AW7" s="24">
        <v>53.09</v>
      </c>
      <c r="AX7" s="24">
        <v>54.48</v>
      </c>
      <c r="AY7" s="24">
        <v>59.64</v>
      </c>
      <c r="AZ7" s="24">
        <v>88.1</v>
      </c>
      <c r="BA7" s="24">
        <v>84.84</v>
      </c>
      <c r="BB7" s="24">
        <v>88.42</v>
      </c>
      <c r="BC7" s="24">
        <v>93.63</v>
      </c>
      <c r="BD7" s="24">
        <v>100.41</v>
      </c>
      <c r="BE7" s="24">
        <v>78.430000000000007</v>
      </c>
      <c r="BF7" s="24">
        <v>520.19000000000005</v>
      </c>
      <c r="BG7" s="24">
        <v>506.2</v>
      </c>
      <c r="BH7" s="24">
        <v>539.11</v>
      </c>
      <c r="BI7" s="24">
        <v>512.66999999999996</v>
      </c>
      <c r="BJ7" s="24">
        <v>476.67</v>
      </c>
      <c r="BK7" s="24">
        <v>585.55999999999995</v>
      </c>
      <c r="BL7" s="24">
        <v>565.62</v>
      </c>
      <c r="BM7" s="24">
        <v>544.61</v>
      </c>
      <c r="BN7" s="24">
        <v>525.07000000000005</v>
      </c>
      <c r="BO7" s="24">
        <v>499.16</v>
      </c>
      <c r="BP7" s="24">
        <v>630.82000000000005</v>
      </c>
      <c r="BQ7" s="24">
        <v>115.44</v>
      </c>
      <c r="BR7" s="24">
        <v>109.24</v>
      </c>
      <c r="BS7" s="24">
        <v>108.26</v>
      </c>
      <c r="BT7" s="24">
        <v>107.74</v>
      </c>
      <c r="BU7" s="24">
        <v>104.16</v>
      </c>
      <c r="BV7" s="24">
        <v>101.62</v>
      </c>
      <c r="BW7" s="24">
        <v>102.36</v>
      </c>
      <c r="BX7" s="24">
        <v>103.76</v>
      </c>
      <c r="BY7" s="24">
        <v>103.57</v>
      </c>
      <c r="BZ7" s="24">
        <v>104.04</v>
      </c>
      <c r="CA7" s="24">
        <v>97.81</v>
      </c>
      <c r="CB7" s="24">
        <v>103.74</v>
      </c>
      <c r="CC7" s="24">
        <v>108</v>
      </c>
      <c r="CD7" s="24">
        <v>108.65</v>
      </c>
      <c r="CE7" s="24">
        <v>109.92</v>
      </c>
      <c r="CF7" s="24">
        <v>113.98</v>
      </c>
      <c r="CG7" s="24">
        <v>117.41</v>
      </c>
      <c r="CH7" s="24">
        <v>114.01</v>
      </c>
      <c r="CI7" s="24">
        <v>111.18</v>
      </c>
      <c r="CJ7" s="24">
        <v>111.78</v>
      </c>
      <c r="CK7" s="24">
        <v>112.75</v>
      </c>
      <c r="CL7" s="24">
        <v>138.75</v>
      </c>
      <c r="CM7" s="24" t="s">
        <v>101</v>
      </c>
      <c r="CN7" s="24" t="s">
        <v>101</v>
      </c>
      <c r="CO7" s="24" t="s">
        <v>101</v>
      </c>
      <c r="CP7" s="24" t="s">
        <v>101</v>
      </c>
      <c r="CQ7" s="24" t="s">
        <v>101</v>
      </c>
      <c r="CR7" s="24">
        <v>67.37</v>
      </c>
      <c r="CS7" s="24">
        <v>67.709999999999994</v>
      </c>
      <c r="CT7" s="24">
        <v>67.13</v>
      </c>
      <c r="CU7" s="24">
        <v>66.819999999999993</v>
      </c>
      <c r="CV7" s="24">
        <v>65.98</v>
      </c>
      <c r="CW7" s="24">
        <v>58.94</v>
      </c>
      <c r="CX7" s="24">
        <v>97.61</v>
      </c>
      <c r="CY7" s="24">
        <v>97.54</v>
      </c>
      <c r="CZ7" s="24">
        <v>97.49</v>
      </c>
      <c r="DA7" s="24">
        <v>97.76</v>
      </c>
      <c r="DB7" s="24">
        <v>97.8</v>
      </c>
      <c r="DC7" s="24">
        <v>97</v>
      </c>
      <c r="DD7" s="24">
        <v>97.24</v>
      </c>
      <c r="DE7" s="24">
        <v>97.79</v>
      </c>
      <c r="DF7" s="24">
        <v>97.75</v>
      </c>
      <c r="DG7" s="24">
        <v>97.83</v>
      </c>
      <c r="DH7" s="24">
        <v>95.91</v>
      </c>
      <c r="DI7" s="24">
        <v>14.99</v>
      </c>
      <c r="DJ7" s="24">
        <v>17.940000000000001</v>
      </c>
      <c r="DK7" s="24">
        <v>20.85</v>
      </c>
      <c r="DL7" s="24">
        <v>23.8</v>
      </c>
      <c r="DM7" s="24">
        <v>26.72</v>
      </c>
      <c r="DN7" s="24">
        <v>30.6</v>
      </c>
      <c r="DO7" s="24">
        <v>27.39</v>
      </c>
      <c r="DP7" s="24">
        <v>30.42</v>
      </c>
      <c r="DQ7" s="24">
        <v>32.96</v>
      </c>
      <c r="DR7" s="24">
        <v>34.909999999999997</v>
      </c>
      <c r="DS7" s="24">
        <v>41.09</v>
      </c>
      <c r="DT7" s="24">
        <v>0</v>
      </c>
      <c r="DU7" s="24">
        <v>0</v>
      </c>
      <c r="DV7" s="24">
        <v>2.21</v>
      </c>
      <c r="DW7" s="24">
        <v>3.4</v>
      </c>
      <c r="DX7" s="24">
        <v>4.53</v>
      </c>
      <c r="DY7" s="24">
        <v>5.0199999999999996</v>
      </c>
      <c r="DZ7" s="24">
        <v>5.86</v>
      </c>
      <c r="EA7" s="24">
        <v>6.66</v>
      </c>
      <c r="EB7" s="24">
        <v>8.49</v>
      </c>
      <c r="EC7" s="24">
        <v>10.08</v>
      </c>
      <c r="ED7" s="24">
        <v>8.68</v>
      </c>
      <c r="EE7" s="24">
        <v>0</v>
      </c>
      <c r="EF7" s="24">
        <v>0</v>
      </c>
      <c r="EG7" s="24">
        <v>0.02</v>
      </c>
      <c r="EH7" s="24">
        <v>0.01</v>
      </c>
      <c r="EI7" s="24">
        <v>0.04</v>
      </c>
      <c r="EJ7" s="24">
        <v>0.19</v>
      </c>
      <c r="EK7" s="24">
        <v>0.19</v>
      </c>
      <c r="EL7" s="24">
        <v>0.14000000000000001</v>
      </c>
      <c r="EM7" s="24">
        <v>0.15</v>
      </c>
      <c r="EN7" s="24">
        <v>0.12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2024-12-19T01:17:27Z</dcterms:created>
  <dcterms:modified xsi:type="dcterms:W3CDTF">2025-03-04T23:58:41Z</dcterms:modified>
  <cp:category/>
</cp:coreProperties>
</file>