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A335F34-BFBF-4089-B540-3B3845965BDB}" xr6:coauthVersionLast="47" xr6:coauthVersionMax="47" xr10:uidLastSave="{00000000-0000-0000-0000-000000000000}"/>
  <workbookProtection workbookAlgorithmName="SHA-512" workbookHashValue="+LqUZ+p1toD/3wWMqzsxcwR0NZHePqItWUn6xDr2h7Ya/a5TSXCwDgoRqsdkHyBXlMAE5SHJ+MiOEZRq42OpRg==" workbookSaltValue="E8tWpIgitdDTuIRn09iADA=="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<sst xmlns="http://schemas.openxmlformats.org/spreadsheetml/2006/main" count="228" uniqueCount="111">
  <si>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</si>
  <si>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</si>
  <si>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</si>
  <si>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</si>
  <si>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</si>
  <si>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</si>
  <si>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</si>
  <si>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</si>
  <si>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</si>
  <si>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</si>
  <si>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</si>
  <si>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</si>
  <si>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</si>
  <si>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</si>
  <si>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</si>
  <si>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</si>
  <si>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</si>
  <si>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</si>
  <si>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</si>
  <si>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</si>
  <si>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</si>
  <si>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</si>
  <si>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</si>
  <si>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</si>
  <si>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</si>
  <si>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</si>
  <si>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</si>
  <si>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</si>
  <si>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</si>
  <si>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</si>
  <si>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</si>
  <si>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</si>
  <si>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</si>
  <si>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</si>
  <si>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</si>
  <si>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</si>
  <si>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</si>
  <si>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</si>
  <si>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</si>
  <si>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</si>
  <si>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</si>
  <si>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</si>
  <si>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</si>
  <si>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</si>
  <si>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</si>
  <si>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</si>
  <si>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</si>
  <si>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</si>
  <si>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</si>
  <si>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</si>
  <si>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</si>
  <si>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</si>
  <si>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</si>
  <si>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</si>
  <si>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</si>
  <si>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</si>
  <si>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</si>
  <si>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</si>
  <si>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</si>
  <si>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</si>
  <si>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</si>
  <si>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</si>
  <si>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</si>
  <si>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</si>
  <si>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</si>
  <si>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</si>
  <si>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</si>
  <si>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</si>
  <si>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</si>
  <si>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</si>
  <si>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</si>
  <si>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</si>
  <si>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</si>
  <si>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</si>
  <si>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</si>
  <si>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</si>
  <si>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</si>
  <si>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</si>
  <si>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</si>
  <si>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</si>
  <si>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</si>
  <si>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</si>
  <si>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</si>
  <si>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</si>
  <si>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</si>
  <si>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</si>
  <si>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</si>
  <si>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</si>
  <si>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</si>
  <si>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</si>
  <si>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</si>
  <si>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</si>
  <si>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</si>
  <si>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大阪府　松原市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</si>
  <si>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</si>
  <si>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</si>
  <si>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</si>
  <si>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</si>
  <si>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</si>
  <si>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</si>
  <si>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</si>
  <si>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</si>
  <si>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</si>
  <si>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</si>
  <si>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</si>
  <si>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</si>
  <si>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　徴収事務及び集中監視運転業務等の委託や事務の見直しによる人員削減、動力費等の費用削減などの経営努力を重ねた結果、経常収支比率、流動比率、料金回収率及び給水原価は、類似団体平均値と比較して良好な数値で推移しております。また、起債残高が低いことから、企業債残高対給水収益比率は類似他団体と比べ、非常に低い割合で推移しております。
　施設利用率につきましては、近年の使用水量の減少に伴い類似団体平均値を下回っておりますが、有収率は類似団体平均値を上回っており、漏水が少ない状況を維持しています。
　総合的に見て、類似団体と比較しておおむね安定した良好な経営状態を堅持しております。
　</t>
    <rPh sb="57" eb="59">
      <t>ケイジョウ</t>
    </rPh>
    <rPh sb="59" eb="61">
      <t>シュウシ</t>
    </rPh>
    <rPh sb="61" eb="63">
      <t>ヒリツ</t>
    </rPh>
    <phoneticPr fontId="1"/>
  </si>
  <si>
    <t>"R"yy</t>
  </si>
  <si>
    <t>←書式設定</t>
    <rPh sb="1" eb="3">
      <t>ショシキ</t>
    </rPh>
    <rPh sb="3" eb="5">
      <t>セッテイ</t>
    </rPh>
    <phoneticPr fontId="1"/>
  </si>
  <si>
    <t>　近年の節水機器の普及などによる家庭での使用水量の減少及び人口減少の影響により水需要の減少傾向が続いており、今後も水量の減少傾向は継続するものと予測されます。一方、管路や施設の老朽化への対策や、大地震など災害への備えを進めるため、今後も水道施設整備基本計画の更新計画に基づく継続的な配水管の更新、改良、耐震化及び水需要に見合った施設のダウンサイジングなども行っていく必要があります。そのためには効率的で安定した事業経営を行っていかなければならず、将来にわたって安心・安全な水道水の供給を行うための経営基盤の強化に努めていきます。</t>
  </si>
  <si>
    <t>　類似団体と比較して、有形固定資産減価償却率の値は低くなっており、法定耐用年数に近い資産は少ない状況です。管路経年比率においては、類似団体平均値を下回っておりますが、令和5年度管路更新率は、類似団体と同程度となるなど、計画的な更新を進めております。</t>
    <rPh sb="53" eb="55">
      <t>カンロ</t>
    </rPh>
    <rPh sb="55" eb="57">
      <t>ケイネン</t>
    </rPh>
    <rPh sb="57" eb="59">
      <t>ヒリツ</t>
    </rPh>
    <rPh sb="65" eb="67">
      <t>ルイジ</t>
    </rPh>
    <rPh sb="67" eb="69">
      <t>ダンタイ</t>
    </rPh>
    <rPh sb="69" eb="72">
      <t>ヘイキンチ</t>
    </rPh>
    <rPh sb="73" eb="75">
      <t>シタマワ</t>
    </rPh>
    <rPh sb="83" eb="85">
      <t>レイワ</t>
    </rPh>
    <rPh sb="86" eb="88">
      <t>ネンド</t>
    </rPh>
    <rPh sb="88" eb="90">
      <t>カンロ</t>
    </rPh>
    <rPh sb="90" eb="92">
      <t>コウシン</t>
    </rPh>
    <rPh sb="92" eb="93">
      <t>リツ</t>
    </rPh>
    <rPh sb="95" eb="97">
      <t>ルイジ</t>
    </rPh>
    <rPh sb="97" eb="99">
      <t>ダンタイ</t>
    </rPh>
    <rPh sb="100" eb="103">
      <t>ドウテイド</t>
    </rPh>
    <rPh sb="109" eb="112">
      <t>ケイカクテキ</t>
    </rPh>
    <rPh sb="113" eb="115">
      <t>コウシン</t>
    </rPh>
    <rPh sb="116" eb="117">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</si>
</sst>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0.34</c:v>
                </c:pt>
                <c:pt idx="2">
                  <c:v>0.21</c:v>
                </c:pt>
                <c:pt idx="3">
                  <c:v>0.72</c:v>
                </c:pt>
                <c:pt idx="4">
                  <c:v>0.54</c:v>
                </c:pt>
              </c:numCache>
            </c:numRef>
          </c:val>
          <c:extLst>
            <c:ext xmlns:c16="http://schemas.microsoft.com/office/drawing/2014/chart" uri="{C3380CC4-5D6E-409C-BE32-E72D297353CC}">
              <c16:uniqueId val="{00000000-B6B9-4F9C-AB51-284BF2C08A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B6B9-4F9C-AB51-284BF2C08A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115.57</c:v>
                </c:pt>
                <c:pt idx="1">
                  <c:v>100.27</c:v>
                </c:pt>
                <c:pt idx="2">
                  <c:v>111.46</c:v>
                </c:pt>
                <c:pt idx="3">
                  <c:v>113.88</c:v>
                </c:pt>
                <c:pt idx="4">
                  <c:v>112.58</c:v>
                </c:pt>
              </c:numCache>
            </c:numRef>
          </c:val>
          <c:extLst>
            <c:ext xmlns:c16="http://schemas.microsoft.com/office/drawing/2014/chart" uri="{C3380CC4-5D6E-409C-BE32-E72D297353CC}">
              <c16:uniqueId val="{00000000-04C4-4FDF-938E-A0AE7CDDC5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4C4-4FDF-938E-A0AE7CDDC5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42.89</c:v>
                </c:pt>
                <c:pt idx="1">
                  <c:v>44.17</c:v>
                </c:pt>
                <c:pt idx="2">
                  <c:v>45.57</c:v>
                </c:pt>
                <c:pt idx="3">
                  <c:v>46.87</c:v>
                </c:pt>
                <c:pt idx="4">
                  <c:v>47.91</c:v>
                </c:pt>
              </c:numCache>
            </c:numRef>
          </c:val>
          <c:extLst>
            <c:ext xmlns:c16="http://schemas.microsoft.com/office/drawing/2014/chart" uri="{C3380CC4-5D6E-409C-BE32-E72D297353CC}">
              <c16:uniqueId val="{00000000-C501-4AA2-9399-90A59CE46B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C501-4AA2-9399-90A59CE46B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17.5</c:v>
                </c:pt>
                <c:pt idx="1">
                  <c:v>17.989999999999998</c:v>
                </c:pt>
                <c:pt idx="2">
                  <c:v>18.21</c:v>
                </c:pt>
                <c:pt idx="3">
                  <c:v>18.37</c:v>
                </c:pt>
                <c:pt idx="4">
                  <c:v>18.84</c:v>
                </c:pt>
              </c:numCache>
            </c:numRef>
          </c:val>
          <c:extLst>
            <c:ext xmlns:c16="http://schemas.microsoft.com/office/drawing/2014/chart" uri="{C3380CC4-5D6E-409C-BE32-E72D297353CC}">
              <c16:uniqueId val="{00000000-F160-4683-84B4-ADACA6B1B9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F160-4683-84B4-ADACA6B1B9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4-408D-B2F8-353588B71B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BFF4-408D-B2F8-353588B71B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596.83000000000004</c:v>
                </c:pt>
                <c:pt idx="1">
                  <c:v>680.74</c:v>
                </c:pt>
                <c:pt idx="2">
                  <c:v>572.26</c:v>
                </c:pt>
                <c:pt idx="3">
                  <c:v>544.37</c:v>
                </c:pt>
                <c:pt idx="4">
                  <c:v>455.31</c:v>
                </c:pt>
              </c:numCache>
            </c:numRef>
          </c:val>
          <c:extLst>
            <c:ext xmlns:c16="http://schemas.microsoft.com/office/drawing/2014/chart" uri="{C3380CC4-5D6E-409C-BE32-E72D297353CC}">
              <c16:uniqueId val="{00000000-E95C-4583-9812-3080273A95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E95C-4583-9812-3080273A95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25.46</c:v>
                </c:pt>
                <c:pt idx="1">
                  <c:v>28.67</c:v>
                </c:pt>
                <c:pt idx="2">
                  <c:v>21.84</c:v>
                </c:pt>
                <c:pt idx="3">
                  <c:v>19.36</c:v>
                </c:pt>
                <c:pt idx="4">
                  <c:v>17.87</c:v>
                </c:pt>
              </c:numCache>
            </c:numRef>
          </c:val>
          <c:extLst>
            <c:ext xmlns:c16="http://schemas.microsoft.com/office/drawing/2014/chart" uri="{C3380CC4-5D6E-409C-BE32-E72D297353CC}">
              <c16:uniqueId val="{00000000-034C-42B9-AFAA-5B745CE175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34C-42B9-AFAA-5B745CE175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114.25</c:v>
                </c:pt>
                <c:pt idx="1">
                  <c:v>94.24</c:v>
                </c:pt>
                <c:pt idx="2">
                  <c:v>108.71</c:v>
                </c:pt>
                <c:pt idx="3">
                  <c:v>112.12</c:v>
                </c:pt>
                <c:pt idx="4">
                  <c:v>110.03</c:v>
                </c:pt>
              </c:numCache>
            </c:numRef>
          </c:val>
          <c:extLst>
            <c:ext xmlns:c16="http://schemas.microsoft.com/office/drawing/2014/chart" uri="{C3380CC4-5D6E-409C-BE32-E72D297353CC}">
              <c16:uniqueId val="{00000000-3139-4372-B5C1-69415C102C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3139-4372-B5C1-69415C102C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151.58000000000001</c:v>
                </c:pt>
                <c:pt idx="1">
                  <c:v>148.25</c:v>
                </c:pt>
                <c:pt idx="2">
                  <c:v>154.82</c:v>
                </c:pt>
                <c:pt idx="3">
                  <c:v>153.38999999999999</c:v>
                </c:pt>
                <c:pt idx="4">
                  <c:v>156.12</c:v>
                </c:pt>
              </c:numCache>
            </c:numRef>
          </c:val>
          <c:extLst>
            <c:ext xmlns:c16="http://schemas.microsoft.com/office/drawing/2014/chart" uri="{C3380CC4-5D6E-409C-BE32-E72D297353CC}">
              <c16:uniqueId val="{00000000-BB61-4929-9B77-DB2B7BFE62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B61-4929-9B77-DB2B7BFE62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58.22</c:v>
                </c:pt>
                <c:pt idx="1">
                  <c:v>58.66</c:v>
                </c:pt>
                <c:pt idx="2">
                  <c:v>58</c:v>
                </c:pt>
                <c:pt idx="3">
                  <c:v>57.27</c:v>
                </c:pt>
                <c:pt idx="4">
                  <c:v>56.89</c:v>
                </c:pt>
              </c:numCache>
            </c:numRef>
          </c:val>
          <c:extLst>
            <c:ext xmlns:c16="http://schemas.microsoft.com/office/drawing/2014/chart" uri="{C3380CC4-5D6E-409C-BE32-E72D297353CC}">
              <c16:uniqueId val="{00000000-D179-40FB-ADCA-995EC04E24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D179-40FB-ADCA-995EC04E24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97.56</c:v>
                </c:pt>
                <c:pt idx="1">
                  <c:v>98.63</c:v>
                </c:pt>
                <c:pt idx="2">
                  <c:v>97.97</c:v>
                </c:pt>
                <c:pt idx="3">
                  <c:v>97.38</c:v>
                </c:pt>
                <c:pt idx="4">
                  <c:v>96.87</c:v>
                </c:pt>
              </c:numCache>
            </c:numRef>
          </c:val>
          <c:extLst>
            <c:ext xmlns:c16="http://schemas.microsoft.com/office/drawing/2014/chart" uri="{C3380CC4-5D6E-409C-BE32-E72D297353CC}">
              <c16:uniqueId val="{00000000-FD39-4B24-AA9E-705B6E41AF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FD39-4B24-AA9E-705B6E41AF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松原市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7</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A3</v>
      </c>
      <c r="X8" s="42"/>
      <c r="Y8" s="42"/>
      <c r="Z8" s="42"/>
      <c r="AA8" s="42"/>
      <c r="AB8" s="42"/>
      <c r="AC8" s="42"/>
      <c r="AD8" s="42" t="str">
        <f>データ!$M$6</f>
        <v>非設置</v>
      </c>
      <c r="AE8" s="42"/>
      <c r="AF8" s="42"/>
      <c r="AG8" s="42"/>
      <c r="AH8" s="42"/>
      <c r="AI8" s="42"/>
      <c r="AJ8" s="42"/>
      <c r="AK8" s="2"/>
      <c r="AL8" s="43">
        <f>データ!$R$6</f>
        <v>116669</v>
      </c>
      <c r="AM8" s="43"/>
      <c r="AN8" s="43"/>
      <c r="AO8" s="43"/>
      <c r="AP8" s="43"/>
      <c r="AQ8" s="43"/>
      <c r="AR8" s="43"/>
      <c r="AS8" s="43"/>
      <c r="AT8" s="44">
        <f>データ!$S$6</f>
        <v>16.66</v>
      </c>
      <c r="AU8" s="45"/>
      <c r="AV8" s="45"/>
      <c r="AW8" s="45"/>
      <c r="AX8" s="45"/>
      <c r="AY8" s="45"/>
      <c r="AZ8" s="45"/>
      <c r="BA8" s="45"/>
      <c r="BB8" s="46">
        <f>データ!$T$6</f>
        <v>7002.94</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2">
      <c r="A9" s="2"/>
      <c r="B9" s="32" t="s">
        <v>20</v>
      </c>
      <c r="C9" s="33"/>
      <c r="D9" s="33"/>
      <c r="E9" s="33"/>
      <c r="F9" s="33"/>
      <c r="G9" s="33"/>
      <c r="H9" s="33"/>
      <c r="I9" s="32" t="s">
        <v>22</v>
      </c>
      <c r="J9" s="33"/>
      <c r="K9" s="33"/>
      <c r="L9" s="33"/>
      <c r="M9" s="33"/>
      <c r="N9" s="33"/>
      <c r="O9" s="34"/>
      <c r="P9" s="35" t="s">
        <v>23</v>
      </c>
      <c r="Q9" s="35"/>
      <c r="R9" s="35"/>
      <c r="S9" s="35"/>
      <c r="T9" s="35"/>
      <c r="U9" s="35"/>
      <c r="V9" s="35"/>
      <c r="W9" s="35" t="s">
        <v>21</v>
      </c>
      <c r="X9" s="35"/>
      <c r="Y9" s="35"/>
      <c r="Z9" s="35"/>
      <c r="AA9" s="35"/>
      <c r="AB9" s="35"/>
      <c r="AC9" s="35"/>
      <c r="AD9" s="2"/>
      <c r="AE9" s="2"/>
      <c r="AF9" s="2"/>
      <c r="AG9" s="2"/>
      <c r="AH9" s="2"/>
      <c r="AI9" s="2"/>
      <c r="AJ9" s="2"/>
      <c r="AK9" s="2"/>
      <c r="AL9" s="35" t="s">
        <v>26</v>
      </c>
      <c r="AM9" s="35"/>
      <c r="AN9" s="35"/>
      <c r="AO9" s="35"/>
      <c r="AP9" s="35"/>
      <c r="AQ9" s="35"/>
      <c r="AR9" s="35"/>
      <c r="AS9" s="35"/>
      <c r="AT9" s="32" t="s">
        <v>28</v>
      </c>
      <c r="AU9" s="33"/>
      <c r="AV9" s="33"/>
      <c r="AW9" s="33"/>
      <c r="AX9" s="33"/>
      <c r="AY9" s="33"/>
      <c r="AZ9" s="33"/>
      <c r="BA9" s="33"/>
      <c r="BB9" s="35" t="s">
        <v>15</v>
      </c>
      <c r="BC9" s="35"/>
      <c r="BD9" s="35"/>
      <c r="BE9" s="35"/>
      <c r="BF9" s="35"/>
      <c r="BG9" s="35"/>
      <c r="BH9" s="35"/>
      <c r="BI9" s="35"/>
      <c r="BJ9" s="3"/>
      <c r="BK9" s="3"/>
      <c r="BL9" s="51" t="s">
        <v>30</v>
      </c>
      <c r="BM9" s="52"/>
      <c r="BN9" s="53" t="s">
        <v>31</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95.15</v>
      </c>
      <c r="J10" s="45"/>
      <c r="K10" s="45"/>
      <c r="L10" s="45"/>
      <c r="M10" s="45"/>
      <c r="N10" s="45"/>
      <c r="O10" s="55"/>
      <c r="P10" s="46">
        <f>データ!$P$6</f>
        <v>100</v>
      </c>
      <c r="Q10" s="46"/>
      <c r="R10" s="46"/>
      <c r="S10" s="46"/>
      <c r="T10" s="46"/>
      <c r="U10" s="46"/>
      <c r="V10" s="46"/>
      <c r="W10" s="43">
        <f>データ!$Q$6</f>
        <v>3067</v>
      </c>
      <c r="X10" s="43"/>
      <c r="Y10" s="43"/>
      <c r="Z10" s="43"/>
      <c r="AA10" s="43"/>
      <c r="AB10" s="43"/>
      <c r="AC10" s="43"/>
      <c r="AD10" s="2"/>
      <c r="AE10" s="2"/>
      <c r="AF10" s="2"/>
      <c r="AG10" s="2"/>
      <c r="AH10" s="2"/>
      <c r="AI10" s="2"/>
      <c r="AJ10" s="2"/>
      <c r="AK10" s="2"/>
      <c r="AL10" s="43">
        <f>データ!$U$6</f>
        <v>116476</v>
      </c>
      <c r="AM10" s="43"/>
      <c r="AN10" s="43"/>
      <c r="AO10" s="43"/>
      <c r="AP10" s="43"/>
      <c r="AQ10" s="43"/>
      <c r="AR10" s="43"/>
      <c r="AS10" s="43"/>
      <c r="AT10" s="44">
        <f>データ!$V$6</f>
        <v>16.66</v>
      </c>
      <c r="AU10" s="45"/>
      <c r="AV10" s="45"/>
      <c r="AW10" s="45"/>
      <c r="AX10" s="45"/>
      <c r="AY10" s="45"/>
      <c r="AZ10" s="45"/>
      <c r="BA10" s="45"/>
      <c r="BB10" s="46">
        <f>データ!$W$6</f>
        <v>6991.36</v>
      </c>
      <c r="BC10" s="46"/>
      <c r="BD10" s="46"/>
      <c r="BE10" s="46"/>
      <c r="BF10" s="46"/>
      <c r="BG10" s="46"/>
      <c r="BH10" s="46"/>
      <c r="BI10" s="46"/>
      <c r="BJ10" s="2"/>
      <c r="BK10" s="2"/>
      <c r="BL10" s="56" t="s">
        <v>33</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106</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40</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110</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2">
      <c r="A60" s="2"/>
      <c r="B60" s="66" t="s">
        <v>6</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42</v>
      </c>
      <c r="C84" s="6"/>
      <c r="D84" s="6"/>
      <c r="E84" s="6" t="s">
        <v>43</v>
      </c>
      <c r="F84" s="6" t="s">
        <v>45</v>
      </c>
      <c r="G84" s="6" t="s">
        <v>47</v>
      </c>
      <c r="H84" s="6" t="s">
        <v>41</v>
      </c>
      <c r="I84" s="6" t="s">
        <v>9</v>
      </c>
      <c r="J84" s="6" t="s">
        <v>27</v>
      </c>
      <c r="K84" s="6" t="s">
        <v>48</v>
      </c>
      <c r="L84" s="6" t="s">
        <v>49</v>
      </c>
      <c r="M84" s="6" t="s">
        <v>32</v>
      </c>
      <c r="N84" s="6" t="s">
        <v>51</v>
      </c>
      <c r="O84" s="6" t="s">
        <v>53</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Abe2F3xk88/rIRpbpLI6I1t6vWBC1k53iFKpEOV9XLqdrkepsHui47dgkmT1RKbZ0J1e8j0Yu19K80MojOV0Ow==" saltValue="Z0VkL53BvVwmlQzEnHCjO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50</v>
      </c>
      <c r="C3" s="17" t="s">
        <v>57</v>
      </c>
      <c r="D3" s="17" t="s">
        <v>58</v>
      </c>
      <c r="E3" s="17" t="s">
        <v>4</v>
      </c>
      <c r="F3" s="17" t="s">
        <v>3</v>
      </c>
      <c r="G3" s="17" t="s">
        <v>24</v>
      </c>
      <c r="H3" s="86" t="s">
        <v>29</v>
      </c>
      <c r="I3" s="87"/>
      <c r="J3" s="87"/>
      <c r="K3" s="87"/>
      <c r="L3" s="87"/>
      <c r="M3" s="87"/>
      <c r="N3" s="87"/>
      <c r="O3" s="87"/>
      <c r="P3" s="87"/>
      <c r="Q3" s="87"/>
      <c r="R3" s="87"/>
      <c r="S3" s="87"/>
      <c r="T3" s="87"/>
      <c r="U3" s="87"/>
      <c r="V3" s="87"/>
      <c r="W3" s="88"/>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6</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59</v>
      </c>
      <c r="B4" s="18"/>
      <c r="C4" s="18"/>
      <c r="D4" s="18"/>
      <c r="E4" s="18"/>
      <c r="F4" s="18"/>
      <c r="G4" s="18"/>
      <c r="H4" s="89"/>
      <c r="I4" s="90"/>
      <c r="J4" s="90"/>
      <c r="K4" s="90"/>
      <c r="L4" s="90"/>
      <c r="M4" s="90"/>
      <c r="N4" s="90"/>
      <c r="O4" s="90"/>
      <c r="P4" s="90"/>
      <c r="Q4" s="90"/>
      <c r="R4" s="90"/>
      <c r="S4" s="90"/>
      <c r="T4" s="90"/>
      <c r="U4" s="90"/>
      <c r="V4" s="90"/>
      <c r="W4" s="91"/>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60</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63</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61</v>
      </c>
      <c r="DT4" s="85"/>
      <c r="DU4" s="85"/>
      <c r="DV4" s="85"/>
      <c r="DW4" s="85"/>
      <c r="DX4" s="85"/>
      <c r="DY4" s="85"/>
      <c r="DZ4" s="85"/>
      <c r="EA4" s="85"/>
      <c r="EB4" s="85"/>
      <c r="EC4" s="85"/>
      <c r="ED4" s="85" t="s">
        <v>67</v>
      </c>
      <c r="EE4" s="85"/>
      <c r="EF4" s="85"/>
      <c r="EG4" s="85"/>
      <c r="EH4" s="85"/>
      <c r="EI4" s="85"/>
      <c r="EJ4" s="85"/>
      <c r="EK4" s="85"/>
      <c r="EL4" s="85"/>
      <c r="EM4" s="85"/>
      <c r="EN4" s="85"/>
    </row>
    <row r="5" spans="1:144" x14ac:dyDescent="0.2">
      <c r="A5" s="15" t="s">
        <v>25</v>
      </c>
      <c r="B5" s="19"/>
      <c r="C5" s="19"/>
      <c r="D5" s="19"/>
      <c r="E5" s="19"/>
      <c r="F5" s="19"/>
      <c r="G5" s="19"/>
      <c r="H5" s="24" t="s">
        <v>56</v>
      </c>
      <c r="I5" s="24" t="s">
        <v>68</v>
      </c>
      <c r="J5" s="24" t="s">
        <v>69</v>
      </c>
      <c r="K5" s="24" t="s">
        <v>70</v>
      </c>
      <c r="L5" s="24" t="s">
        <v>71</v>
      </c>
      <c r="M5" s="24" t="s">
        <v>5</v>
      </c>
      <c r="N5" s="24" t="s">
        <v>72</v>
      </c>
      <c r="O5" s="24" t="s">
        <v>73</v>
      </c>
      <c r="P5" s="24" t="s">
        <v>74</v>
      </c>
      <c r="Q5" s="24" t="s">
        <v>75</v>
      </c>
      <c r="R5" s="24" t="s">
        <v>76</v>
      </c>
      <c r="S5" s="24" t="s">
        <v>77</v>
      </c>
      <c r="T5" s="24" t="s">
        <v>64</v>
      </c>
      <c r="U5" s="24" t="s">
        <v>78</v>
      </c>
      <c r="V5" s="24" t="s">
        <v>79</v>
      </c>
      <c r="W5" s="24" t="s">
        <v>80</v>
      </c>
      <c r="X5" s="24" t="s">
        <v>81</v>
      </c>
      <c r="Y5" s="24" t="s">
        <v>82</v>
      </c>
      <c r="Z5" s="24" t="s">
        <v>83</v>
      </c>
      <c r="AA5" s="24" t="s">
        <v>84</v>
      </c>
      <c r="AB5" s="24" t="s">
        <v>85</v>
      </c>
      <c r="AC5" s="24" t="s">
        <v>86</v>
      </c>
      <c r="AD5" s="24" t="s">
        <v>88</v>
      </c>
      <c r="AE5" s="24" t="s">
        <v>89</v>
      </c>
      <c r="AF5" s="24" t="s">
        <v>90</v>
      </c>
      <c r="AG5" s="24" t="s">
        <v>91</v>
      </c>
      <c r="AH5" s="24" t="s">
        <v>42</v>
      </c>
      <c r="AI5" s="24" t="s">
        <v>81</v>
      </c>
      <c r="AJ5" s="24" t="s">
        <v>82</v>
      </c>
      <c r="AK5" s="24" t="s">
        <v>83</v>
      </c>
      <c r="AL5" s="24" t="s">
        <v>84</v>
      </c>
      <c r="AM5" s="24" t="s">
        <v>85</v>
      </c>
      <c r="AN5" s="24" t="s">
        <v>86</v>
      </c>
      <c r="AO5" s="24" t="s">
        <v>88</v>
      </c>
      <c r="AP5" s="24" t="s">
        <v>89</v>
      </c>
      <c r="AQ5" s="24" t="s">
        <v>90</v>
      </c>
      <c r="AR5" s="24" t="s">
        <v>91</v>
      </c>
      <c r="AS5" s="24" t="s">
        <v>87</v>
      </c>
      <c r="AT5" s="24" t="s">
        <v>81</v>
      </c>
      <c r="AU5" s="24" t="s">
        <v>82</v>
      </c>
      <c r="AV5" s="24" t="s">
        <v>83</v>
      </c>
      <c r="AW5" s="24" t="s">
        <v>84</v>
      </c>
      <c r="AX5" s="24" t="s">
        <v>85</v>
      </c>
      <c r="AY5" s="24" t="s">
        <v>86</v>
      </c>
      <c r="AZ5" s="24" t="s">
        <v>88</v>
      </c>
      <c r="BA5" s="24" t="s">
        <v>89</v>
      </c>
      <c r="BB5" s="24" t="s">
        <v>90</v>
      </c>
      <c r="BC5" s="24" t="s">
        <v>91</v>
      </c>
      <c r="BD5" s="24" t="s">
        <v>87</v>
      </c>
      <c r="BE5" s="24" t="s">
        <v>81</v>
      </c>
      <c r="BF5" s="24" t="s">
        <v>82</v>
      </c>
      <c r="BG5" s="24" t="s">
        <v>83</v>
      </c>
      <c r="BH5" s="24" t="s">
        <v>84</v>
      </c>
      <c r="BI5" s="24" t="s">
        <v>85</v>
      </c>
      <c r="BJ5" s="24" t="s">
        <v>86</v>
      </c>
      <c r="BK5" s="24" t="s">
        <v>88</v>
      </c>
      <c r="BL5" s="24" t="s">
        <v>89</v>
      </c>
      <c r="BM5" s="24" t="s">
        <v>90</v>
      </c>
      <c r="BN5" s="24" t="s">
        <v>91</v>
      </c>
      <c r="BO5" s="24" t="s">
        <v>87</v>
      </c>
      <c r="BP5" s="24" t="s">
        <v>81</v>
      </c>
      <c r="BQ5" s="24" t="s">
        <v>82</v>
      </c>
      <c r="BR5" s="24" t="s">
        <v>83</v>
      </c>
      <c r="BS5" s="24" t="s">
        <v>84</v>
      </c>
      <c r="BT5" s="24" t="s">
        <v>85</v>
      </c>
      <c r="BU5" s="24" t="s">
        <v>86</v>
      </c>
      <c r="BV5" s="24" t="s">
        <v>88</v>
      </c>
      <c r="BW5" s="24" t="s">
        <v>89</v>
      </c>
      <c r="BX5" s="24" t="s">
        <v>90</v>
      </c>
      <c r="BY5" s="24" t="s">
        <v>91</v>
      </c>
      <c r="BZ5" s="24" t="s">
        <v>87</v>
      </c>
      <c r="CA5" s="24" t="s">
        <v>81</v>
      </c>
      <c r="CB5" s="24" t="s">
        <v>82</v>
      </c>
      <c r="CC5" s="24" t="s">
        <v>83</v>
      </c>
      <c r="CD5" s="24" t="s">
        <v>84</v>
      </c>
      <c r="CE5" s="24" t="s">
        <v>85</v>
      </c>
      <c r="CF5" s="24" t="s">
        <v>86</v>
      </c>
      <c r="CG5" s="24" t="s">
        <v>88</v>
      </c>
      <c r="CH5" s="24" t="s">
        <v>89</v>
      </c>
      <c r="CI5" s="24" t="s">
        <v>90</v>
      </c>
      <c r="CJ5" s="24" t="s">
        <v>91</v>
      </c>
      <c r="CK5" s="24" t="s">
        <v>87</v>
      </c>
      <c r="CL5" s="24" t="s">
        <v>81</v>
      </c>
      <c r="CM5" s="24" t="s">
        <v>82</v>
      </c>
      <c r="CN5" s="24" t="s">
        <v>83</v>
      </c>
      <c r="CO5" s="24" t="s">
        <v>84</v>
      </c>
      <c r="CP5" s="24" t="s">
        <v>85</v>
      </c>
      <c r="CQ5" s="24" t="s">
        <v>86</v>
      </c>
      <c r="CR5" s="24" t="s">
        <v>88</v>
      </c>
      <c r="CS5" s="24" t="s">
        <v>89</v>
      </c>
      <c r="CT5" s="24" t="s">
        <v>90</v>
      </c>
      <c r="CU5" s="24" t="s">
        <v>91</v>
      </c>
      <c r="CV5" s="24" t="s">
        <v>87</v>
      </c>
      <c r="CW5" s="24" t="s">
        <v>81</v>
      </c>
      <c r="CX5" s="24" t="s">
        <v>82</v>
      </c>
      <c r="CY5" s="24" t="s">
        <v>83</v>
      </c>
      <c r="CZ5" s="24" t="s">
        <v>84</v>
      </c>
      <c r="DA5" s="24" t="s">
        <v>85</v>
      </c>
      <c r="DB5" s="24" t="s">
        <v>86</v>
      </c>
      <c r="DC5" s="24" t="s">
        <v>88</v>
      </c>
      <c r="DD5" s="24" t="s">
        <v>89</v>
      </c>
      <c r="DE5" s="24" t="s">
        <v>90</v>
      </c>
      <c r="DF5" s="24" t="s">
        <v>91</v>
      </c>
      <c r="DG5" s="24" t="s">
        <v>87</v>
      </c>
      <c r="DH5" s="24" t="s">
        <v>81</v>
      </c>
      <c r="DI5" s="24" t="s">
        <v>82</v>
      </c>
      <c r="DJ5" s="24" t="s">
        <v>83</v>
      </c>
      <c r="DK5" s="24" t="s">
        <v>84</v>
      </c>
      <c r="DL5" s="24" t="s">
        <v>85</v>
      </c>
      <c r="DM5" s="24" t="s">
        <v>86</v>
      </c>
      <c r="DN5" s="24" t="s">
        <v>88</v>
      </c>
      <c r="DO5" s="24" t="s">
        <v>89</v>
      </c>
      <c r="DP5" s="24" t="s">
        <v>90</v>
      </c>
      <c r="DQ5" s="24" t="s">
        <v>91</v>
      </c>
      <c r="DR5" s="24" t="s">
        <v>87</v>
      </c>
      <c r="DS5" s="24" t="s">
        <v>81</v>
      </c>
      <c r="DT5" s="24" t="s">
        <v>82</v>
      </c>
      <c r="DU5" s="24" t="s">
        <v>83</v>
      </c>
      <c r="DV5" s="24" t="s">
        <v>84</v>
      </c>
      <c r="DW5" s="24" t="s">
        <v>85</v>
      </c>
      <c r="DX5" s="24" t="s">
        <v>86</v>
      </c>
      <c r="DY5" s="24" t="s">
        <v>88</v>
      </c>
      <c r="DZ5" s="24" t="s">
        <v>89</v>
      </c>
      <c r="EA5" s="24" t="s">
        <v>90</v>
      </c>
      <c r="EB5" s="24" t="s">
        <v>91</v>
      </c>
      <c r="EC5" s="24" t="s">
        <v>87</v>
      </c>
      <c r="ED5" s="24" t="s">
        <v>81</v>
      </c>
      <c r="EE5" s="24" t="s">
        <v>82</v>
      </c>
      <c r="EF5" s="24" t="s">
        <v>83</v>
      </c>
      <c r="EG5" s="24" t="s">
        <v>84</v>
      </c>
      <c r="EH5" s="24" t="s">
        <v>85</v>
      </c>
      <c r="EI5" s="24" t="s">
        <v>86</v>
      </c>
      <c r="EJ5" s="24" t="s">
        <v>88</v>
      </c>
      <c r="EK5" s="24" t="s">
        <v>89</v>
      </c>
      <c r="EL5" s="24" t="s">
        <v>90</v>
      </c>
      <c r="EM5" s="24" t="s">
        <v>91</v>
      </c>
      <c r="EN5" s="24" t="s">
        <v>87</v>
      </c>
    </row>
    <row r="6" spans="1:144" s="14" customFormat="1" x14ac:dyDescent="0.2">
      <c r="A6" s="15" t="s">
        <v>92</v>
      </c>
      <c r="B6" s="20">
        <f t="shared" ref="B6:W6" si="1">B7</f>
        <v>2023</v>
      </c>
      <c r="C6" s="20">
        <f t="shared" si="1"/>
        <v>272175</v>
      </c>
      <c r="D6" s="20">
        <f t="shared" si="1"/>
        <v>46</v>
      </c>
      <c r="E6" s="20">
        <f t="shared" si="1"/>
        <v>1</v>
      </c>
      <c r="F6" s="20">
        <f t="shared" si="1"/>
        <v>0</v>
      </c>
      <c r="G6" s="20">
        <f t="shared" si="1"/>
        <v>1</v>
      </c>
      <c r="H6" s="20" t="str">
        <f t="shared" si="1"/>
        <v>大阪府　松原市</v>
      </c>
      <c r="I6" s="20" t="str">
        <f t="shared" si="1"/>
        <v>法適用</v>
      </c>
      <c r="J6" s="20" t="str">
        <f t="shared" si="1"/>
        <v>水道事業</v>
      </c>
      <c r="K6" s="20" t="str">
        <f t="shared" si="1"/>
        <v>末端給水事業</v>
      </c>
      <c r="L6" s="20" t="str">
        <f t="shared" si="1"/>
        <v>A3</v>
      </c>
      <c r="M6" s="20" t="str">
        <f t="shared" si="1"/>
        <v>非設置</v>
      </c>
      <c r="N6" s="25" t="str">
        <f t="shared" si="1"/>
        <v>-</v>
      </c>
      <c r="O6" s="25">
        <f t="shared" si="1"/>
        <v>95.15</v>
      </c>
      <c r="P6" s="25">
        <f t="shared" si="1"/>
        <v>100</v>
      </c>
      <c r="Q6" s="25">
        <f t="shared" si="1"/>
        <v>3067</v>
      </c>
      <c r="R6" s="25">
        <f t="shared" si="1"/>
        <v>116669</v>
      </c>
      <c r="S6" s="25">
        <f t="shared" si="1"/>
        <v>16.66</v>
      </c>
      <c r="T6" s="25">
        <f t="shared" si="1"/>
        <v>7002.94</v>
      </c>
      <c r="U6" s="25">
        <f t="shared" si="1"/>
        <v>116476</v>
      </c>
      <c r="V6" s="25">
        <f t="shared" si="1"/>
        <v>16.66</v>
      </c>
      <c r="W6" s="25">
        <f t="shared" si="1"/>
        <v>6991.36</v>
      </c>
      <c r="X6" s="27">
        <f t="shared" ref="X6:AG6" si="2">IF(X7="",NA(),X7)</f>
        <v>115.57</v>
      </c>
      <c r="Y6" s="27">
        <f t="shared" si="2"/>
        <v>100.27</v>
      </c>
      <c r="Z6" s="27">
        <f t="shared" si="2"/>
        <v>111.46</v>
      </c>
      <c r="AA6" s="27">
        <f t="shared" si="2"/>
        <v>113.88</v>
      </c>
      <c r="AB6" s="27">
        <f t="shared" si="2"/>
        <v>112.58</v>
      </c>
      <c r="AC6" s="27">
        <f t="shared" si="2"/>
        <v>112.82</v>
      </c>
      <c r="AD6" s="27">
        <f t="shared" si="2"/>
        <v>111.21</v>
      </c>
      <c r="AE6" s="27">
        <f t="shared" si="2"/>
        <v>111.89</v>
      </c>
      <c r="AF6" s="27">
        <f t="shared" si="2"/>
        <v>109.99</v>
      </c>
      <c r="AG6" s="27">
        <f t="shared" si="2"/>
        <v>110.2</v>
      </c>
      <c r="AH6" s="25" t="str">
        <f>IF(AH7="","",IF(AH7="-","【-】","【"&amp;SUBSTITUTE(TEXT(AH7,"#,##0.00"),"-","△")&amp;"】"))</f>
        <v>【108.24】</v>
      </c>
      <c r="AI6" s="25">
        <f t="shared" ref="AI6:AR6" si="3">IF(AI7="",NA(),AI7)</f>
        <v>0</v>
      </c>
      <c r="AJ6" s="25">
        <f t="shared" si="3"/>
        <v>0</v>
      </c>
      <c r="AK6" s="25">
        <f t="shared" si="3"/>
        <v>0</v>
      </c>
      <c r="AL6" s="25">
        <f t="shared" si="3"/>
        <v>0</v>
      </c>
      <c r="AM6" s="25">
        <f t="shared" si="3"/>
        <v>0</v>
      </c>
      <c r="AN6" s="25">
        <f t="shared" si="3"/>
        <v>0</v>
      </c>
      <c r="AO6" s="25">
        <f t="shared" si="3"/>
        <v>0</v>
      </c>
      <c r="AP6" s="27">
        <f t="shared" si="3"/>
        <v>0.45</v>
      </c>
      <c r="AQ6" s="25">
        <f t="shared" si="3"/>
        <v>0</v>
      </c>
      <c r="AR6" s="27">
        <f t="shared" si="3"/>
        <v>0.05</v>
      </c>
      <c r="AS6" s="25" t="str">
        <f>IF(AS7="","",IF(AS7="-","【-】","【"&amp;SUBSTITUTE(TEXT(AS7,"#,##0.00"),"-","△")&amp;"】"))</f>
        <v>【1.50】</v>
      </c>
      <c r="AT6" s="27">
        <f t="shared" ref="AT6:BC6" si="4">IF(AT7="",NA(),AT7)</f>
        <v>596.83000000000004</v>
      </c>
      <c r="AU6" s="27">
        <f t="shared" si="4"/>
        <v>680.74</v>
      </c>
      <c r="AV6" s="27">
        <f t="shared" si="4"/>
        <v>572.26</v>
      </c>
      <c r="AW6" s="27">
        <f t="shared" si="4"/>
        <v>544.37</v>
      </c>
      <c r="AX6" s="27">
        <f t="shared" si="4"/>
        <v>455.31</v>
      </c>
      <c r="AY6" s="27">
        <f t="shared" si="4"/>
        <v>358.91</v>
      </c>
      <c r="AZ6" s="27">
        <f t="shared" si="4"/>
        <v>360.96</v>
      </c>
      <c r="BA6" s="27">
        <f t="shared" si="4"/>
        <v>351.29</v>
      </c>
      <c r="BB6" s="27">
        <f t="shared" si="4"/>
        <v>364.24</v>
      </c>
      <c r="BC6" s="27">
        <f t="shared" si="4"/>
        <v>369.82</v>
      </c>
      <c r="BD6" s="25" t="str">
        <f>IF(BD7="","",IF(BD7="-","【-】","【"&amp;SUBSTITUTE(TEXT(BD7,"#,##0.00"),"-","△")&amp;"】"))</f>
        <v>【243.36】</v>
      </c>
      <c r="BE6" s="27">
        <f t="shared" ref="BE6:BN6" si="5">IF(BE7="",NA(),BE7)</f>
        <v>25.46</v>
      </c>
      <c r="BF6" s="27">
        <f t="shared" si="5"/>
        <v>28.67</v>
      </c>
      <c r="BG6" s="27">
        <f t="shared" si="5"/>
        <v>21.84</v>
      </c>
      <c r="BH6" s="27">
        <f t="shared" si="5"/>
        <v>19.36</v>
      </c>
      <c r="BI6" s="27">
        <f t="shared" si="5"/>
        <v>17.87</v>
      </c>
      <c r="BJ6" s="27">
        <f t="shared" si="5"/>
        <v>247.27</v>
      </c>
      <c r="BK6" s="27">
        <f t="shared" si="5"/>
        <v>239.18</v>
      </c>
      <c r="BL6" s="27">
        <f t="shared" si="5"/>
        <v>236.29</v>
      </c>
      <c r="BM6" s="27">
        <f t="shared" si="5"/>
        <v>238.77</v>
      </c>
      <c r="BN6" s="27">
        <f t="shared" si="5"/>
        <v>218.57</v>
      </c>
      <c r="BO6" s="25" t="str">
        <f>IF(BO7="","",IF(BO7="-","【-】","【"&amp;SUBSTITUTE(TEXT(BO7,"#,##0.00"),"-","△")&amp;"】"))</f>
        <v>【265.93】</v>
      </c>
      <c r="BP6" s="27">
        <f t="shared" ref="BP6:BY6" si="6">IF(BP7="",NA(),BP7)</f>
        <v>114.25</v>
      </c>
      <c r="BQ6" s="27">
        <f t="shared" si="6"/>
        <v>94.24</v>
      </c>
      <c r="BR6" s="27">
        <f t="shared" si="6"/>
        <v>108.71</v>
      </c>
      <c r="BS6" s="27">
        <f t="shared" si="6"/>
        <v>112.12</v>
      </c>
      <c r="BT6" s="27">
        <f t="shared" si="6"/>
        <v>110.03</v>
      </c>
      <c r="BU6" s="27">
        <f t="shared" si="6"/>
        <v>105.34</v>
      </c>
      <c r="BV6" s="27">
        <f t="shared" si="6"/>
        <v>101.89</v>
      </c>
      <c r="BW6" s="27">
        <f t="shared" si="6"/>
        <v>104.33</v>
      </c>
      <c r="BX6" s="27">
        <f t="shared" si="6"/>
        <v>98.85</v>
      </c>
      <c r="BY6" s="27">
        <f t="shared" si="6"/>
        <v>101.78</v>
      </c>
      <c r="BZ6" s="25" t="str">
        <f>IF(BZ7="","",IF(BZ7="-","【-】","【"&amp;SUBSTITUTE(TEXT(BZ7,"#,##0.00"),"-","△")&amp;"】"))</f>
        <v>【97.82】</v>
      </c>
      <c r="CA6" s="27">
        <f t="shared" ref="CA6:CJ6" si="7">IF(CA7="",NA(),CA7)</f>
        <v>151.58000000000001</v>
      </c>
      <c r="CB6" s="27">
        <f t="shared" si="7"/>
        <v>148.25</v>
      </c>
      <c r="CC6" s="27">
        <f t="shared" si="7"/>
        <v>154.82</v>
      </c>
      <c r="CD6" s="27">
        <f t="shared" si="7"/>
        <v>153.38999999999999</v>
      </c>
      <c r="CE6" s="27">
        <f t="shared" si="7"/>
        <v>156.12</v>
      </c>
      <c r="CF6" s="27">
        <f t="shared" si="7"/>
        <v>159.6</v>
      </c>
      <c r="CG6" s="27">
        <f t="shared" si="7"/>
        <v>156.32</v>
      </c>
      <c r="CH6" s="27">
        <f t="shared" si="7"/>
        <v>157.4</v>
      </c>
      <c r="CI6" s="27">
        <f t="shared" si="7"/>
        <v>162.61000000000001</v>
      </c>
      <c r="CJ6" s="27">
        <f t="shared" si="7"/>
        <v>163.94</v>
      </c>
      <c r="CK6" s="25" t="str">
        <f>IF(CK7="","",IF(CK7="-","【-】","【"&amp;SUBSTITUTE(TEXT(CK7,"#,##0.00"),"-","△")&amp;"】"))</f>
        <v>【177.56】</v>
      </c>
      <c r="CL6" s="27">
        <f t="shared" ref="CL6:CU6" si="8">IF(CL7="",NA(),CL7)</f>
        <v>58.22</v>
      </c>
      <c r="CM6" s="27">
        <f t="shared" si="8"/>
        <v>58.66</v>
      </c>
      <c r="CN6" s="27">
        <f t="shared" si="8"/>
        <v>58</v>
      </c>
      <c r="CO6" s="27">
        <f t="shared" si="8"/>
        <v>57.27</v>
      </c>
      <c r="CP6" s="27">
        <f t="shared" si="8"/>
        <v>56.89</v>
      </c>
      <c r="CQ6" s="27">
        <f t="shared" si="8"/>
        <v>62.05</v>
      </c>
      <c r="CR6" s="27">
        <f t="shared" si="8"/>
        <v>63.23</v>
      </c>
      <c r="CS6" s="27">
        <f t="shared" si="8"/>
        <v>62.59</v>
      </c>
      <c r="CT6" s="27">
        <f t="shared" si="8"/>
        <v>61.81</v>
      </c>
      <c r="CU6" s="27">
        <f t="shared" si="8"/>
        <v>62.35</v>
      </c>
      <c r="CV6" s="25" t="str">
        <f>IF(CV7="","",IF(CV7="-","【-】","【"&amp;SUBSTITUTE(TEXT(CV7,"#,##0.00"),"-","△")&amp;"】"))</f>
        <v>【59.81】</v>
      </c>
      <c r="CW6" s="27">
        <f t="shared" ref="CW6:DF6" si="9">IF(CW7="",NA(),CW7)</f>
        <v>97.56</v>
      </c>
      <c r="CX6" s="27">
        <f t="shared" si="9"/>
        <v>98.63</v>
      </c>
      <c r="CY6" s="27">
        <f t="shared" si="9"/>
        <v>97.97</v>
      </c>
      <c r="CZ6" s="27">
        <f t="shared" si="9"/>
        <v>97.38</v>
      </c>
      <c r="DA6" s="27">
        <f t="shared" si="9"/>
        <v>96.87</v>
      </c>
      <c r="DB6" s="27">
        <f t="shared" si="9"/>
        <v>89.11</v>
      </c>
      <c r="DC6" s="27">
        <f t="shared" si="9"/>
        <v>89.35</v>
      </c>
      <c r="DD6" s="27">
        <f t="shared" si="9"/>
        <v>89.7</v>
      </c>
      <c r="DE6" s="27">
        <f t="shared" si="9"/>
        <v>89.24</v>
      </c>
      <c r="DF6" s="27">
        <f t="shared" si="9"/>
        <v>88.71</v>
      </c>
      <c r="DG6" s="25" t="str">
        <f>IF(DG7="","",IF(DG7="-","【-】","【"&amp;SUBSTITUTE(TEXT(DG7,"#,##0.00"),"-","△")&amp;"】"))</f>
        <v>【89.42】</v>
      </c>
      <c r="DH6" s="27">
        <f t="shared" ref="DH6:DQ6" si="10">IF(DH7="",NA(),DH7)</f>
        <v>42.89</v>
      </c>
      <c r="DI6" s="27">
        <f t="shared" si="10"/>
        <v>44.17</v>
      </c>
      <c r="DJ6" s="27">
        <f t="shared" si="10"/>
        <v>45.57</v>
      </c>
      <c r="DK6" s="27">
        <f t="shared" si="10"/>
        <v>46.87</v>
      </c>
      <c r="DL6" s="27">
        <f t="shared" si="10"/>
        <v>47.91</v>
      </c>
      <c r="DM6" s="27">
        <f t="shared" si="10"/>
        <v>48.69</v>
      </c>
      <c r="DN6" s="27">
        <f t="shared" si="10"/>
        <v>49.62</v>
      </c>
      <c r="DO6" s="27">
        <f t="shared" si="10"/>
        <v>50.5</v>
      </c>
      <c r="DP6" s="27">
        <f t="shared" si="10"/>
        <v>51.28</v>
      </c>
      <c r="DQ6" s="27">
        <f t="shared" si="10"/>
        <v>51.95</v>
      </c>
      <c r="DR6" s="25" t="str">
        <f>IF(DR7="","",IF(DR7="-","【-】","【"&amp;SUBSTITUTE(TEXT(DR7,"#,##0.00"),"-","△")&amp;"】"))</f>
        <v>【52.02】</v>
      </c>
      <c r="DS6" s="27">
        <f t="shared" ref="DS6:EB6" si="11">IF(DS7="",NA(),DS7)</f>
        <v>17.5</v>
      </c>
      <c r="DT6" s="27">
        <f t="shared" si="11"/>
        <v>17.989999999999998</v>
      </c>
      <c r="DU6" s="27">
        <f t="shared" si="11"/>
        <v>18.21</v>
      </c>
      <c r="DV6" s="27">
        <f t="shared" si="11"/>
        <v>18.37</v>
      </c>
      <c r="DW6" s="27">
        <f t="shared" si="11"/>
        <v>18.84</v>
      </c>
      <c r="DX6" s="27">
        <f t="shared" si="11"/>
        <v>18.260000000000002</v>
      </c>
      <c r="DY6" s="27">
        <f t="shared" si="11"/>
        <v>19.510000000000002</v>
      </c>
      <c r="DZ6" s="27">
        <f t="shared" si="11"/>
        <v>21.19</v>
      </c>
      <c r="EA6" s="27">
        <f t="shared" si="11"/>
        <v>22.64</v>
      </c>
      <c r="EB6" s="27">
        <f t="shared" si="11"/>
        <v>24.49</v>
      </c>
      <c r="EC6" s="25" t="str">
        <f>IF(EC7="","",IF(EC7="-","【-】","【"&amp;SUBSTITUTE(TEXT(EC7,"#,##0.00"),"-","△")&amp;"】"))</f>
        <v>【25.37】</v>
      </c>
      <c r="ED6" s="27">
        <f t="shared" ref="ED6:EM6" si="12">IF(ED7="",NA(),ED7)</f>
        <v>0.68</v>
      </c>
      <c r="EE6" s="27">
        <f t="shared" si="12"/>
        <v>0.34</v>
      </c>
      <c r="EF6" s="27">
        <f t="shared" si="12"/>
        <v>0.21</v>
      </c>
      <c r="EG6" s="27">
        <f t="shared" si="12"/>
        <v>0.72</v>
      </c>
      <c r="EH6" s="27">
        <f t="shared" si="12"/>
        <v>0.54</v>
      </c>
      <c r="EI6" s="27">
        <f t="shared" si="12"/>
        <v>0.66</v>
      </c>
      <c r="EJ6" s="27">
        <f t="shared" si="12"/>
        <v>0.67</v>
      </c>
      <c r="EK6" s="27">
        <f t="shared" si="12"/>
        <v>0.62</v>
      </c>
      <c r="EL6" s="27">
        <f t="shared" si="12"/>
        <v>0.6</v>
      </c>
      <c r="EM6" s="27">
        <f t="shared" si="12"/>
        <v>0.57999999999999996</v>
      </c>
      <c r="EN6" s="25" t="str">
        <f>IF(EN7="","",IF(EN7="-","【-】","【"&amp;SUBSTITUTE(TEXT(EN7,"#,##0.00"),"-","△")&amp;"】"))</f>
        <v>【0.62】</v>
      </c>
    </row>
    <row r="7" spans="1:144" s="14" customFormat="1" x14ac:dyDescent="0.2">
      <c r="A7" s="15"/>
      <c r="B7" s="21">
        <v>2023</v>
      </c>
      <c r="C7" s="21">
        <v>272175</v>
      </c>
      <c r="D7" s="21">
        <v>46</v>
      </c>
      <c r="E7" s="21">
        <v>1</v>
      </c>
      <c r="F7" s="21">
        <v>0</v>
      </c>
      <c r="G7" s="21">
        <v>1</v>
      </c>
      <c r="H7" s="21" t="s">
        <v>93</v>
      </c>
      <c r="I7" s="21" t="s">
        <v>94</v>
      </c>
      <c r="J7" s="21" t="s">
        <v>95</v>
      </c>
      <c r="K7" s="21" t="s">
        <v>96</v>
      </c>
      <c r="L7" s="21" t="s">
        <v>97</v>
      </c>
      <c r="M7" s="21" t="s">
        <v>14</v>
      </c>
      <c r="N7" s="26" t="s">
        <v>98</v>
      </c>
      <c r="O7" s="26">
        <v>95.15</v>
      </c>
      <c r="P7" s="26">
        <v>100</v>
      </c>
      <c r="Q7" s="26">
        <v>3067</v>
      </c>
      <c r="R7" s="26">
        <v>116669</v>
      </c>
      <c r="S7" s="26">
        <v>16.66</v>
      </c>
      <c r="T7" s="26">
        <v>7002.94</v>
      </c>
      <c r="U7" s="26">
        <v>116476</v>
      </c>
      <c r="V7" s="26">
        <v>16.66</v>
      </c>
      <c r="W7" s="26">
        <v>6991.36</v>
      </c>
      <c r="X7" s="26">
        <v>115.57</v>
      </c>
      <c r="Y7" s="26">
        <v>100.27</v>
      </c>
      <c r="Z7" s="26">
        <v>111.46</v>
      </c>
      <c r="AA7" s="26">
        <v>113.88</v>
      </c>
      <c r="AB7" s="26">
        <v>112.58</v>
      </c>
      <c r="AC7" s="26">
        <v>112.82</v>
      </c>
      <c r="AD7" s="26">
        <v>111.21</v>
      </c>
      <c r="AE7" s="26">
        <v>111.89</v>
      </c>
      <c r="AF7" s="26">
        <v>109.99</v>
      </c>
      <c r="AG7" s="26">
        <v>110.2</v>
      </c>
      <c r="AH7" s="26">
        <v>108.24</v>
      </c>
      <c r="AI7" s="26">
        <v>0</v>
      </c>
      <c r="AJ7" s="26">
        <v>0</v>
      </c>
      <c r="AK7" s="26">
        <v>0</v>
      </c>
      <c r="AL7" s="26">
        <v>0</v>
      </c>
      <c r="AM7" s="26">
        <v>0</v>
      </c>
      <c r="AN7" s="26">
        <v>0</v>
      </c>
      <c r="AO7" s="26">
        <v>0</v>
      </c>
      <c r="AP7" s="26">
        <v>0.45</v>
      </c>
      <c r="AQ7" s="26">
        <v>0</v>
      </c>
      <c r="AR7" s="26">
        <v>0.05</v>
      </c>
      <c r="AS7" s="26">
        <v>1.5</v>
      </c>
      <c r="AT7" s="26">
        <v>596.83000000000004</v>
      </c>
      <c r="AU7" s="26">
        <v>680.74</v>
      </c>
      <c r="AV7" s="26">
        <v>572.26</v>
      </c>
      <c r="AW7" s="26">
        <v>544.37</v>
      </c>
      <c r="AX7" s="26">
        <v>455.31</v>
      </c>
      <c r="AY7" s="26">
        <v>358.91</v>
      </c>
      <c r="AZ7" s="26">
        <v>360.96</v>
      </c>
      <c r="BA7" s="26">
        <v>351.29</v>
      </c>
      <c r="BB7" s="26">
        <v>364.24</v>
      </c>
      <c r="BC7" s="26">
        <v>369.82</v>
      </c>
      <c r="BD7" s="26">
        <v>243.36</v>
      </c>
      <c r="BE7" s="26">
        <v>25.46</v>
      </c>
      <c r="BF7" s="26">
        <v>28.67</v>
      </c>
      <c r="BG7" s="26">
        <v>21.84</v>
      </c>
      <c r="BH7" s="26">
        <v>19.36</v>
      </c>
      <c r="BI7" s="26">
        <v>17.87</v>
      </c>
      <c r="BJ7" s="26">
        <v>247.27</v>
      </c>
      <c r="BK7" s="26">
        <v>239.18</v>
      </c>
      <c r="BL7" s="26">
        <v>236.29</v>
      </c>
      <c r="BM7" s="26">
        <v>238.77</v>
      </c>
      <c r="BN7" s="26">
        <v>218.57</v>
      </c>
      <c r="BO7" s="26">
        <v>265.93</v>
      </c>
      <c r="BP7" s="26">
        <v>114.25</v>
      </c>
      <c r="BQ7" s="26">
        <v>94.24</v>
      </c>
      <c r="BR7" s="26">
        <v>108.71</v>
      </c>
      <c r="BS7" s="26">
        <v>112.12</v>
      </c>
      <c r="BT7" s="26">
        <v>110.03</v>
      </c>
      <c r="BU7" s="26">
        <v>105.34</v>
      </c>
      <c r="BV7" s="26">
        <v>101.89</v>
      </c>
      <c r="BW7" s="26">
        <v>104.33</v>
      </c>
      <c r="BX7" s="26">
        <v>98.85</v>
      </c>
      <c r="BY7" s="26">
        <v>101.78</v>
      </c>
      <c r="BZ7" s="26">
        <v>97.82</v>
      </c>
      <c r="CA7" s="26">
        <v>151.58000000000001</v>
      </c>
      <c r="CB7" s="26">
        <v>148.25</v>
      </c>
      <c r="CC7" s="26">
        <v>154.82</v>
      </c>
      <c r="CD7" s="26">
        <v>153.38999999999999</v>
      </c>
      <c r="CE7" s="26">
        <v>156.12</v>
      </c>
      <c r="CF7" s="26">
        <v>159.6</v>
      </c>
      <c r="CG7" s="26">
        <v>156.32</v>
      </c>
      <c r="CH7" s="26">
        <v>157.4</v>
      </c>
      <c r="CI7" s="26">
        <v>162.61000000000001</v>
      </c>
      <c r="CJ7" s="26">
        <v>163.94</v>
      </c>
      <c r="CK7" s="26">
        <v>177.56</v>
      </c>
      <c r="CL7" s="26">
        <v>58.22</v>
      </c>
      <c r="CM7" s="26">
        <v>58.66</v>
      </c>
      <c r="CN7" s="26">
        <v>58</v>
      </c>
      <c r="CO7" s="26">
        <v>57.27</v>
      </c>
      <c r="CP7" s="26">
        <v>56.89</v>
      </c>
      <c r="CQ7" s="26">
        <v>62.05</v>
      </c>
      <c r="CR7" s="26">
        <v>63.23</v>
      </c>
      <c r="CS7" s="26">
        <v>62.59</v>
      </c>
      <c r="CT7" s="26">
        <v>61.81</v>
      </c>
      <c r="CU7" s="26">
        <v>62.35</v>
      </c>
      <c r="CV7" s="26">
        <v>59.81</v>
      </c>
      <c r="CW7" s="26">
        <v>97.56</v>
      </c>
      <c r="CX7" s="26">
        <v>98.63</v>
      </c>
      <c r="CY7" s="26">
        <v>97.97</v>
      </c>
      <c r="CZ7" s="26">
        <v>97.38</v>
      </c>
      <c r="DA7" s="26">
        <v>96.87</v>
      </c>
      <c r="DB7" s="26">
        <v>89.11</v>
      </c>
      <c r="DC7" s="26">
        <v>89.35</v>
      </c>
      <c r="DD7" s="26">
        <v>89.7</v>
      </c>
      <c r="DE7" s="26">
        <v>89.24</v>
      </c>
      <c r="DF7" s="26">
        <v>88.71</v>
      </c>
      <c r="DG7" s="26">
        <v>89.42</v>
      </c>
      <c r="DH7" s="26">
        <v>42.89</v>
      </c>
      <c r="DI7" s="26">
        <v>44.17</v>
      </c>
      <c r="DJ7" s="26">
        <v>45.57</v>
      </c>
      <c r="DK7" s="26">
        <v>46.87</v>
      </c>
      <c r="DL7" s="26">
        <v>47.91</v>
      </c>
      <c r="DM7" s="26">
        <v>48.69</v>
      </c>
      <c r="DN7" s="26">
        <v>49.62</v>
      </c>
      <c r="DO7" s="26">
        <v>50.5</v>
      </c>
      <c r="DP7" s="26">
        <v>51.28</v>
      </c>
      <c r="DQ7" s="26">
        <v>51.95</v>
      </c>
      <c r="DR7" s="26">
        <v>52.02</v>
      </c>
      <c r="DS7" s="26">
        <v>17.5</v>
      </c>
      <c r="DT7" s="26">
        <v>17.989999999999998</v>
      </c>
      <c r="DU7" s="26">
        <v>18.21</v>
      </c>
      <c r="DV7" s="26">
        <v>18.37</v>
      </c>
      <c r="DW7" s="26">
        <v>18.84</v>
      </c>
      <c r="DX7" s="26">
        <v>18.260000000000002</v>
      </c>
      <c r="DY7" s="26">
        <v>19.510000000000002</v>
      </c>
      <c r="DZ7" s="26">
        <v>21.19</v>
      </c>
      <c r="EA7" s="26">
        <v>22.64</v>
      </c>
      <c r="EB7" s="26">
        <v>24.49</v>
      </c>
      <c r="EC7" s="26">
        <v>25.37</v>
      </c>
      <c r="ED7" s="26">
        <v>0.68</v>
      </c>
      <c r="EE7" s="26">
        <v>0.34</v>
      </c>
      <c r="EF7" s="26">
        <v>0.21</v>
      </c>
      <c r="EG7" s="26">
        <v>0.72</v>
      </c>
      <c r="EH7" s="26">
        <v>0.54</v>
      </c>
      <c r="EI7" s="26">
        <v>0.66</v>
      </c>
      <c r="EJ7" s="26">
        <v>0.67</v>
      </c>
      <c r="EK7" s="26">
        <v>0.62</v>
      </c>
      <c r="EL7" s="26">
        <v>0.6</v>
      </c>
      <c r="EM7" s="26">
        <v>0.57999999999999996</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dcterms:created xsi:type="dcterms:W3CDTF">2025-01-24T06:51:46Z</dcterms:created>
  <dcterms:modified xsi:type="dcterms:W3CDTF">2025-03-04T23:58:11Z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2025-02-04T08:03:34Z</vt:filetime>
  </property>
</Properties>
</file>