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15 富田林市○【田中】◎\"/>
    </mc:Choice>
  </mc:AlternateContent>
  <xr:revisionPtr revIDLastSave="0" documentId="13_ncr:1_{142FE59A-9C35-4AEB-A8FF-4E03399A0BEF}" xr6:coauthVersionLast="47" xr6:coauthVersionMax="47" xr10:uidLastSave="{00000000-0000-0000-0000-000000000000}"/>
  <workbookProtection workbookAlgorithmName="SHA-512" workbookHashValue="6/iZCs4HxPKxXTvsrNc6bPnQjn7oNz/ueQeot1s9UoJySRVIGk+MYzXC+bzzcTP8YNmpsN/8sQGJaaP00BG3Pg==" workbookSaltValue="+WbuwyorKrIDzYjzDW0H9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G85" i="4"/>
  <c r="BB10" i="4"/>
  <c r="AT10" i="4"/>
  <c r="P10"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<sst xmlns="http://schemas.openxmlformats.org/spreadsheetml/2006/main" count="236" uniqueCount="116">
  <si>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</si>
  <si>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</si>
  <si>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</si>
  <si>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</si>
  <si>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</si>
  <si>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</si>
  <si>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</si>
  <si>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</si>
  <si>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</si>
  <si>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</si>
  <si>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</si>
  <si>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</si>
  <si>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</si>
  <si>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</si>
  <si>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</si>
  <si>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</si>
  <si>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</si>
  <si>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</si>
  <si>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</si>
  <si>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</si>
  <si>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</si>
  <si>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</si>
  <si>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</si>
  <si>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</si>
  <si>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</si>
  <si>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</si>
  <si>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</si>
  <si>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</si>
  <si>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</si>
  <si>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</si>
  <si>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</si>
  <si>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</si>
  <si>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</si>
  <si>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</si>
  <si>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</si>
  <si>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</si>
  <si>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</si>
  <si>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</si>
  <si>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</si>
  <si>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</si>
  <si>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</si>
  <si>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</si>
  <si>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</si>
  <si>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</si>
  <si>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</si>
  <si>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</si>
  <si>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</si>
  <si>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</si>
  <si>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</si>
  <si>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</si>
  <si>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</si>
  <si>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</si>
  <si>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</si>
  <si>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</si>
  <si>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</si>
  <si>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</si>
  <si>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</si>
  <si>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</si>
  <si>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</si>
  <si>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</si>
  <si>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</si>
  <si>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</si>
  <si>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</si>
  <si>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</si>
  <si>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</si>
  <si>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</si>
  <si>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</si>
  <si>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</si>
  <si>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</si>
  <si>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</si>
  <si>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</si>
  <si>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</si>
  <si>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</si>
  <si>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</si>
  <si>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</si>
  <si>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</si>
  <si>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</si>
  <si>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</si>
  <si>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</si>
  <si>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</si>
  <si>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</si>
  <si>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</si>
  <si>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</si>
  <si>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</si>
  <si>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</si>
  <si>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</si>
  <si>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</si>
  <si>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</si>
  <si>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</si>
  <si>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</si>
  <si>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</si>
  <si>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</si>
  <si>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</si>
  <si>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</si>
  <si>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</si>
  <si>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富田林市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</si>
  <si>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</si>
  <si>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</si>
  <si>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</si>
  <si>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</si>
  <si>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</si>
  <si>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</si>
  <si>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</si>
  <si>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</si>
  <si>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</si>
  <si>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</si>
  <si>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</si>
  <si>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</si>
  <si>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</si>
  <si>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</si>
  <si>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</si>
  <si>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</si>
  <si>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</si>
  <si>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令和5年度は、補助金の増加などにより経常収益が増加したが、流域下水道維持管理負担金の増加などにより経常費用の方が増加したため、経常収支比率は減少した。使用料収益については、人口減少や人口減少に伴う有収水量の減少により前年度比で1.5％減少した。費用については、利率の高い企業債の償還が順次終了していることから支払利息の減少が続いているが、下水道整備をすすめていることから減価償却費は増加が続いている。なお、経常収支比率は100％を超えているが、一般会計からの補助金収入により資本的収支もあわせて収支均衡を図っていることから、資本的収支（建設改良費等）への補填により、資金の余剰は発生していない。
　流動比率は、収支均衡を図っていることから、保有する現金が増加しないため、ほぼ一定の数値で推移している。
　企業債残高対事業規模比率は減少傾向であり、これは企業債の償還額が借入額を上回っていることから、企業債残高が減少していることに伴い当該比率も減少しているものである。
　流域下水道維持管理負担金の増加を受けて、汚水処理原価が増加し、経費回収率が減少した。
　水洗化率については、新規整備による整備済人口の増や、整備済地域への啓発など促進活動を継続的に行っていることが、増加につながっているが、人口減少もあり、前年度から横ばいである。</t>
    <rPh sb="1" eb="3">
      <t>レイワ</t>
    </rPh>
    <rPh sb="4" eb="6">
      <t>ネンド</t>
    </rPh>
    <rPh sb="12" eb="14">
      <t>ゾウカ</t>
    </rPh>
    <rPh sb="19" eb="21">
      <t>ケイジョウ</t>
    </rPh>
    <rPh sb="21" eb="23">
      <t>シュウエキ</t>
    </rPh>
    <rPh sb="24" eb="26">
      <t>ゾウカ</t>
    </rPh>
    <rPh sb="30" eb="35">
      <t>リュウイキゲスイドウ</t>
    </rPh>
    <rPh sb="35" eb="42">
      <t>イジカンリフタンキン</t>
    </rPh>
    <rPh sb="43" eb="45">
      <t>ゾウカ</t>
    </rPh>
    <rPh sb="50" eb="52">
      <t>ケイジョウ</t>
    </rPh>
    <rPh sb="52" eb="54">
      <t>ヒヨウ</t>
    </rPh>
    <rPh sb="55" eb="56">
      <t>ホウ</t>
    </rPh>
    <rPh sb="57" eb="59">
      <t>ゾウカ</t>
    </rPh>
    <rPh sb="64" eb="66">
      <t>ケイジョウ</t>
    </rPh>
    <rPh sb="66" eb="68">
      <t>シュウシ</t>
    </rPh>
    <rPh sb="68" eb="70">
      <t>ヒリツ</t>
    </rPh>
    <rPh sb="71" eb="73">
      <t>ゲンショウ</t>
    </rPh>
    <rPh sb="76" eb="78">
      <t>シヨウ</t>
    </rPh>
    <rPh sb="78" eb="79">
      <t>リョウ</t>
    </rPh>
    <rPh sb="87" eb="89">
      <t>ジンコウ</t>
    </rPh>
    <rPh sb="89" eb="91">
      <t>ゲンショウ</t>
    </rPh>
    <rPh sb="92" eb="96">
      <t>ジンコウゲンショウ</t>
    </rPh>
    <rPh sb="97" eb="98">
      <t>トモナ</t>
    </rPh>
    <rPh sb="99" eb="103">
      <t>ユウシュウスイリョウ</t>
    </rPh>
    <rPh sb="104" eb="106">
      <t>ゲンショウ</t>
    </rPh>
    <rPh sb="109" eb="112">
      <t>ゼンネンド</t>
    </rPh>
    <rPh sb="112" eb="113">
      <t>ヒ</t>
    </rPh>
    <rPh sb="163" eb="164">
      <t>ツヅ</t>
    </rPh>
    <rPh sb="170" eb="172">
      <t>ゲスイ</t>
    </rPh>
    <rPh sb="172" eb="173">
      <t>ミチ</t>
    </rPh>
    <rPh sb="173" eb="175">
      <t>セイビ</t>
    </rPh>
    <rPh sb="186" eb="188">
      <t>ゲンカ</t>
    </rPh>
    <rPh sb="188" eb="190">
      <t>ショウキャク</t>
    </rPh>
    <rPh sb="190" eb="191">
      <t>ヒ</t>
    </rPh>
    <rPh sb="192" eb="194">
      <t>ゾウカ</t>
    </rPh>
    <rPh sb="195" eb="196">
      <t>ツヅ</t>
    </rPh>
    <rPh sb="306" eb="308">
      <t>シュウシ</t>
    </rPh>
    <rPh sb="308" eb="310">
      <t>キンコウ</t>
    </rPh>
    <rPh sb="311" eb="312">
      <t>ハカ</t>
    </rPh>
    <rPh sb="321" eb="323">
      <t>ホユウ</t>
    </rPh>
    <rPh sb="325" eb="327">
      <t>ゲンキン</t>
    </rPh>
    <rPh sb="328" eb="330">
      <t>ゾウカ</t>
    </rPh>
    <rPh sb="338" eb="340">
      <t>イッテイ</t>
    </rPh>
    <rPh sb="341" eb="343">
      <t>スウチ</t>
    </rPh>
    <rPh sb="344" eb="346">
      <t>スイイ</t>
    </rPh>
    <rPh sb="436" eb="441">
      <t>リュウイキゲスイドウ</t>
    </rPh>
    <rPh sb="441" eb="448">
      <t>イジカンリフタンキン</t>
    </rPh>
    <rPh sb="449" eb="451">
      <t>ゾウカ</t>
    </rPh>
    <rPh sb="452" eb="453">
      <t>ウ</t>
    </rPh>
    <rPh sb="456" eb="460">
      <t>オスイショリ</t>
    </rPh>
    <rPh sb="460" eb="462">
      <t>ゲンカ</t>
    </rPh>
    <rPh sb="463" eb="465">
      <t>ゾウカ</t>
    </rPh>
    <rPh sb="547" eb="551">
      <t>ジンコウゲンショウ</t>
    </rPh>
    <rPh sb="555" eb="558">
      <t>ゼンネンド</t>
    </rPh>
    <rPh sb="560" eb="561">
      <t>ヨコ</t>
    </rPh>
    <phoneticPr fontId="4"/>
  </si>
  <si>
    <t>　有形固定資産減価償却率は類似団体平均値と比較すると小さくなっている。平成28年度から地方公営企業法を全部適用し、減価償却累計額が増加していくため、有形固定資産減価償却率はしばらく同様の傾向で増加していくものと考えられる。
　管渠老朽化率については、令和3年度において、整備された年度が不明の管渠について、精査した結果、布設年度が判明したこともあり、管渠老朽化率が増となった。その後は汚水面整備による管渠の布設やストックマネジメント計画に基づく改築を実施しているため、管渠老朽化率は微減となっている。
　令和5年度はPFIでの改築延長が前年度に比べて減少したため、管渠改善率が低下している。</t>
    <rPh sb="113" eb="115">
      <t>カンキョ</t>
    </rPh>
    <rPh sb="125" eb="127">
      <t>レイワ</t>
    </rPh>
    <rPh sb="128" eb="130">
      <t>ネンド</t>
    </rPh>
    <rPh sb="135" eb="137">
      <t>セイビ</t>
    </rPh>
    <rPh sb="140" eb="142">
      <t>ネンド</t>
    </rPh>
    <rPh sb="143" eb="145">
      <t>フメイ</t>
    </rPh>
    <rPh sb="146" eb="148">
      <t>カンキョ</t>
    </rPh>
    <rPh sb="153" eb="155">
      <t>セイサ</t>
    </rPh>
    <rPh sb="157" eb="159">
      <t>ケッカ</t>
    </rPh>
    <rPh sb="160" eb="162">
      <t>フセツ</t>
    </rPh>
    <rPh sb="162" eb="164">
      <t>ネンド</t>
    </rPh>
    <rPh sb="165" eb="167">
      <t>ハンメイ</t>
    </rPh>
    <rPh sb="175" eb="177">
      <t>カンキョ</t>
    </rPh>
    <rPh sb="177" eb="180">
      <t>ロウキュウカ</t>
    </rPh>
    <rPh sb="180" eb="181">
      <t>リツ</t>
    </rPh>
    <rPh sb="182" eb="183">
      <t>ゾウ</t>
    </rPh>
    <rPh sb="190" eb="191">
      <t>ゴ</t>
    </rPh>
    <rPh sb="192" eb="197">
      <t>オスイメンセイビ</t>
    </rPh>
    <rPh sb="200" eb="202">
      <t>カンキョ</t>
    </rPh>
    <rPh sb="203" eb="205">
      <t>フセツ</t>
    </rPh>
    <rPh sb="216" eb="218">
      <t>ケイカク</t>
    </rPh>
    <rPh sb="219" eb="220">
      <t>モト</t>
    </rPh>
    <rPh sb="222" eb="224">
      <t>カイチク</t>
    </rPh>
    <rPh sb="225" eb="227">
      <t>ジッシ</t>
    </rPh>
    <rPh sb="234" eb="236">
      <t>カンキョ</t>
    </rPh>
    <rPh sb="236" eb="240">
      <t>ロウキュウカリツ</t>
    </rPh>
    <rPh sb="241" eb="243">
      <t>ビゲン</t>
    </rPh>
    <rPh sb="252" eb="254">
      <t>レイワ</t>
    </rPh>
    <rPh sb="255" eb="257">
      <t>ネンド</t>
    </rPh>
    <rPh sb="263" eb="265">
      <t>カイチク</t>
    </rPh>
    <rPh sb="265" eb="267">
      <t>エンチョウ</t>
    </rPh>
    <rPh sb="268" eb="271">
      <t>ゼンネンド</t>
    </rPh>
    <rPh sb="272" eb="273">
      <t>クラ</t>
    </rPh>
    <rPh sb="275" eb="277">
      <t>ゲンショウ</t>
    </rPh>
    <rPh sb="282" eb="284">
      <t>カンキョ</t>
    </rPh>
    <rPh sb="284" eb="287">
      <t>カイゼンリツ</t>
    </rPh>
    <rPh sb="288" eb="290">
      <t>テイカ</t>
    </rPh>
    <phoneticPr fontId="4"/>
  </si>
  <si>
    <t>　本市では、生活排水100%適正処理を早期に達成するために、公共下水道事業と公共浄化槽整備推進事業の2つの手法を活用し、生活排水処理施設の整備を進めている。必要以上の投資を抑制し、効率性の高い浄化槽を併用することで、本市の生活排水対策全体の財政リスクの低減を図っている。
　このほか、事業の広域化に取り組んでおり、計画策定業務、台帳システム構築、管路施設点検調査などの共同発注を行ってきた。令和5年度においても引き続き、汚水管路施設点検調査の共同発注を行った。令和6年度では、ストックマネジメント計画見直し業務の共同発注、経営戦略の改定も行う予定である。なお、PFI方式による誤接続・管路点検調査及び管更生・蓋替え工事は令和5年度で終了となる。下水道事業経営戦略を基に、今後も費用の抑制を図りつつ、安定した経営の維持に努める。</t>
    <rPh sb="38" eb="40">
      <t>コウキョウ</t>
    </rPh>
    <rPh sb="184" eb="188">
      <t>キョウドウハッチュウ</t>
    </rPh>
    <rPh sb="189" eb="190">
      <t>オコナ</t>
    </rPh>
    <rPh sb="195" eb="197">
      <t>レイワ</t>
    </rPh>
    <rPh sb="198" eb="200">
      <t>ネンド</t>
    </rPh>
    <rPh sb="205" eb="206">
      <t>ヒ</t>
    </rPh>
    <rPh sb="207" eb="208">
      <t>ツヅ</t>
    </rPh>
    <rPh sb="210" eb="212">
      <t>オスイ</t>
    </rPh>
    <rPh sb="221" eb="223">
      <t>キョウドウ</t>
    </rPh>
    <rPh sb="223" eb="225">
      <t>ハッチュウ</t>
    </rPh>
    <rPh sb="226" eb="227">
      <t>オコナ</t>
    </rPh>
    <rPh sb="230" eb="232">
      <t>レイワ</t>
    </rPh>
    <rPh sb="233" eb="235">
      <t>ネンド</t>
    </rPh>
    <rPh sb="248" eb="250">
      <t>ケイカク</t>
    </rPh>
    <rPh sb="250" eb="252">
      <t>ミナオ</t>
    </rPh>
    <rPh sb="253" eb="255">
      <t>ギョウム</t>
    </rPh>
    <rPh sb="256" eb="258">
      <t>キョウドウ</t>
    </rPh>
    <rPh sb="258" eb="260">
      <t>ハッチュウ</t>
    </rPh>
    <rPh sb="261" eb="265">
      <t>ケイエイセンリャク</t>
    </rPh>
    <rPh sb="266" eb="268">
      <t>カイテイ</t>
    </rPh>
    <rPh sb="269" eb="270">
      <t>オコナ</t>
    </rPh>
    <rPh sb="271" eb="273">
      <t>ヨテイ</t>
    </rPh>
    <rPh sb="292" eb="294">
      <t>カンロ</t>
    </rPh>
    <rPh sb="294" eb="296">
      <t>テンケン</t>
    </rPh>
    <rPh sb="304" eb="305">
      <t>フタ</t>
    </rPh>
    <rPh sb="305" eb="306">
      <t>ガ</t>
    </rPh>
    <rPh sb="307" eb="309">
      <t>コウジ</t>
    </rPh>
    <rPh sb="310" eb="312">
      <t>レイワ</t>
    </rPh>
    <rPh sb="313" eb="314">
      <t>ネン</t>
    </rPh>
    <rPh sb="314" eb="315">
      <t>ド</t>
    </rPh>
    <rPh sb="316" eb="318">
      <t>シュウリョウ</t>
    </rPh>
    <rPh sb="322" eb="325">
      <t>ゲスイドウ</t>
    </rPh>
    <rPh sb="325" eb="327">
      <t>ジギョウ</t>
    </rPh>
    <rPh sb="332" eb="33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</si>
</sst>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0.16</c:v>
                </c:pt>
                <c:pt idx="1">
                  <c:v>0.19</c:v>
                </c:pt>
                <c:pt idx="2">
                  <c:v>0.15</c:v>
                </c:pt>
                <c:pt idx="3">
                  <c:v>0.21</c:v>
                </c:pt>
                <c:pt idx="4">
                  <c:v>0.05</c:v>
                </c:pt>
              </c:numCache>
            </c:numRef>
          </c:val>
          <c:extLst>
            <c:ext xmlns:c16="http://schemas.microsoft.com/office/drawing/2014/chart" uri="{C3380CC4-5D6E-409C-BE32-E72D297353CC}">
              <c16:uniqueId val="{00000000-70E9-445F-B832-904160CB62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70E9-445F-B832-904160CB62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9E-42C6-8DFB-EFBE85F9B1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759E-42C6-8DFB-EFBE85F9B1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93.41</c:v>
                </c:pt>
                <c:pt idx="1">
                  <c:v>94.15</c:v>
                </c:pt>
                <c:pt idx="2">
                  <c:v>94.44</c:v>
                </c:pt>
                <c:pt idx="3">
                  <c:v>94.92</c:v>
                </c:pt>
                <c:pt idx="4">
                  <c:v>94.92</c:v>
                </c:pt>
              </c:numCache>
            </c:numRef>
          </c:val>
          <c:extLst>
            <c:ext xmlns:c16="http://schemas.microsoft.com/office/drawing/2014/chart" uri="{C3380CC4-5D6E-409C-BE32-E72D297353CC}">
              <c16:uniqueId val="{00000000-22BF-4104-9743-7717D89128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22BF-4104-9743-7717D89128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109.91</c:v>
                </c:pt>
                <c:pt idx="1">
                  <c:v>108.82</c:v>
                </c:pt>
                <c:pt idx="2">
                  <c:v>106.82</c:v>
                </c:pt>
                <c:pt idx="3">
                  <c:v>104.87</c:v>
                </c:pt>
                <c:pt idx="4">
                  <c:v>102.83</c:v>
                </c:pt>
              </c:numCache>
            </c:numRef>
          </c:val>
          <c:extLst>
            <c:ext xmlns:c16="http://schemas.microsoft.com/office/drawing/2014/chart" uri="{C3380CC4-5D6E-409C-BE32-E72D297353CC}">
              <c16:uniqueId val="{00000000-1B24-43BE-AAD4-8099A767E0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1B24-43BE-AAD4-8099A767E0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12.7</c:v>
                </c:pt>
                <c:pt idx="1">
                  <c:v>15.53</c:v>
                </c:pt>
                <c:pt idx="2">
                  <c:v>18.38</c:v>
                </c:pt>
                <c:pt idx="3">
                  <c:v>21.11</c:v>
                </c:pt>
                <c:pt idx="4">
                  <c:v>23.85</c:v>
                </c:pt>
              </c:numCache>
            </c:numRef>
          </c:val>
          <c:extLst>
            <c:ext xmlns:c16="http://schemas.microsoft.com/office/drawing/2014/chart" uri="{C3380CC4-5D6E-409C-BE32-E72D297353CC}">
              <c16:uniqueId val="{00000000-EF1D-4025-9D89-367844702E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EF1D-4025-9D89-367844702E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4.88</c:v>
                </c:pt>
                <c:pt idx="1">
                  <c:v>4.72</c:v>
                </c:pt>
                <c:pt idx="2">
                  <c:v>11.11</c:v>
                </c:pt>
                <c:pt idx="3">
                  <c:v>11.01</c:v>
                </c:pt>
                <c:pt idx="4">
                  <c:v>10.94</c:v>
                </c:pt>
              </c:numCache>
            </c:numRef>
          </c:val>
          <c:extLst>
            <c:ext xmlns:c16="http://schemas.microsoft.com/office/drawing/2014/chart" uri="{C3380CC4-5D6E-409C-BE32-E72D297353CC}">
              <c16:uniqueId val="{00000000-C773-4BC6-8356-F0AD3B5BA2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C773-4BC6-8356-F0AD3B5BA2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E6-4FB3-85C0-D9785C4D8F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9EE6-4FB3-85C0-D9785C4D8F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47.18</c:v>
                </c:pt>
                <c:pt idx="1">
                  <c:v>55.07</c:v>
                </c:pt>
                <c:pt idx="2">
                  <c:v>49.51</c:v>
                </c:pt>
                <c:pt idx="3">
                  <c:v>51</c:v>
                </c:pt>
                <c:pt idx="4">
                  <c:v>58.35</c:v>
                </c:pt>
              </c:numCache>
            </c:numRef>
          </c:val>
          <c:extLst>
            <c:ext xmlns:c16="http://schemas.microsoft.com/office/drawing/2014/chart" uri="{C3380CC4-5D6E-409C-BE32-E72D297353CC}">
              <c16:uniqueId val="{00000000-18A3-4D03-AC31-495132D143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18A3-4D03-AC31-495132D143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577.84</c:v>
                </c:pt>
                <c:pt idx="1">
                  <c:v>512.95000000000005</c:v>
                </c:pt>
                <c:pt idx="2">
                  <c:v>500.15</c:v>
                </c:pt>
                <c:pt idx="3">
                  <c:v>488.99</c:v>
                </c:pt>
                <c:pt idx="4">
                  <c:v>479.67</c:v>
                </c:pt>
              </c:numCache>
            </c:numRef>
          </c:val>
          <c:extLst>
            <c:ext xmlns:c16="http://schemas.microsoft.com/office/drawing/2014/chart" uri="{C3380CC4-5D6E-409C-BE32-E72D297353CC}">
              <c16:uniqueId val="{00000000-C73A-45B3-91C3-CA54A5593B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C73A-45B3-91C3-CA54A5593B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118.73</c:v>
                </c:pt>
                <c:pt idx="1">
                  <c:v>113.85</c:v>
                </c:pt>
                <c:pt idx="2">
                  <c:v>114.67</c:v>
                </c:pt>
                <c:pt idx="3">
                  <c:v>116.96</c:v>
                </c:pt>
                <c:pt idx="4">
                  <c:v>106.13</c:v>
                </c:pt>
              </c:numCache>
            </c:numRef>
          </c:val>
          <c:extLst>
            <c:ext xmlns:c16="http://schemas.microsoft.com/office/drawing/2014/chart" uri="{C3380CC4-5D6E-409C-BE32-E72D297353CC}">
              <c16:uniqueId val="{00000000-08F4-49DA-83BD-5B4D446132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08F4-49DA-83BD-5B4D446132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114.5</c:v>
                </c:pt>
                <c:pt idx="1">
                  <c:v>117.92</c:v>
                </c:pt>
                <c:pt idx="2">
                  <c:v>116.91</c:v>
                </c:pt>
                <c:pt idx="3">
                  <c:v>114.63</c:v>
                </c:pt>
                <c:pt idx="4">
                  <c:v>126.23</c:v>
                </c:pt>
              </c:numCache>
            </c:numRef>
          </c:val>
          <c:extLst>
            <c:ext xmlns:c16="http://schemas.microsoft.com/office/drawing/2014/chart" uri="{C3380CC4-5D6E-409C-BE32-E72D297353CC}">
              <c16:uniqueId val="{00000000-E3F0-48FD-8040-8C619AB9F0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E3F0-48FD-8040-8C619AB9F0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大阪府　富田林市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Ac1</v>
      </c>
      <c r="X8" s="64"/>
      <c r="Y8" s="64"/>
      <c r="Z8" s="64"/>
      <c r="AA8" s="64"/>
      <c r="AB8" s="64"/>
      <c r="AC8" s="64"/>
      <c r="AD8" s="65" t="str">
        <f>データ!$M$6</f>
        <v>非設置</v>
      </c>
      <c r="AE8" s="65"/>
      <c r="AF8" s="65"/>
      <c r="AG8" s="65"/>
      <c r="AH8" s="65"/>
      <c r="AI8" s="65"/>
      <c r="AJ8" s="65"/>
      <c r="AK8" s="3"/>
      <c r="AL8" s="44">
        <f>データ!S6</f>
        <v>107342</v>
      </c>
      <c r="AM8" s="44"/>
      <c r="AN8" s="44"/>
      <c r="AO8" s="44"/>
      <c r="AP8" s="44"/>
      <c r="AQ8" s="44"/>
      <c r="AR8" s="44"/>
      <c r="AS8" s="44"/>
      <c r="AT8" s="45">
        <f>データ!T6</f>
        <v>16.66</v>
      </c>
      <c r="AU8" s="45"/>
      <c r="AV8" s="45"/>
      <c r="AW8" s="45"/>
      <c r="AX8" s="45"/>
      <c r="AY8" s="45"/>
      <c r="AZ8" s="45"/>
      <c r="BA8" s="45"/>
      <c r="BB8" s="45">
        <f>データ!U6</f>
        <v>6443.1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69.989999999999995</v>
      </c>
      <c r="J10" s="45"/>
      <c r="K10" s="45"/>
      <c r="L10" s="45"/>
      <c r="M10" s="45"/>
      <c r="N10" s="45"/>
      <c r="O10" s="45"/>
      <c r="P10" s="45">
        <f>データ!P6</f>
        <v>94.37</v>
      </c>
      <c r="Q10" s="45"/>
      <c r="R10" s="45"/>
      <c r="S10" s="45"/>
      <c r="T10" s="45"/>
      <c r="U10" s="45"/>
      <c r="V10" s="45"/>
      <c r="W10" s="45">
        <f>データ!Q6</f>
        <v>91.96</v>
      </c>
      <c r="X10" s="45"/>
      <c r="Y10" s="45"/>
      <c r="Z10" s="45"/>
      <c r="AA10" s="45"/>
      <c r="AB10" s="45"/>
      <c r="AC10" s="45"/>
      <c r="AD10" s="44">
        <f>データ!R6</f>
        <v>2382</v>
      </c>
      <c r="AE10" s="44"/>
      <c r="AF10" s="44"/>
      <c r="AG10" s="44"/>
      <c r="AH10" s="44"/>
      <c r="AI10" s="44"/>
      <c r="AJ10" s="44"/>
      <c r="AK10" s="2"/>
      <c r="AL10" s="44">
        <f>データ!V6</f>
        <v>100578</v>
      </c>
      <c r="AM10" s="44"/>
      <c r="AN10" s="44"/>
      <c r="AO10" s="44"/>
      <c r="AP10" s="44"/>
      <c r="AQ10" s="44"/>
      <c r="AR10" s="44"/>
      <c r="AS10" s="44"/>
      <c r="AT10" s="45">
        <f>データ!W6</f>
        <v>17.53</v>
      </c>
      <c r="AU10" s="45"/>
      <c r="AV10" s="45"/>
      <c r="AW10" s="45"/>
      <c r="AX10" s="45"/>
      <c r="AY10" s="45"/>
      <c r="AZ10" s="45"/>
      <c r="BA10" s="45"/>
      <c r="BB10" s="45">
        <f>データ!X6</f>
        <v>5737.48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WF3NobOXmshwxvxyBDw7DA8csFIspD8aVbprxYulJS7T1NhgmQmx0LajZmRUgR1/PO8Z5N2Jl0AxQS8fk9bqQ==" saltValue="JDbXXIWuveBPr4GKdEUq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272141</v>
      </c>
      <c r="D6" s="19">
        <f t="shared" si="3"/>
        <v>46</v>
      </c>
      <c r="E6" s="19">
        <f t="shared" si="3"/>
        <v>17</v>
      </c>
      <c r="F6" s="19">
        <f t="shared" si="3"/>
        <v>1</v>
      </c>
      <c r="G6" s="19">
        <f t="shared" si="3"/>
        <v>0</v>
      </c>
      <c r="H6" s="19" t="str">
        <f t="shared" si="3"/>
        <v>大阪府　富田林市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69.989999999999995</v>
      </c>
      <c r="P6" s="20">
        <f t="shared" si="3"/>
        <v>94.37</v>
      </c>
      <c r="Q6" s="20">
        <f t="shared" si="3"/>
        <v>91.96</v>
      </c>
      <c r="R6" s="20">
        <f t="shared" si="3"/>
        <v>2382</v>
      </c>
      <c r="S6" s="20">
        <f t="shared" si="3"/>
        <v>107342</v>
      </c>
      <c r="T6" s="20">
        <f t="shared" si="3"/>
        <v>16.66</v>
      </c>
      <c r="U6" s="20">
        <f t="shared" si="3"/>
        <v>6443.1</v>
      </c>
      <c r="V6" s="20">
        <f t="shared" si="3"/>
        <v>100578</v>
      </c>
      <c r="W6" s="20">
        <f t="shared" si="3"/>
        <v>17.53</v>
      </c>
      <c r="X6" s="20">
        <f t="shared" si="3"/>
        <v>5737.48</v>
      </c>
      <c r="Y6" s="21">
        <f>IF(Y7="",NA(),Y7)</f>
        <v>109.91</v>
      </c>
      <c r="Z6" s="21">
        <f t="shared" ref="Z6:AH6" si="4">IF(Z7="",NA(),Z7)</f>
        <v>108.82</v>
      </c>
      <c r="AA6" s="21">
        <f t="shared" si="4"/>
        <v>106.82</v>
      </c>
      <c r="AB6" s="21">
        <f t="shared" si="4"/>
        <v>104.87</v>
      </c>
      <c r="AC6" s="21">
        <f t="shared" si="4"/>
        <v>102.83</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47.18</v>
      </c>
      <c r="AV6" s="21">
        <f t="shared" ref="AV6:BD6" si="6">IF(AV7="",NA(),AV7)</f>
        <v>55.07</v>
      </c>
      <c r="AW6" s="21">
        <f t="shared" si="6"/>
        <v>49.51</v>
      </c>
      <c r="AX6" s="21">
        <f t="shared" si="6"/>
        <v>51</v>
      </c>
      <c r="AY6" s="21">
        <f t="shared" si="6"/>
        <v>58.35</v>
      </c>
      <c r="AZ6" s="21">
        <f t="shared" si="6"/>
        <v>73.02</v>
      </c>
      <c r="BA6" s="21">
        <f t="shared" si="6"/>
        <v>72.930000000000007</v>
      </c>
      <c r="BB6" s="21">
        <f t="shared" si="6"/>
        <v>80.08</v>
      </c>
      <c r="BC6" s="21">
        <f t="shared" si="6"/>
        <v>87.33</v>
      </c>
      <c r="BD6" s="21">
        <f t="shared" si="6"/>
        <v>92.26</v>
      </c>
      <c r="BE6" s="20" t="str">
        <f>IF(BE7="","",IF(BE7="-","【-】","【"&amp;SUBSTITUTE(TEXT(BE7,"#,##0.00"),"-","△")&amp;"】"))</f>
        <v>【78.43】</v>
      </c>
      <c r="BF6" s="21">
        <f>IF(BF7="",NA(),BF7)</f>
        <v>577.84</v>
      </c>
      <c r="BG6" s="21">
        <f t="shared" ref="BG6:BO6" si="7">IF(BG7="",NA(),BG7)</f>
        <v>512.95000000000005</v>
      </c>
      <c r="BH6" s="21">
        <f t="shared" si="7"/>
        <v>500.15</v>
      </c>
      <c r="BI6" s="21">
        <f t="shared" si="7"/>
        <v>488.99</v>
      </c>
      <c r="BJ6" s="21">
        <f t="shared" si="7"/>
        <v>479.67</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118.73</v>
      </c>
      <c r="BR6" s="21">
        <f t="shared" ref="BR6:BZ6" si="8">IF(BR7="",NA(),BR7)</f>
        <v>113.85</v>
      </c>
      <c r="BS6" s="21">
        <f t="shared" si="8"/>
        <v>114.67</v>
      </c>
      <c r="BT6" s="21">
        <f t="shared" si="8"/>
        <v>116.96</v>
      </c>
      <c r="BU6" s="21">
        <f t="shared" si="8"/>
        <v>106.13</v>
      </c>
      <c r="BV6" s="21">
        <f t="shared" si="8"/>
        <v>97.91</v>
      </c>
      <c r="BW6" s="21">
        <f t="shared" si="8"/>
        <v>98.61</v>
      </c>
      <c r="BX6" s="21">
        <f t="shared" si="8"/>
        <v>98.75</v>
      </c>
      <c r="BY6" s="21">
        <f t="shared" si="8"/>
        <v>98.36</v>
      </c>
      <c r="BZ6" s="21">
        <f t="shared" si="8"/>
        <v>97.29</v>
      </c>
      <c r="CA6" s="20" t="str">
        <f>IF(CA7="","",IF(CA7="-","【-】","【"&amp;SUBSTITUTE(TEXT(CA7,"#,##0.00"),"-","△")&amp;"】"))</f>
        <v>【97.81】</v>
      </c>
      <c r="CB6" s="21">
        <f>IF(CB7="",NA(),CB7)</f>
        <v>114.5</v>
      </c>
      <c r="CC6" s="21">
        <f t="shared" ref="CC6:CK6" si="9">IF(CC7="",NA(),CC7)</f>
        <v>117.92</v>
      </c>
      <c r="CD6" s="21">
        <f t="shared" si="9"/>
        <v>116.91</v>
      </c>
      <c r="CE6" s="21">
        <f t="shared" si="9"/>
        <v>114.63</v>
      </c>
      <c r="CF6" s="21">
        <f t="shared" si="9"/>
        <v>126.23</v>
      </c>
      <c r="CG6" s="21">
        <f t="shared" si="9"/>
        <v>144.11000000000001</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61.49</v>
      </c>
      <c r="CW6" s="20" t="str">
        <f>IF(CW7="","",IF(CW7="-","【-】","【"&amp;SUBSTITUTE(TEXT(CW7,"#,##0.00"),"-","△")&amp;"】"))</f>
        <v>【58.94】</v>
      </c>
      <c r="CX6" s="21">
        <f>IF(CX7="",NA(),CX7)</f>
        <v>93.41</v>
      </c>
      <c r="CY6" s="21">
        <f t="shared" ref="CY6:DG6" si="11">IF(CY7="",NA(),CY7)</f>
        <v>94.15</v>
      </c>
      <c r="CZ6" s="21">
        <f t="shared" si="11"/>
        <v>94.44</v>
      </c>
      <c r="DA6" s="21">
        <f t="shared" si="11"/>
        <v>94.92</v>
      </c>
      <c r="DB6" s="21">
        <f t="shared" si="11"/>
        <v>94.92</v>
      </c>
      <c r="DC6" s="21">
        <f t="shared" si="11"/>
        <v>94.58</v>
      </c>
      <c r="DD6" s="21">
        <f t="shared" si="11"/>
        <v>94.56</v>
      </c>
      <c r="DE6" s="21">
        <f t="shared" si="11"/>
        <v>94.75</v>
      </c>
      <c r="DF6" s="21">
        <f t="shared" si="11"/>
        <v>94.92</v>
      </c>
      <c r="DG6" s="21">
        <f t="shared" si="11"/>
        <v>95.01</v>
      </c>
      <c r="DH6" s="20" t="str">
        <f>IF(DH7="","",IF(DH7="-","【-】","【"&amp;SUBSTITUTE(TEXT(DH7,"#,##0.00"),"-","△")&amp;"】"))</f>
        <v>【95.91】</v>
      </c>
      <c r="DI6" s="21">
        <f>IF(DI7="",NA(),DI7)</f>
        <v>12.7</v>
      </c>
      <c r="DJ6" s="21">
        <f t="shared" ref="DJ6:DR6" si="12">IF(DJ7="",NA(),DJ7)</f>
        <v>15.53</v>
      </c>
      <c r="DK6" s="21">
        <f t="shared" si="12"/>
        <v>18.38</v>
      </c>
      <c r="DL6" s="21">
        <f t="shared" si="12"/>
        <v>21.11</v>
      </c>
      <c r="DM6" s="21">
        <f t="shared" si="12"/>
        <v>23.85</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4.88</v>
      </c>
      <c r="DU6" s="21">
        <f t="shared" ref="DU6:EC6" si="13">IF(DU7="",NA(),DU7)</f>
        <v>4.72</v>
      </c>
      <c r="DV6" s="21">
        <f t="shared" si="13"/>
        <v>11.11</v>
      </c>
      <c r="DW6" s="21">
        <f t="shared" si="13"/>
        <v>11.01</v>
      </c>
      <c r="DX6" s="21">
        <f t="shared" si="13"/>
        <v>10.94</v>
      </c>
      <c r="DY6" s="21">
        <f t="shared" si="13"/>
        <v>4.95</v>
      </c>
      <c r="DZ6" s="21">
        <f t="shared" si="13"/>
        <v>5.64</v>
      </c>
      <c r="EA6" s="21">
        <f t="shared" si="13"/>
        <v>6.43</v>
      </c>
      <c r="EB6" s="21">
        <f t="shared" si="13"/>
        <v>7.75</v>
      </c>
      <c r="EC6" s="21">
        <f t="shared" si="13"/>
        <v>9.44</v>
      </c>
      <c r="ED6" s="20" t="str">
        <f>IF(ED7="","",IF(ED7="-","【-】","【"&amp;SUBSTITUTE(TEXT(ED7,"#,##0.00"),"-","△")&amp;"】"))</f>
        <v>【8.68】</v>
      </c>
      <c r="EE6" s="21">
        <f>IF(EE7="",NA(),EE7)</f>
        <v>0.16</v>
      </c>
      <c r="EF6" s="21">
        <f t="shared" ref="EF6:EN6" si="14">IF(EF7="",NA(),EF7)</f>
        <v>0.19</v>
      </c>
      <c r="EG6" s="21">
        <f t="shared" si="14"/>
        <v>0.15</v>
      </c>
      <c r="EH6" s="21">
        <f t="shared" si="14"/>
        <v>0.21</v>
      </c>
      <c r="EI6" s="21">
        <f t="shared" si="14"/>
        <v>0.05</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272141</v>
      </c>
      <c r="D7" s="23">
        <v>46</v>
      </c>
      <c r="E7" s="23">
        <v>17</v>
      </c>
      <c r="F7" s="23">
        <v>1</v>
      </c>
      <c r="G7" s="23">
        <v>0</v>
      </c>
      <c r="H7" s="23" t="s">
        <v>95</v>
      </c>
      <c r="I7" s="23" t="s">
        <v>96</v>
      </c>
      <c r="J7" s="23" t="s">
        <v>97</v>
      </c>
      <c r="K7" s="23" t="s">
        <v>98</v>
      </c>
      <c r="L7" s="23" t="s">
        <v>99</v>
      </c>
      <c r="M7" s="23" t="s">
        <v>100</v>
      </c>
      <c r="N7" s="24" t="s">
        <v>101</v>
      </c>
      <c r="O7" s="24">
        <v>69.989999999999995</v>
      </c>
      <c r="P7" s="24">
        <v>94.37</v>
      </c>
      <c r="Q7" s="24">
        <v>91.96</v>
      </c>
      <c r="R7" s="24">
        <v>2382</v>
      </c>
      <c r="S7" s="24">
        <v>107342</v>
      </c>
      <c r="T7" s="24">
        <v>16.66</v>
      </c>
      <c r="U7" s="24">
        <v>6443.1</v>
      </c>
      <c r="V7" s="24">
        <v>100578</v>
      </c>
      <c r="W7" s="24">
        <v>17.53</v>
      </c>
      <c r="X7" s="24">
        <v>5737.48</v>
      </c>
      <c r="Y7" s="24">
        <v>109.91</v>
      </c>
      <c r="Z7" s="24">
        <v>108.82</v>
      </c>
      <c r="AA7" s="24">
        <v>106.82</v>
      </c>
      <c r="AB7" s="24">
        <v>104.87</v>
      </c>
      <c r="AC7" s="24">
        <v>102.83</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47.18</v>
      </c>
      <c r="AV7" s="24">
        <v>55.07</v>
      </c>
      <c r="AW7" s="24">
        <v>49.51</v>
      </c>
      <c r="AX7" s="24">
        <v>51</v>
      </c>
      <c r="AY7" s="24">
        <v>58.35</v>
      </c>
      <c r="AZ7" s="24">
        <v>73.02</v>
      </c>
      <c r="BA7" s="24">
        <v>72.930000000000007</v>
      </c>
      <c r="BB7" s="24">
        <v>80.08</v>
      </c>
      <c r="BC7" s="24">
        <v>87.33</v>
      </c>
      <c r="BD7" s="24">
        <v>92.26</v>
      </c>
      <c r="BE7" s="24">
        <v>78.430000000000007</v>
      </c>
      <c r="BF7" s="24">
        <v>577.84</v>
      </c>
      <c r="BG7" s="24">
        <v>512.95000000000005</v>
      </c>
      <c r="BH7" s="24">
        <v>500.15</v>
      </c>
      <c r="BI7" s="24">
        <v>488.99</v>
      </c>
      <c r="BJ7" s="24">
        <v>479.67</v>
      </c>
      <c r="BK7" s="24">
        <v>708.89</v>
      </c>
      <c r="BL7" s="24">
        <v>730.52</v>
      </c>
      <c r="BM7" s="24">
        <v>672.33</v>
      </c>
      <c r="BN7" s="24">
        <v>668.8</v>
      </c>
      <c r="BO7" s="24">
        <v>652.79999999999995</v>
      </c>
      <c r="BP7" s="24">
        <v>630.82000000000005</v>
      </c>
      <c r="BQ7" s="24">
        <v>118.73</v>
      </c>
      <c r="BR7" s="24">
        <v>113.85</v>
      </c>
      <c r="BS7" s="24">
        <v>114.67</v>
      </c>
      <c r="BT7" s="24">
        <v>116.96</v>
      </c>
      <c r="BU7" s="24">
        <v>106.13</v>
      </c>
      <c r="BV7" s="24">
        <v>97.91</v>
      </c>
      <c r="BW7" s="24">
        <v>98.61</v>
      </c>
      <c r="BX7" s="24">
        <v>98.75</v>
      </c>
      <c r="BY7" s="24">
        <v>98.36</v>
      </c>
      <c r="BZ7" s="24">
        <v>97.29</v>
      </c>
      <c r="CA7" s="24">
        <v>97.81</v>
      </c>
      <c r="CB7" s="24">
        <v>114.5</v>
      </c>
      <c r="CC7" s="24">
        <v>117.92</v>
      </c>
      <c r="CD7" s="24">
        <v>116.91</v>
      </c>
      <c r="CE7" s="24">
        <v>114.63</v>
      </c>
      <c r="CF7" s="24">
        <v>126.23</v>
      </c>
      <c r="CG7" s="24">
        <v>144.11000000000001</v>
      </c>
      <c r="CH7" s="24">
        <v>141.24</v>
      </c>
      <c r="CI7" s="24">
        <v>142.03</v>
      </c>
      <c r="CJ7" s="24">
        <v>142.11000000000001</v>
      </c>
      <c r="CK7" s="24">
        <v>145.49</v>
      </c>
      <c r="CL7" s="24">
        <v>138.75</v>
      </c>
      <c r="CM7" s="24" t="s">
        <v>101</v>
      </c>
      <c r="CN7" s="24" t="s">
        <v>101</v>
      </c>
      <c r="CO7" s="24" t="s">
        <v>101</v>
      </c>
      <c r="CP7" s="24" t="s">
        <v>101</v>
      </c>
      <c r="CQ7" s="24" t="s">
        <v>101</v>
      </c>
      <c r="CR7" s="24">
        <v>61.32</v>
      </c>
      <c r="CS7" s="24">
        <v>61.7</v>
      </c>
      <c r="CT7" s="24">
        <v>63.04</v>
      </c>
      <c r="CU7" s="24">
        <v>60.55</v>
      </c>
      <c r="CV7" s="24">
        <v>61.49</v>
      </c>
      <c r="CW7" s="24">
        <v>58.94</v>
      </c>
      <c r="CX7" s="24">
        <v>93.41</v>
      </c>
      <c r="CY7" s="24">
        <v>94.15</v>
      </c>
      <c r="CZ7" s="24">
        <v>94.44</v>
      </c>
      <c r="DA7" s="24">
        <v>94.92</v>
      </c>
      <c r="DB7" s="24">
        <v>94.92</v>
      </c>
      <c r="DC7" s="24">
        <v>94.58</v>
      </c>
      <c r="DD7" s="24">
        <v>94.56</v>
      </c>
      <c r="DE7" s="24">
        <v>94.75</v>
      </c>
      <c r="DF7" s="24">
        <v>94.92</v>
      </c>
      <c r="DG7" s="24">
        <v>95.01</v>
      </c>
      <c r="DH7" s="24">
        <v>95.91</v>
      </c>
      <c r="DI7" s="24">
        <v>12.7</v>
      </c>
      <c r="DJ7" s="24">
        <v>15.53</v>
      </c>
      <c r="DK7" s="24">
        <v>18.38</v>
      </c>
      <c r="DL7" s="24">
        <v>21.11</v>
      </c>
      <c r="DM7" s="24">
        <v>23.85</v>
      </c>
      <c r="DN7" s="24">
        <v>31.01</v>
      </c>
      <c r="DO7" s="24">
        <v>28.87</v>
      </c>
      <c r="DP7" s="24">
        <v>31.34</v>
      </c>
      <c r="DQ7" s="24">
        <v>32.909999999999997</v>
      </c>
      <c r="DR7" s="24">
        <v>34.869999999999997</v>
      </c>
      <c r="DS7" s="24">
        <v>41.09</v>
      </c>
      <c r="DT7" s="24">
        <v>4.88</v>
      </c>
      <c r="DU7" s="24">
        <v>4.72</v>
      </c>
      <c r="DV7" s="24">
        <v>11.11</v>
      </c>
      <c r="DW7" s="24">
        <v>11.01</v>
      </c>
      <c r="DX7" s="24">
        <v>10.94</v>
      </c>
      <c r="DY7" s="24">
        <v>4.95</v>
      </c>
      <c r="DZ7" s="24">
        <v>5.64</v>
      </c>
      <c r="EA7" s="24">
        <v>6.43</v>
      </c>
      <c r="EB7" s="24">
        <v>7.75</v>
      </c>
      <c r="EC7" s="24">
        <v>9.44</v>
      </c>
      <c r="ED7" s="24">
        <v>8.68</v>
      </c>
      <c r="EE7" s="24">
        <v>0.16</v>
      </c>
      <c r="EF7" s="24">
        <v>0.19</v>
      </c>
      <c r="EG7" s="24">
        <v>0.15</v>
      </c>
      <c r="EH7" s="24">
        <v>0.21</v>
      </c>
      <c r="EI7" s="24">
        <v>0.05</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滉</cp:lastModifiedBy>
  <cp:lastPrinted>2025-01-29T00:37:05Z</cp:lastPrinted>
  <dcterms:created xsi:type="dcterms:W3CDTF">2024-12-19T01:17:25Z</dcterms:created>
  <dcterms:modified xsi:type="dcterms:W3CDTF">2025-02-14T06:03:57Z</dcterms:modified>
  <cp:category/>
</cp:coreProperties>
</file>