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6年度（R5決算）\22_経営比較分析表\03_団体回答【2.10〆】\15 富田林市○【田中】◎\"/>
    </mc:Choice>
  </mc:AlternateContent>
  <xr:revisionPtr revIDLastSave="0" documentId="13_ncr:1_{D135236D-9ED7-4C15-A7C4-48579FB8AB38}" xr6:coauthVersionLast="47" xr6:coauthVersionMax="47" xr10:uidLastSave="{00000000-0000-0000-0000-000000000000}"/>
  <workbookProtection workbookAlgorithmName="SHA-512" workbookHashValue="jqyU+0GCrYKxzUn58o96Vp0yBBBKKgiWa3/RcrUkBAZrn+iyIGHYs6o3oYwr2hIaThqofY7Duk/YJhP/VQwNCQ==" workbookSaltValue="XIm9PjOHi3SgcSh1Wx2GfQ==" workbookSpinCount="100000" lockStructure="1"/>
  <bookViews>
    <workbookView xWindow="-108" yWindow="-108" windowWidth="23256" windowHeight="14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AT8" i="4" s="1"/>
  <c r="R6" i="5"/>
  <c r="AL8" i="4" s="1"/>
  <c r="Q6" i="5"/>
  <c r="P6" i="5"/>
  <c r="P10" i="4" s="1"/>
  <c r="O6" i="5"/>
  <c r="N6" i="5"/>
  <c r="M6" i="5"/>
  <c r="L6" i="5"/>
  <c r="K6" i="5"/>
  <c r="J6" i="5"/>
  <c r="I8" i="4" s="1"/>
  <c r="I6" i="5"/>
  <c r="B8" i="4" s="1"/>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L85" i="4"/>
  <c r="I85" i="4"/>
  <c r="BB10" i="4"/>
  <c r="AT10" i="4"/>
  <c r="AL10" i="4"/>
  <c r="W10" i="4"/>
  <c r="I10" i="4"/>
  <c r="B10" i="4"/>
  <c r="AD8" i="4"/>
  <c r="W8" i="4"/>
  <c r="P8"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<sst xmlns="http://schemas.openxmlformats.org/spreadsheetml/2006/main" count="228" uniqueCount="114">
  <si>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</si>
  <si>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</si>
  <si>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</si>
  <si>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</si>
  <si>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</si>
  <si>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</si>
  <si>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</si>
  <si>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</si>
  <si>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</si>
  <si>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</si>
  <si>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</si>
  <si>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</si>
  <si>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</si>
  <si>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</si>
  <si>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</si>
  <si>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</si>
  <si>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</si>
  <si>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</si>
  <si>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</si>
  <si>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</si>
  <si>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</si>
  <si>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</si>
  <si>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</si>
  <si>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</si>
  <si>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</si>
  <si>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</si>
  <si>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</si>
  <si>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</si>
  <si>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</si>
  <si>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</si>
  <si>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</si>
  <si>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</si>
  <si>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</si>
  <si>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</si>
  <si>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</si>
  <si>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</si>
  <si>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</si>
  <si>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</si>
  <si>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</si>
  <si>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</si>
  <si>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</si>
  <si>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</si>
  <si>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</si>
  <si>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</si>
  <si>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</si>
  <si>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</si>
  <si>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</si>
  <si>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</si>
  <si>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</si>
  <si>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</si>
  <si>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</si>
  <si>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</si>
  <si>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</si>
  <si>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</si>
  <si>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</si>
  <si>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</si>
  <si>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</si>
  <si>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</si>
  <si>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</si>
  <si>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</si>
  <si>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</si>
  <si>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</si>
  <si>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</si>
  <si>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</si>
  <si>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</si>
  <si>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</si>
  <si>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</si>
  <si>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</si>
  <si>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</si>
  <si>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</si>
  <si>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</si>
  <si>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</si>
  <si>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</si>
  <si>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</si>
  <si>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</si>
  <si>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</si>
  <si>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</si>
  <si>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</si>
  <si>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</si>
  <si>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</si>
  <si>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</si>
  <si>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</si>
  <si>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</si>
  <si>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</si>
  <si>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</si>
  <si>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</si>
  <si>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</si>
  <si>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</si>
  <si>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</si>
  <si>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</si>
  <si>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</si>
  <si>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</si>
  <si>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</si>
  <si>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富田林市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</si>
  <si>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</si>
  <si>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</si>
  <si>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</si>
  <si>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</si>
  <si>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</si>
  <si>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</si>
  <si>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</si>
  <si>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</si>
  <si>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</si>
  <si>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</si>
  <si>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</si>
  <si>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</si>
  <si>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</si>
  <si>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</si>
  <si>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</si>
  <si>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</si>
  <si>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</si>
  <si>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管路の老朽化に加え、配水池の更新時期も迎えており、更新費用が増大していくことが予想される。資金残高と配水池の更新にかかる費用に注視しながら、管路の更新を行っていく必要がある。事業を着実に進めていくためには、資金の確保と経費の抑制が課題となってくる。甲田浄水場浄水機能の廃止による後年度に負担すべきであった修繕費及び更新費用の抑制、マイクロ水力発電事業による新たな収益の確保、他市と漏水調査業務の共同発注を行うことでの経費の抑制などを行ってきた。今後は遊休地売却による財源確保、企業団との統合、そして減少する水需要にあわせて施設の統廃合を進めることにより、安心・安全な水の供給を継続していくために経営の改善を行っていく必要がある。</t>
    <rPh sb="8" eb="9">
      <t>クワ</t>
    </rPh>
    <rPh sb="11" eb="14">
      <t>ハイスイチ</t>
    </rPh>
    <rPh sb="15" eb="17">
      <t>コウシン</t>
    </rPh>
    <rPh sb="17" eb="19">
      <t>ジキ</t>
    </rPh>
    <rPh sb="20" eb="21">
      <t>ムカ</t>
    </rPh>
    <rPh sb="26" eb="28">
      <t>コウシン</t>
    </rPh>
    <rPh sb="28" eb="30">
      <t>ヒヨウ</t>
    </rPh>
    <rPh sb="31" eb="33">
      <t>ゾウダイ</t>
    </rPh>
    <rPh sb="40" eb="42">
      <t>ヨソウ</t>
    </rPh>
    <rPh sb="46" eb="48">
      <t>シキン</t>
    </rPh>
    <rPh sb="48" eb="50">
      <t>ザンダカ</t>
    </rPh>
    <rPh sb="51" eb="53">
      <t>ハイスイ</t>
    </rPh>
    <rPh sb="53" eb="54">
      <t>イケ</t>
    </rPh>
    <rPh sb="55" eb="57">
      <t>コウシン</t>
    </rPh>
    <rPh sb="61" eb="63">
      <t>ヒヨウ</t>
    </rPh>
    <rPh sb="64" eb="66">
      <t>チュウシ</t>
    </rPh>
    <rPh sb="71" eb="73">
      <t>カンロ</t>
    </rPh>
    <rPh sb="77" eb="78">
      <t>オコナ</t>
    </rPh>
    <rPh sb="82" eb="84">
      <t>ヒツヨウ</t>
    </rPh>
    <rPh sb="88" eb="90">
      <t>ジギョウ</t>
    </rPh>
    <rPh sb="91" eb="93">
      <t>チャクジツ</t>
    </rPh>
    <rPh sb="94" eb="95">
      <t>スス</t>
    </rPh>
    <rPh sb="110" eb="112">
      <t>ケイヒ</t>
    </rPh>
    <rPh sb="113" eb="115">
      <t>ヨクセイ</t>
    </rPh>
    <rPh sb="163" eb="165">
      <t>ヨクセイ</t>
    </rPh>
    <rPh sb="191" eb="193">
      <t>ロウスイ</t>
    </rPh>
    <rPh sb="193" eb="195">
      <t>チョウサ</t>
    </rPh>
    <rPh sb="217" eb="218">
      <t>オコナ</t>
    </rPh>
    <rPh sb="223" eb="225">
      <t>コンゴ</t>
    </rPh>
    <rPh sb="226" eb="229">
      <t>ユウキュウチ</t>
    </rPh>
    <rPh sb="229" eb="231">
      <t>バイキャク</t>
    </rPh>
    <rPh sb="234" eb="236">
      <t>ザイゲン</t>
    </rPh>
    <rPh sb="236" eb="238">
      <t>カクホ</t>
    </rPh>
    <rPh sb="239" eb="241">
      <t>キギョウ</t>
    </rPh>
    <rPh sb="241" eb="242">
      <t>ダン</t>
    </rPh>
    <rPh sb="244" eb="246">
      <t>トウゴウ</t>
    </rPh>
    <rPh sb="298" eb="300">
      <t>ケイエイ</t>
    </rPh>
    <rPh sb="301" eb="303">
      <t>カイゼン</t>
    </rPh>
    <rPh sb="309" eb="311">
      <t>ヒツヨウ</t>
    </rPh>
    <phoneticPr fontId="4"/>
  </si>
  <si>
    <t>　収益については、物価高騰支援策として水道料金の減免を実施したが、前年度よりも減免期間が短いため、給水収益が増、減収相当分の他会計補助金が減となった。その他、長期前受金戻入額の減、雑収益の減などの影響により経常収益が前年度比で5.11％減となった。一方、費用については、動力費、受水費、固定資産除却費の減により経常費用が前年度比で5.23％減となった。前年度比が収益の方が大きいため、経常収支比率は改善している。
　近年は、積極的に更新工事を行っているため、資金（流動資産）が減少し、流動比率は、減少傾向が続いている。令和4年度の数値が高い要因は、工事費の未払金の減や、継続費に係る工事の翌年度への繰越等のため、決算時点での一時的な流動負債の減少によるものである。
　企業債残高対給水収益比率は、積極的に管路更新等を行っていることから借入額が償還額を上回っていること、料金改定は行ったものの人口減少が給水収益に減少の影響を及ぼしていること等から上昇傾向が続いている。令和4年度及び令和5年度の数値が高い要因は、減免による給水収益の減少が原因である。
　施設利用率の減少は水需要の減少による。
　料金回収率については、水道料金減免期間が前年度より短く給水収益が増加し、さらに費用が減少したため、令和5年度は改善している。
　本市では、漏水調査を行うなど、漏水の早期発見に努めており、有収率は、類似団体平均値より高くなっている。</t>
    <rPh sb="9" eb="13">
      <t>ブッカコウトウ</t>
    </rPh>
    <rPh sb="13" eb="16">
      <t>シエンサク</t>
    </rPh>
    <rPh sb="19" eb="21">
      <t>スイドウ</t>
    </rPh>
    <rPh sb="21" eb="23">
      <t>リョウキン</t>
    </rPh>
    <rPh sb="24" eb="26">
      <t>ゲンメン</t>
    </rPh>
    <rPh sb="27" eb="29">
      <t>ジッシ</t>
    </rPh>
    <rPh sb="33" eb="36">
      <t>ゼンネンド</t>
    </rPh>
    <rPh sb="49" eb="51">
      <t>キュウスイ</t>
    </rPh>
    <rPh sb="51" eb="53">
      <t>シュウエキ</t>
    </rPh>
    <rPh sb="56" eb="58">
      <t>ゲンシュウ</t>
    </rPh>
    <rPh sb="58" eb="61">
      <t>ソウトウブン</t>
    </rPh>
    <rPh sb="62" eb="65">
      <t>ホカカイケイ</t>
    </rPh>
    <rPh sb="65" eb="68">
      <t>ホジョキン</t>
    </rPh>
    <rPh sb="69" eb="70">
      <t>ゲン</t>
    </rPh>
    <rPh sb="77" eb="78">
      <t>ホカ</t>
    </rPh>
    <rPh sb="79" eb="86">
      <t>チョウキマエウケキンレイニュウ</t>
    </rPh>
    <rPh sb="86" eb="87">
      <t>ガク</t>
    </rPh>
    <rPh sb="88" eb="89">
      <t>ゲン</t>
    </rPh>
    <rPh sb="90" eb="93">
      <t>ザツシュウエキ</t>
    </rPh>
    <rPh sb="94" eb="95">
      <t>ゲン</t>
    </rPh>
    <rPh sb="98" eb="100">
      <t>エイキョウ</t>
    </rPh>
    <rPh sb="103" eb="107">
      <t>ケイジョウシュウエキ</t>
    </rPh>
    <rPh sb="124" eb="126">
      <t>イッポウ</t>
    </rPh>
    <rPh sb="127" eb="129">
      <t>ヒヨウ</t>
    </rPh>
    <rPh sb="135" eb="138">
      <t>ドウリョクヒ</t>
    </rPh>
    <rPh sb="139" eb="142">
      <t>ジュスイヒ</t>
    </rPh>
    <rPh sb="143" eb="147">
      <t>コテイシサン</t>
    </rPh>
    <rPh sb="147" eb="150">
      <t>ジョキャクヒ</t>
    </rPh>
    <rPh sb="151" eb="152">
      <t>ゲン</t>
    </rPh>
    <rPh sb="155" eb="159">
      <t>ケイジョウヒヨウ</t>
    </rPh>
    <rPh sb="181" eb="183">
      <t>シュウエキ</t>
    </rPh>
    <rPh sb="184" eb="185">
      <t>ホウ</t>
    </rPh>
    <rPh sb="186" eb="187">
      <t>オオ</t>
    </rPh>
    <rPh sb="199" eb="201">
      <t>カイゼン</t>
    </rPh>
    <rPh sb="208" eb="210">
      <t>キンネン</t>
    </rPh>
    <rPh sb="259" eb="261">
      <t>レイワ</t>
    </rPh>
    <rPh sb="262" eb="264">
      <t>ネンド</t>
    </rPh>
    <rPh sb="265" eb="267">
      <t>スウチ</t>
    </rPh>
    <rPh sb="268" eb="269">
      <t>タカ</t>
    </rPh>
    <rPh sb="270" eb="272">
      <t>ヨウイン</t>
    </rPh>
    <rPh sb="274" eb="276">
      <t>コウジ</t>
    </rPh>
    <rPh sb="316" eb="320">
      <t>リュウドウフサイ</t>
    </rPh>
    <rPh sb="321" eb="323">
      <t>ゲンショウ</t>
    </rPh>
    <rPh sb="384" eb="386">
      <t>リョウキン</t>
    </rPh>
    <rPh sb="386" eb="388">
      <t>カイテイ</t>
    </rPh>
    <rPh sb="389" eb="390">
      <t>オコナ</t>
    </rPh>
    <rPh sb="395" eb="397">
      <t>ジンコウ</t>
    </rPh>
    <rPh sb="397" eb="399">
      <t>ゲンショウ</t>
    </rPh>
    <rPh sb="400" eb="402">
      <t>キュウスイ</t>
    </rPh>
    <rPh sb="408" eb="410">
      <t>エイキョウ</t>
    </rPh>
    <rPh sb="411" eb="412">
      <t>オヨ</t>
    </rPh>
    <rPh sb="422" eb="424">
      <t>ジョウショウ</t>
    </rPh>
    <rPh sb="424" eb="426">
      <t>ケイコウ</t>
    </rPh>
    <rPh sb="433" eb="435">
      <t>レイワ</t>
    </rPh>
    <rPh sb="436" eb="438">
      <t>ネンド</t>
    </rPh>
    <rPh sb="438" eb="439">
      <t>オヨ</t>
    </rPh>
    <rPh sb="440" eb="442">
      <t>レイワ</t>
    </rPh>
    <rPh sb="443" eb="445">
      <t>ネンド</t>
    </rPh>
    <rPh sb="446" eb="448">
      <t>スウチ</t>
    </rPh>
    <rPh sb="449" eb="450">
      <t>タカ</t>
    </rPh>
    <rPh sb="451" eb="453">
      <t>ヨウイン</t>
    </rPh>
    <rPh sb="455" eb="457">
      <t>ゲンメン</t>
    </rPh>
    <rPh sb="460" eb="462">
      <t>キュウスイ</t>
    </rPh>
    <rPh sb="462" eb="464">
      <t>シュウエキ</t>
    </rPh>
    <rPh sb="465" eb="467">
      <t>ゲンショウ</t>
    </rPh>
    <rPh sb="468" eb="470">
      <t>ゲンイン</t>
    </rPh>
    <rPh sb="476" eb="481">
      <t>シセツリヨウリツ</t>
    </rPh>
    <rPh sb="482" eb="484">
      <t>ゲンショウ</t>
    </rPh>
    <rPh sb="485" eb="488">
      <t>ミズジュヨウ</t>
    </rPh>
    <rPh sb="489" eb="491">
      <t>ゲンショウ</t>
    </rPh>
    <rPh sb="497" eb="499">
      <t>リョウキン</t>
    </rPh>
    <rPh sb="499" eb="501">
      <t>カイシュウ</t>
    </rPh>
    <rPh sb="501" eb="502">
      <t>リツ</t>
    </rPh>
    <rPh sb="508" eb="510">
      <t>スイドウ</t>
    </rPh>
    <rPh sb="510" eb="512">
      <t>リョウキン</t>
    </rPh>
    <rPh sb="512" eb="514">
      <t>ゲンメン</t>
    </rPh>
    <rPh sb="514" eb="516">
      <t>キカン</t>
    </rPh>
    <rPh sb="517" eb="520">
      <t>ゼンネンド</t>
    </rPh>
    <rPh sb="522" eb="523">
      <t>ミジカ</t>
    </rPh>
    <rPh sb="524" eb="528">
      <t>キュウスイシュウエキ</t>
    </rPh>
    <rPh sb="529" eb="531">
      <t>ゾウカ</t>
    </rPh>
    <rPh sb="536" eb="538">
      <t>ヒヨウ</t>
    </rPh>
    <rPh sb="539" eb="541">
      <t>ゲンショウ</t>
    </rPh>
    <rPh sb="546" eb="548">
      <t>レイワ</t>
    </rPh>
    <rPh sb="549" eb="551">
      <t>ネンド</t>
    </rPh>
    <rPh sb="552" eb="554">
      <t>カイゼン</t>
    </rPh>
    <phoneticPr fontId="4"/>
  </si>
  <si>
    <t>　有形固定資産減価償却率は、類似団体平均値よりも高くなっている。令和3年度については、用途廃止した施設の除却を行ったことも有形固定資産減価償却率の低下に影響した。しかしながら、法定耐用年数に近い資産がまだ多い状況であり、類似団体平均値より高い数値となっている。同様に、管路経年化率についても類似団体平均値と比較すると高く、老朽化した管路が多くなっている。令和3年度は、昭和56年度に布設した金剛東地区の配水管が耐用年数を迎えたことにより、管路経年化率が大きく増加している。令和5年度は、昭和58年度に布設した梅の里等の配水管が耐用年数を迎えたことにより、管路経年化率が増加した。このような状況を踏まえ、本市では以前から更新工事に積極的に取り組んでおり、管路更新率は類似団体平均値と比較して高い数値を維持している。</t>
    <rPh sb="32" eb="34">
      <t>レイワ</t>
    </rPh>
    <rPh sb="35" eb="37">
      <t>ネンド</t>
    </rPh>
    <rPh sb="43" eb="45">
      <t>ヨウト</t>
    </rPh>
    <rPh sb="45" eb="47">
      <t>ハイシ</t>
    </rPh>
    <rPh sb="49" eb="51">
      <t>シセツ</t>
    </rPh>
    <rPh sb="52" eb="54">
      <t>ジョキャク</t>
    </rPh>
    <rPh sb="55" eb="56">
      <t>オコナ</t>
    </rPh>
    <rPh sb="73" eb="75">
      <t>テイカ</t>
    </rPh>
    <rPh sb="76" eb="78">
      <t>エイキョウ</t>
    </rPh>
    <rPh sb="119" eb="120">
      <t>タカ</t>
    </rPh>
    <rPh sb="121" eb="123">
      <t>スウチ</t>
    </rPh>
    <rPh sb="177" eb="179">
      <t>レイワ</t>
    </rPh>
    <rPh sb="180" eb="182">
      <t>ネンド</t>
    </rPh>
    <rPh sb="184" eb="186">
      <t>ショウワ</t>
    </rPh>
    <rPh sb="188" eb="190">
      <t>ネンド</t>
    </rPh>
    <rPh sb="191" eb="193">
      <t>フセツ</t>
    </rPh>
    <rPh sb="195" eb="197">
      <t>コンゴウ</t>
    </rPh>
    <rPh sb="197" eb="198">
      <t>ヒガシ</t>
    </rPh>
    <rPh sb="198" eb="200">
      <t>チク</t>
    </rPh>
    <rPh sb="201" eb="204">
      <t>ハイスイカン</t>
    </rPh>
    <rPh sb="205" eb="207">
      <t>タイヨウ</t>
    </rPh>
    <rPh sb="207" eb="209">
      <t>ネンスウ</t>
    </rPh>
    <rPh sb="210" eb="211">
      <t>ムカ</t>
    </rPh>
    <rPh sb="219" eb="221">
      <t>カンロ</t>
    </rPh>
    <rPh sb="221" eb="224">
      <t>ケイネンカ</t>
    </rPh>
    <rPh sb="224" eb="225">
      <t>リツ</t>
    </rPh>
    <rPh sb="226" eb="227">
      <t>オオ</t>
    </rPh>
    <rPh sb="229" eb="231">
      <t>ゾウカ</t>
    </rPh>
    <rPh sb="236" eb="238">
      <t>レイワ</t>
    </rPh>
    <rPh sb="239" eb="241">
      <t>ネンド</t>
    </rPh>
    <rPh sb="243" eb="245">
      <t>ショウワ</t>
    </rPh>
    <rPh sb="247" eb="249">
      <t>ネンド</t>
    </rPh>
    <rPh sb="250" eb="252">
      <t>フセツ</t>
    </rPh>
    <rPh sb="254" eb="255">
      <t>ウメ</t>
    </rPh>
    <rPh sb="256" eb="257">
      <t>サト</t>
    </rPh>
    <rPh sb="257" eb="258">
      <t>ナド</t>
    </rPh>
    <rPh sb="259" eb="262">
      <t>ハイスイカン</t>
    </rPh>
    <rPh sb="263" eb="267">
      <t>タイヨウネンスウ</t>
    </rPh>
    <rPh sb="268" eb="269">
      <t>ムカ</t>
    </rPh>
    <rPh sb="277" eb="283">
      <t>カンロケイネンカリツ</t>
    </rPh>
    <rPh sb="284" eb="286">
      <t>ゾウカ</t>
    </rPh>
    <rPh sb="332" eb="334">
      <t>ルイジ</t>
    </rPh>
    <rPh sb="334" eb="339">
      <t>ダンタイヘイキンチ</t>
    </rPh>
    <rPh sb="340" eb="342">
      <t>ヒカク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</si>
</sst>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1.25</c:v>
                </c:pt>
                <c:pt idx="1">
                  <c:v>1.25</c:v>
                </c:pt>
                <c:pt idx="2">
                  <c:v>1.1200000000000001</c:v>
                </c:pt>
                <c:pt idx="3">
                  <c:v>1.1000000000000001</c:v>
                </c:pt>
                <c:pt idx="4">
                  <c:v>0.76</c:v>
                </c:pt>
              </c:numCache>
            </c:numRef>
          </c:val>
          <c:extLst>
            <c:ext xmlns:c16="http://schemas.microsoft.com/office/drawing/2014/chart" uri="{C3380CC4-5D6E-409C-BE32-E72D297353CC}">
              <c16:uniqueId val="{00000000-9D30-4411-B933-1F83FEB7E06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0.67</c:v>
                </c:pt>
                <c:pt idx="2">
                  <c:v>0.62</c:v>
                </c:pt>
                <c:pt idx="3">
                  <c:v>0.6</c:v>
                </c:pt>
                <c:pt idx="4">
                  <c:v>0.57999999999999996</c:v>
                </c:pt>
              </c:numCache>
            </c:numRef>
          </c:val>
          <c:smooth val="0"/>
          <c:extLst>
            <c:ext xmlns:c16="http://schemas.microsoft.com/office/drawing/2014/chart" uri="{C3380CC4-5D6E-409C-BE32-E72D297353CC}">
              <c16:uniqueId val="{00000001-9D30-4411-B933-1F83FEB7E06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58.8</c:v>
                </c:pt>
                <c:pt idx="1">
                  <c:v>59.67</c:v>
                </c:pt>
                <c:pt idx="2">
                  <c:v>58.71</c:v>
                </c:pt>
                <c:pt idx="3">
                  <c:v>56.15</c:v>
                </c:pt>
                <c:pt idx="4">
                  <c:v>54.63</c:v>
                </c:pt>
              </c:numCache>
            </c:numRef>
          </c:val>
          <c:extLst>
            <c:ext xmlns:c16="http://schemas.microsoft.com/office/drawing/2014/chart" uri="{C3380CC4-5D6E-409C-BE32-E72D297353CC}">
              <c16:uniqueId val="{00000000-9833-4BDD-93CF-76F53861E0D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62.05</c:v>
                </c:pt>
                <c:pt idx="1">
                  <c:v>63.23</c:v>
                </c:pt>
                <c:pt idx="2">
                  <c:v>62.59</c:v>
                </c:pt>
                <c:pt idx="3">
                  <c:v>61.81</c:v>
                </c:pt>
                <c:pt idx="4">
                  <c:v>62.35</c:v>
                </c:pt>
              </c:numCache>
            </c:numRef>
          </c:val>
          <c:smooth val="0"/>
          <c:extLst>
            <c:ext xmlns:c16="http://schemas.microsoft.com/office/drawing/2014/chart" uri="{C3380CC4-5D6E-409C-BE32-E72D297353CC}">
              <c16:uniqueId val="{00000001-9833-4BDD-93CF-76F53861E0D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96.52</c:v>
                </c:pt>
                <c:pt idx="1">
                  <c:v>96.26</c:v>
                </c:pt>
                <c:pt idx="2">
                  <c:v>95.64</c:v>
                </c:pt>
                <c:pt idx="3">
                  <c:v>97.66</c:v>
                </c:pt>
                <c:pt idx="4">
                  <c:v>98.27</c:v>
                </c:pt>
              </c:numCache>
            </c:numRef>
          </c:val>
          <c:extLst>
            <c:ext xmlns:c16="http://schemas.microsoft.com/office/drawing/2014/chart" uri="{C3380CC4-5D6E-409C-BE32-E72D297353CC}">
              <c16:uniqueId val="{00000000-2C0E-4B73-BB25-998039BC7C4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89.11</c:v>
                </c:pt>
                <c:pt idx="1">
                  <c:v>89.35</c:v>
                </c:pt>
                <c:pt idx="2">
                  <c:v>89.7</c:v>
                </c:pt>
                <c:pt idx="3">
                  <c:v>89.24</c:v>
                </c:pt>
                <c:pt idx="4">
                  <c:v>88.71</c:v>
                </c:pt>
              </c:numCache>
            </c:numRef>
          </c:val>
          <c:smooth val="0"/>
          <c:extLst>
            <c:ext xmlns:c16="http://schemas.microsoft.com/office/drawing/2014/chart" uri="{C3380CC4-5D6E-409C-BE32-E72D297353CC}">
              <c16:uniqueId val="{00000001-2C0E-4B73-BB25-998039BC7C4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107.52</c:v>
                </c:pt>
                <c:pt idx="1">
                  <c:v>103.02</c:v>
                </c:pt>
                <c:pt idx="2">
                  <c:v>107.93</c:v>
                </c:pt>
                <c:pt idx="3">
                  <c:v>109.54</c:v>
                </c:pt>
                <c:pt idx="4">
                  <c:v>109.68</c:v>
                </c:pt>
              </c:numCache>
            </c:numRef>
          </c:val>
          <c:extLst>
            <c:ext xmlns:c16="http://schemas.microsoft.com/office/drawing/2014/chart" uri="{C3380CC4-5D6E-409C-BE32-E72D297353CC}">
              <c16:uniqueId val="{00000000-9A51-424A-ADB2-AFD89E8A479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112.82</c:v>
                </c:pt>
                <c:pt idx="1">
                  <c:v>111.21</c:v>
                </c:pt>
                <c:pt idx="2">
                  <c:v>111.89</c:v>
                </c:pt>
                <c:pt idx="3">
                  <c:v>109.99</c:v>
                </c:pt>
                <c:pt idx="4">
                  <c:v>110.2</c:v>
                </c:pt>
              </c:numCache>
            </c:numRef>
          </c:val>
          <c:smooth val="0"/>
          <c:extLst>
            <c:ext xmlns:c16="http://schemas.microsoft.com/office/drawing/2014/chart" uri="{C3380CC4-5D6E-409C-BE32-E72D297353CC}">
              <c16:uniqueId val="{00000001-9A51-424A-ADB2-AFD89E8A479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51.1</c:v>
                </c:pt>
                <c:pt idx="1">
                  <c:v>51.35</c:v>
                </c:pt>
                <c:pt idx="2">
                  <c:v>50.99</c:v>
                </c:pt>
                <c:pt idx="3">
                  <c:v>51.88</c:v>
                </c:pt>
                <c:pt idx="4">
                  <c:v>51.96</c:v>
                </c:pt>
              </c:numCache>
            </c:numRef>
          </c:val>
          <c:extLst>
            <c:ext xmlns:c16="http://schemas.microsoft.com/office/drawing/2014/chart" uri="{C3380CC4-5D6E-409C-BE32-E72D297353CC}">
              <c16:uniqueId val="{00000000-8E96-4B83-A818-548F261B47F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48.69</c:v>
                </c:pt>
                <c:pt idx="1">
                  <c:v>49.62</c:v>
                </c:pt>
                <c:pt idx="2">
                  <c:v>50.5</c:v>
                </c:pt>
                <c:pt idx="3">
                  <c:v>51.28</c:v>
                </c:pt>
                <c:pt idx="4">
                  <c:v>51.95</c:v>
                </c:pt>
              </c:numCache>
            </c:numRef>
          </c:val>
          <c:smooth val="0"/>
          <c:extLst>
            <c:ext xmlns:c16="http://schemas.microsoft.com/office/drawing/2014/chart" uri="{C3380CC4-5D6E-409C-BE32-E72D297353CC}">
              <c16:uniqueId val="{00000001-8E96-4B83-A818-548F261B47F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30.34</c:v>
                </c:pt>
                <c:pt idx="1">
                  <c:v>31.22</c:v>
                </c:pt>
                <c:pt idx="2">
                  <c:v>35.29</c:v>
                </c:pt>
                <c:pt idx="3">
                  <c:v>35.4</c:v>
                </c:pt>
                <c:pt idx="4">
                  <c:v>37.56</c:v>
                </c:pt>
              </c:numCache>
            </c:numRef>
          </c:val>
          <c:extLst>
            <c:ext xmlns:c16="http://schemas.microsoft.com/office/drawing/2014/chart" uri="{C3380CC4-5D6E-409C-BE32-E72D297353CC}">
              <c16:uniqueId val="{00000000-3B27-41DE-AD92-4B054B460E4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18.260000000000002</c:v>
                </c:pt>
                <c:pt idx="1">
                  <c:v>19.510000000000002</c:v>
                </c:pt>
                <c:pt idx="2">
                  <c:v>21.19</c:v>
                </c:pt>
                <c:pt idx="3">
                  <c:v>22.64</c:v>
                </c:pt>
                <c:pt idx="4">
                  <c:v>24.49</c:v>
                </c:pt>
              </c:numCache>
            </c:numRef>
          </c:val>
          <c:smooth val="0"/>
          <c:extLst>
            <c:ext xmlns:c16="http://schemas.microsoft.com/office/drawing/2014/chart" uri="{C3380CC4-5D6E-409C-BE32-E72D297353CC}">
              <c16:uniqueId val="{00000001-3B27-41DE-AD92-4B054B460E4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CEC-4E0B-81EE-E26047A1F63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formatCode="#,##0.00;&quot;△&quot;#,##0.00;&quot;-&quot;">
                  <c:v>0.45</c:v>
                </c:pt>
                <c:pt idx="3">
                  <c:v>0</c:v>
                </c:pt>
                <c:pt idx="4" formatCode="#,##0.00;&quot;△&quot;#,##0.00;&quot;-&quot;">
                  <c:v>0.05</c:v>
                </c:pt>
              </c:numCache>
            </c:numRef>
          </c:val>
          <c:smooth val="0"/>
          <c:extLst>
            <c:ext xmlns:c16="http://schemas.microsoft.com/office/drawing/2014/chart" uri="{C3380CC4-5D6E-409C-BE32-E72D297353CC}">
              <c16:uniqueId val="{00000001-CCEC-4E0B-81EE-E26047A1F63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319.12</c:v>
                </c:pt>
                <c:pt idx="1">
                  <c:v>279.67</c:v>
                </c:pt>
                <c:pt idx="2">
                  <c:v>251.45</c:v>
                </c:pt>
                <c:pt idx="3">
                  <c:v>405.37</c:v>
                </c:pt>
                <c:pt idx="4">
                  <c:v>300.27</c:v>
                </c:pt>
              </c:numCache>
            </c:numRef>
          </c:val>
          <c:extLst>
            <c:ext xmlns:c16="http://schemas.microsoft.com/office/drawing/2014/chart" uri="{C3380CC4-5D6E-409C-BE32-E72D297353CC}">
              <c16:uniqueId val="{00000000-9A47-46C4-889C-95E7907704F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358.91</c:v>
                </c:pt>
                <c:pt idx="1">
                  <c:v>360.96</c:v>
                </c:pt>
                <c:pt idx="2">
                  <c:v>351.29</c:v>
                </c:pt>
                <c:pt idx="3">
                  <c:v>364.24</c:v>
                </c:pt>
                <c:pt idx="4">
                  <c:v>369.82</c:v>
                </c:pt>
              </c:numCache>
            </c:numRef>
          </c:val>
          <c:smooth val="0"/>
          <c:extLst>
            <c:ext xmlns:c16="http://schemas.microsoft.com/office/drawing/2014/chart" uri="{C3380CC4-5D6E-409C-BE32-E72D297353CC}">
              <c16:uniqueId val="{00000001-9A47-46C4-889C-95E7907704F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207.81</c:v>
                </c:pt>
                <c:pt idx="1">
                  <c:v>220.46</c:v>
                </c:pt>
                <c:pt idx="2">
                  <c:v>223.18</c:v>
                </c:pt>
                <c:pt idx="3">
                  <c:v>282.08999999999997</c:v>
                </c:pt>
                <c:pt idx="4">
                  <c:v>270.39</c:v>
                </c:pt>
              </c:numCache>
            </c:numRef>
          </c:val>
          <c:extLst>
            <c:ext xmlns:c16="http://schemas.microsoft.com/office/drawing/2014/chart" uri="{C3380CC4-5D6E-409C-BE32-E72D297353CC}">
              <c16:uniqueId val="{00000000-5F5A-412C-B4DF-A084B22A777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247.27</c:v>
                </c:pt>
                <c:pt idx="1">
                  <c:v>239.18</c:v>
                </c:pt>
                <c:pt idx="2">
                  <c:v>236.29</c:v>
                </c:pt>
                <c:pt idx="3">
                  <c:v>238.77</c:v>
                </c:pt>
                <c:pt idx="4">
                  <c:v>218.57</c:v>
                </c:pt>
              </c:numCache>
            </c:numRef>
          </c:val>
          <c:smooth val="0"/>
          <c:extLst>
            <c:ext xmlns:c16="http://schemas.microsoft.com/office/drawing/2014/chart" uri="{C3380CC4-5D6E-409C-BE32-E72D297353CC}">
              <c16:uniqueId val="{00000001-5F5A-412C-B4DF-A084B22A777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104.31</c:v>
                </c:pt>
                <c:pt idx="1">
                  <c:v>94.26</c:v>
                </c:pt>
                <c:pt idx="2">
                  <c:v>105.18</c:v>
                </c:pt>
                <c:pt idx="3">
                  <c:v>86.88</c:v>
                </c:pt>
                <c:pt idx="4">
                  <c:v>100.81</c:v>
                </c:pt>
              </c:numCache>
            </c:numRef>
          </c:val>
          <c:extLst>
            <c:ext xmlns:c16="http://schemas.microsoft.com/office/drawing/2014/chart" uri="{C3380CC4-5D6E-409C-BE32-E72D297353CC}">
              <c16:uniqueId val="{00000000-B8B7-43CA-A6F9-D4D856058EC4}"/>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105.34</c:v>
                </c:pt>
                <c:pt idx="1">
                  <c:v>101.89</c:v>
                </c:pt>
                <c:pt idx="2">
                  <c:v>104.33</c:v>
                </c:pt>
                <c:pt idx="3">
                  <c:v>98.85</c:v>
                </c:pt>
                <c:pt idx="4">
                  <c:v>101.78</c:v>
                </c:pt>
              </c:numCache>
            </c:numRef>
          </c:val>
          <c:smooth val="0"/>
          <c:extLst>
            <c:ext xmlns:c16="http://schemas.microsoft.com/office/drawing/2014/chart" uri="{C3380CC4-5D6E-409C-BE32-E72D297353CC}">
              <c16:uniqueId val="{00000001-B8B7-43CA-A6F9-D4D856058EC4}"/>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138.88999999999999</c:v>
                </c:pt>
                <c:pt idx="1">
                  <c:v>146.35</c:v>
                </c:pt>
                <c:pt idx="2">
                  <c:v>142.96</c:v>
                </c:pt>
                <c:pt idx="3">
                  <c:v>154.28</c:v>
                </c:pt>
                <c:pt idx="4">
                  <c:v>153.04</c:v>
                </c:pt>
              </c:numCache>
            </c:numRef>
          </c:val>
          <c:extLst>
            <c:ext xmlns:c16="http://schemas.microsoft.com/office/drawing/2014/chart" uri="{C3380CC4-5D6E-409C-BE32-E72D297353CC}">
              <c16:uniqueId val="{00000000-8EC5-444F-BCE9-CEA8D659EF8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159.6</c:v>
                </c:pt>
                <c:pt idx="1">
                  <c:v>156.32</c:v>
                </c:pt>
                <c:pt idx="2">
                  <c:v>157.4</c:v>
                </c:pt>
                <c:pt idx="3">
                  <c:v>162.61000000000001</c:v>
                </c:pt>
                <c:pt idx="4">
                  <c:v>163.94</c:v>
                </c:pt>
              </c:numCache>
            </c:numRef>
          </c:val>
          <c:smooth val="0"/>
          <c:extLst>
            <c:ext xmlns:c16="http://schemas.microsoft.com/office/drawing/2014/chart" uri="{C3380CC4-5D6E-409C-BE32-E72D297353CC}">
              <c16:uniqueId val="{00000001-8EC5-444F-BCE9-CEA8D659EF8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2">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2">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6" t="str">
        <f>データ!H6</f>
        <v>大阪府　富田林市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2">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A3</v>
      </c>
      <c r="X8" s="74"/>
      <c r="Y8" s="74"/>
      <c r="Z8" s="74"/>
      <c r="AA8" s="74"/>
      <c r="AB8" s="74"/>
      <c r="AC8" s="74"/>
      <c r="AD8" s="74" t="str">
        <f>データ!$M$6</f>
        <v>非設置</v>
      </c>
      <c r="AE8" s="74"/>
      <c r="AF8" s="74"/>
      <c r="AG8" s="74"/>
      <c r="AH8" s="74"/>
      <c r="AI8" s="74"/>
      <c r="AJ8" s="74"/>
      <c r="AK8" s="2"/>
      <c r="AL8" s="65">
        <f>データ!$R$6</f>
        <v>107342</v>
      </c>
      <c r="AM8" s="65"/>
      <c r="AN8" s="65"/>
      <c r="AO8" s="65"/>
      <c r="AP8" s="65"/>
      <c r="AQ8" s="65"/>
      <c r="AR8" s="65"/>
      <c r="AS8" s="65"/>
      <c r="AT8" s="36">
        <f>データ!$S$6</f>
        <v>16.66</v>
      </c>
      <c r="AU8" s="37"/>
      <c r="AV8" s="37"/>
      <c r="AW8" s="37"/>
      <c r="AX8" s="37"/>
      <c r="AY8" s="37"/>
      <c r="AZ8" s="37"/>
      <c r="BA8" s="37"/>
      <c r="BB8" s="54">
        <f>データ!$T$6</f>
        <v>6443.1</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2">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2">
      <c r="A10" s="2"/>
      <c r="B10" s="36" t="str">
        <f>データ!$N$6</f>
        <v>-</v>
      </c>
      <c r="C10" s="37"/>
      <c r="D10" s="37"/>
      <c r="E10" s="37"/>
      <c r="F10" s="37"/>
      <c r="G10" s="37"/>
      <c r="H10" s="37"/>
      <c r="I10" s="36">
        <f>データ!$O$6</f>
        <v>78.150000000000006</v>
      </c>
      <c r="J10" s="37"/>
      <c r="K10" s="37"/>
      <c r="L10" s="37"/>
      <c r="M10" s="37"/>
      <c r="N10" s="37"/>
      <c r="O10" s="64"/>
      <c r="P10" s="54">
        <f>データ!$P$6</f>
        <v>99.99</v>
      </c>
      <c r="Q10" s="54"/>
      <c r="R10" s="54"/>
      <c r="S10" s="54"/>
      <c r="T10" s="54"/>
      <c r="U10" s="54"/>
      <c r="V10" s="54"/>
      <c r="W10" s="65">
        <f>データ!$Q$6</f>
        <v>2816</v>
      </c>
      <c r="X10" s="65"/>
      <c r="Y10" s="65"/>
      <c r="Z10" s="65"/>
      <c r="AA10" s="65"/>
      <c r="AB10" s="65"/>
      <c r="AC10" s="65"/>
      <c r="AD10" s="2"/>
      <c r="AE10" s="2"/>
      <c r="AF10" s="2"/>
      <c r="AG10" s="2"/>
      <c r="AH10" s="2"/>
      <c r="AI10" s="2"/>
      <c r="AJ10" s="2"/>
      <c r="AK10" s="2"/>
      <c r="AL10" s="65">
        <f>データ!$U$6</f>
        <v>106572</v>
      </c>
      <c r="AM10" s="65"/>
      <c r="AN10" s="65"/>
      <c r="AO10" s="65"/>
      <c r="AP10" s="65"/>
      <c r="AQ10" s="65"/>
      <c r="AR10" s="65"/>
      <c r="AS10" s="65"/>
      <c r="AT10" s="36">
        <f>データ!$V$6</f>
        <v>39.72</v>
      </c>
      <c r="AU10" s="37"/>
      <c r="AV10" s="37"/>
      <c r="AW10" s="37"/>
      <c r="AX10" s="37"/>
      <c r="AY10" s="37"/>
      <c r="AZ10" s="37"/>
      <c r="BA10" s="37"/>
      <c r="BB10" s="54">
        <f>データ!$W$6</f>
        <v>2683.08</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2">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2">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9" t="s">
        <v>112</v>
      </c>
      <c r="BM16" s="90"/>
      <c r="BN16" s="90"/>
      <c r="BO16" s="90"/>
      <c r="BP16" s="90"/>
      <c r="BQ16" s="90"/>
      <c r="BR16" s="90"/>
      <c r="BS16" s="90"/>
      <c r="BT16" s="90"/>
      <c r="BU16" s="90"/>
      <c r="BV16" s="90"/>
      <c r="BW16" s="90"/>
      <c r="BX16" s="90"/>
      <c r="BY16" s="90"/>
      <c r="BZ16" s="9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9"/>
      <c r="BM17" s="90"/>
      <c r="BN17" s="90"/>
      <c r="BO17" s="90"/>
      <c r="BP17" s="90"/>
      <c r="BQ17" s="90"/>
      <c r="BR17" s="90"/>
      <c r="BS17" s="90"/>
      <c r="BT17" s="90"/>
      <c r="BU17" s="90"/>
      <c r="BV17" s="90"/>
      <c r="BW17" s="90"/>
      <c r="BX17" s="90"/>
      <c r="BY17" s="90"/>
      <c r="BZ17" s="9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9"/>
      <c r="BM18" s="90"/>
      <c r="BN18" s="90"/>
      <c r="BO18" s="90"/>
      <c r="BP18" s="90"/>
      <c r="BQ18" s="90"/>
      <c r="BR18" s="90"/>
      <c r="BS18" s="90"/>
      <c r="BT18" s="90"/>
      <c r="BU18" s="90"/>
      <c r="BV18" s="90"/>
      <c r="BW18" s="90"/>
      <c r="BX18" s="90"/>
      <c r="BY18" s="90"/>
      <c r="BZ18" s="9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9"/>
      <c r="BM19" s="90"/>
      <c r="BN19" s="90"/>
      <c r="BO19" s="90"/>
      <c r="BP19" s="90"/>
      <c r="BQ19" s="90"/>
      <c r="BR19" s="90"/>
      <c r="BS19" s="90"/>
      <c r="BT19" s="90"/>
      <c r="BU19" s="90"/>
      <c r="BV19" s="90"/>
      <c r="BW19" s="90"/>
      <c r="BX19" s="90"/>
      <c r="BY19" s="90"/>
      <c r="BZ19" s="9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9"/>
      <c r="BM20" s="90"/>
      <c r="BN20" s="90"/>
      <c r="BO20" s="90"/>
      <c r="BP20" s="90"/>
      <c r="BQ20" s="90"/>
      <c r="BR20" s="90"/>
      <c r="BS20" s="90"/>
      <c r="BT20" s="90"/>
      <c r="BU20" s="90"/>
      <c r="BV20" s="90"/>
      <c r="BW20" s="90"/>
      <c r="BX20" s="90"/>
      <c r="BY20" s="90"/>
      <c r="BZ20" s="9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9"/>
      <c r="BM21" s="90"/>
      <c r="BN21" s="90"/>
      <c r="BO21" s="90"/>
      <c r="BP21" s="90"/>
      <c r="BQ21" s="90"/>
      <c r="BR21" s="90"/>
      <c r="BS21" s="90"/>
      <c r="BT21" s="90"/>
      <c r="BU21" s="90"/>
      <c r="BV21" s="90"/>
      <c r="BW21" s="90"/>
      <c r="BX21" s="90"/>
      <c r="BY21" s="90"/>
      <c r="BZ21" s="9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9"/>
      <c r="BM22" s="90"/>
      <c r="BN22" s="90"/>
      <c r="BO22" s="90"/>
      <c r="BP22" s="90"/>
      <c r="BQ22" s="90"/>
      <c r="BR22" s="90"/>
      <c r="BS22" s="90"/>
      <c r="BT22" s="90"/>
      <c r="BU22" s="90"/>
      <c r="BV22" s="90"/>
      <c r="BW22" s="90"/>
      <c r="BX22" s="90"/>
      <c r="BY22" s="90"/>
      <c r="BZ22" s="9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9"/>
      <c r="BM23" s="90"/>
      <c r="BN23" s="90"/>
      <c r="BO23" s="90"/>
      <c r="BP23" s="90"/>
      <c r="BQ23" s="90"/>
      <c r="BR23" s="90"/>
      <c r="BS23" s="90"/>
      <c r="BT23" s="90"/>
      <c r="BU23" s="90"/>
      <c r="BV23" s="90"/>
      <c r="BW23" s="90"/>
      <c r="BX23" s="90"/>
      <c r="BY23" s="90"/>
      <c r="BZ23" s="9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9"/>
      <c r="BM24" s="90"/>
      <c r="BN24" s="90"/>
      <c r="BO24" s="90"/>
      <c r="BP24" s="90"/>
      <c r="BQ24" s="90"/>
      <c r="BR24" s="90"/>
      <c r="BS24" s="90"/>
      <c r="BT24" s="90"/>
      <c r="BU24" s="90"/>
      <c r="BV24" s="90"/>
      <c r="BW24" s="90"/>
      <c r="BX24" s="90"/>
      <c r="BY24" s="90"/>
      <c r="BZ24" s="9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9"/>
      <c r="BM25" s="90"/>
      <c r="BN25" s="90"/>
      <c r="BO25" s="90"/>
      <c r="BP25" s="90"/>
      <c r="BQ25" s="90"/>
      <c r="BR25" s="90"/>
      <c r="BS25" s="90"/>
      <c r="BT25" s="90"/>
      <c r="BU25" s="90"/>
      <c r="BV25" s="90"/>
      <c r="BW25" s="90"/>
      <c r="BX25" s="90"/>
      <c r="BY25" s="90"/>
      <c r="BZ25" s="9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9"/>
      <c r="BM26" s="90"/>
      <c r="BN26" s="90"/>
      <c r="BO26" s="90"/>
      <c r="BP26" s="90"/>
      <c r="BQ26" s="90"/>
      <c r="BR26" s="90"/>
      <c r="BS26" s="90"/>
      <c r="BT26" s="90"/>
      <c r="BU26" s="90"/>
      <c r="BV26" s="90"/>
      <c r="BW26" s="90"/>
      <c r="BX26" s="90"/>
      <c r="BY26" s="90"/>
      <c r="BZ26" s="9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9"/>
      <c r="BM27" s="90"/>
      <c r="BN27" s="90"/>
      <c r="BO27" s="90"/>
      <c r="BP27" s="90"/>
      <c r="BQ27" s="90"/>
      <c r="BR27" s="90"/>
      <c r="BS27" s="90"/>
      <c r="BT27" s="90"/>
      <c r="BU27" s="90"/>
      <c r="BV27" s="90"/>
      <c r="BW27" s="90"/>
      <c r="BX27" s="90"/>
      <c r="BY27" s="90"/>
      <c r="BZ27" s="9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9"/>
      <c r="BM28" s="90"/>
      <c r="BN28" s="90"/>
      <c r="BO28" s="90"/>
      <c r="BP28" s="90"/>
      <c r="BQ28" s="90"/>
      <c r="BR28" s="90"/>
      <c r="BS28" s="90"/>
      <c r="BT28" s="90"/>
      <c r="BU28" s="90"/>
      <c r="BV28" s="90"/>
      <c r="BW28" s="90"/>
      <c r="BX28" s="90"/>
      <c r="BY28" s="90"/>
      <c r="BZ28" s="9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9"/>
      <c r="BM29" s="90"/>
      <c r="BN29" s="90"/>
      <c r="BO29" s="90"/>
      <c r="BP29" s="90"/>
      <c r="BQ29" s="90"/>
      <c r="BR29" s="90"/>
      <c r="BS29" s="90"/>
      <c r="BT29" s="90"/>
      <c r="BU29" s="90"/>
      <c r="BV29" s="90"/>
      <c r="BW29" s="90"/>
      <c r="BX29" s="90"/>
      <c r="BY29" s="90"/>
      <c r="BZ29" s="9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9"/>
      <c r="BM30" s="90"/>
      <c r="BN30" s="90"/>
      <c r="BO30" s="90"/>
      <c r="BP30" s="90"/>
      <c r="BQ30" s="90"/>
      <c r="BR30" s="90"/>
      <c r="BS30" s="90"/>
      <c r="BT30" s="90"/>
      <c r="BU30" s="90"/>
      <c r="BV30" s="90"/>
      <c r="BW30" s="90"/>
      <c r="BX30" s="90"/>
      <c r="BY30" s="90"/>
      <c r="BZ30" s="9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9"/>
      <c r="BM31" s="90"/>
      <c r="BN31" s="90"/>
      <c r="BO31" s="90"/>
      <c r="BP31" s="90"/>
      <c r="BQ31" s="90"/>
      <c r="BR31" s="90"/>
      <c r="BS31" s="90"/>
      <c r="BT31" s="90"/>
      <c r="BU31" s="90"/>
      <c r="BV31" s="90"/>
      <c r="BW31" s="90"/>
      <c r="BX31" s="90"/>
      <c r="BY31" s="90"/>
      <c r="BZ31" s="9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9"/>
      <c r="BM32" s="90"/>
      <c r="BN32" s="90"/>
      <c r="BO32" s="90"/>
      <c r="BP32" s="90"/>
      <c r="BQ32" s="90"/>
      <c r="BR32" s="90"/>
      <c r="BS32" s="90"/>
      <c r="BT32" s="90"/>
      <c r="BU32" s="90"/>
      <c r="BV32" s="90"/>
      <c r="BW32" s="90"/>
      <c r="BX32" s="90"/>
      <c r="BY32" s="90"/>
      <c r="BZ32" s="9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9"/>
      <c r="BM33" s="90"/>
      <c r="BN33" s="90"/>
      <c r="BO33" s="90"/>
      <c r="BP33" s="90"/>
      <c r="BQ33" s="90"/>
      <c r="BR33" s="90"/>
      <c r="BS33" s="90"/>
      <c r="BT33" s="90"/>
      <c r="BU33" s="90"/>
      <c r="BV33" s="90"/>
      <c r="BW33" s="90"/>
      <c r="BX33" s="90"/>
      <c r="BY33" s="90"/>
      <c r="BZ33" s="9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9"/>
      <c r="BM34" s="90"/>
      <c r="BN34" s="90"/>
      <c r="BO34" s="90"/>
      <c r="BP34" s="90"/>
      <c r="BQ34" s="90"/>
      <c r="BR34" s="90"/>
      <c r="BS34" s="90"/>
      <c r="BT34" s="90"/>
      <c r="BU34" s="90"/>
      <c r="BV34" s="90"/>
      <c r="BW34" s="90"/>
      <c r="BX34" s="90"/>
      <c r="BY34" s="90"/>
      <c r="BZ34" s="9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9"/>
      <c r="BM35" s="90"/>
      <c r="BN35" s="90"/>
      <c r="BO35" s="90"/>
      <c r="BP35" s="90"/>
      <c r="BQ35" s="90"/>
      <c r="BR35" s="90"/>
      <c r="BS35" s="90"/>
      <c r="BT35" s="90"/>
      <c r="BU35" s="90"/>
      <c r="BV35" s="90"/>
      <c r="BW35" s="90"/>
      <c r="BX35" s="90"/>
      <c r="BY35" s="90"/>
      <c r="BZ35" s="9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9"/>
      <c r="BM36" s="90"/>
      <c r="BN36" s="90"/>
      <c r="BO36" s="90"/>
      <c r="BP36" s="90"/>
      <c r="BQ36" s="90"/>
      <c r="BR36" s="90"/>
      <c r="BS36" s="90"/>
      <c r="BT36" s="90"/>
      <c r="BU36" s="90"/>
      <c r="BV36" s="90"/>
      <c r="BW36" s="90"/>
      <c r="BX36" s="90"/>
      <c r="BY36" s="90"/>
      <c r="BZ36" s="9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9"/>
      <c r="BM37" s="90"/>
      <c r="BN37" s="90"/>
      <c r="BO37" s="90"/>
      <c r="BP37" s="90"/>
      <c r="BQ37" s="90"/>
      <c r="BR37" s="90"/>
      <c r="BS37" s="90"/>
      <c r="BT37" s="90"/>
      <c r="BU37" s="90"/>
      <c r="BV37" s="90"/>
      <c r="BW37" s="90"/>
      <c r="BX37" s="90"/>
      <c r="BY37" s="90"/>
      <c r="BZ37" s="9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9"/>
      <c r="BM38" s="90"/>
      <c r="BN38" s="90"/>
      <c r="BO38" s="90"/>
      <c r="BP38" s="90"/>
      <c r="BQ38" s="90"/>
      <c r="BR38" s="90"/>
      <c r="BS38" s="90"/>
      <c r="BT38" s="90"/>
      <c r="BU38" s="90"/>
      <c r="BV38" s="90"/>
      <c r="BW38" s="90"/>
      <c r="BX38" s="90"/>
      <c r="BY38" s="90"/>
      <c r="BZ38" s="9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9"/>
      <c r="BM39" s="90"/>
      <c r="BN39" s="90"/>
      <c r="BO39" s="90"/>
      <c r="BP39" s="90"/>
      <c r="BQ39" s="90"/>
      <c r="BR39" s="90"/>
      <c r="BS39" s="90"/>
      <c r="BT39" s="90"/>
      <c r="BU39" s="90"/>
      <c r="BV39" s="90"/>
      <c r="BW39" s="90"/>
      <c r="BX39" s="90"/>
      <c r="BY39" s="90"/>
      <c r="BZ39" s="9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9"/>
      <c r="BM40" s="90"/>
      <c r="BN40" s="90"/>
      <c r="BO40" s="90"/>
      <c r="BP40" s="90"/>
      <c r="BQ40" s="90"/>
      <c r="BR40" s="90"/>
      <c r="BS40" s="90"/>
      <c r="BT40" s="90"/>
      <c r="BU40" s="90"/>
      <c r="BV40" s="90"/>
      <c r="BW40" s="90"/>
      <c r="BX40" s="90"/>
      <c r="BY40" s="90"/>
      <c r="BZ40" s="9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9"/>
      <c r="BM41" s="90"/>
      <c r="BN41" s="90"/>
      <c r="BO41" s="90"/>
      <c r="BP41" s="90"/>
      <c r="BQ41" s="90"/>
      <c r="BR41" s="90"/>
      <c r="BS41" s="90"/>
      <c r="BT41" s="90"/>
      <c r="BU41" s="90"/>
      <c r="BV41" s="90"/>
      <c r="BW41" s="90"/>
      <c r="BX41" s="90"/>
      <c r="BY41" s="90"/>
      <c r="BZ41" s="9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9"/>
      <c r="BM42" s="90"/>
      <c r="BN42" s="90"/>
      <c r="BO42" s="90"/>
      <c r="BP42" s="90"/>
      <c r="BQ42" s="90"/>
      <c r="BR42" s="90"/>
      <c r="BS42" s="90"/>
      <c r="BT42" s="90"/>
      <c r="BU42" s="90"/>
      <c r="BV42" s="90"/>
      <c r="BW42" s="90"/>
      <c r="BX42" s="90"/>
      <c r="BY42" s="90"/>
      <c r="BZ42" s="9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9"/>
      <c r="BM43" s="90"/>
      <c r="BN43" s="90"/>
      <c r="BO43" s="90"/>
      <c r="BP43" s="90"/>
      <c r="BQ43" s="90"/>
      <c r="BR43" s="90"/>
      <c r="BS43" s="90"/>
      <c r="BT43" s="90"/>
      <c r="BU43" s="90"/>
      <c r="BV43" s="90"/>
      <c r="BW43" s="90"/>
      <c r="BX43" s="90"/>
      <c r="BY43" s="90"/>
      <c r="BZ43" s="9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9"/>
      <c r="BM44" s="90"/>
      <c r="BN44" s="90"/>
      <c r="BO44" s="90"/>
      <c r="BP44" s="90"/>
      <c r="BQ44" s="90"/>
      <c r="BR44" s="90"/>
      <c r="BS44" s="90"/>
      <c r="BT44" s="90"/>
      <c r="BU44" s="90"/>
      <c r="BV44" s="90"/>
      <c r="BW44" s="90"/>
      <c r="BX44" s="90"/>
      <c r="BY44" s="90"/>
      <c r="BZ44" s="9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113</v>
      </c>
      <c r="BM47" s="39"/>
      <c r="BN47" s="39"/>
      <c r="BO47" s="39"/>
      <c r="BP47" s="39"/>
      <c r="BQ47" s="39"/>
      <c r="BR47" s="39"/>
      <c r="BS47" s="39"/>
      <c r="BT47" s="39"/>
      <c r="BU47" s="39"/>
      <c r="BV47" s="39"/>
      <c r="BW47" s="39"/>
      <c r="BX47" s="39"/>
      <c r="BY47" s="39"/>
      <c r="BZ47" s="4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2">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2">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111</v>
      </c>
      <c r="BM66" s="39"/>
      <c r="BN66" s="39"/>
      <c r="BO66" s="39"/>
      <c r="BP66" s="39"/>
      <c r="BQ66" s="39"/>
      <c r="BR66" s="39"/>
      <c r="BS66" s="39"/>
      <c r="BT66" s="39"/>
      <c r="BU66" s="39"/>
      <c r="BV66" s="39"/>
      <c r="BW66" s="39"/>
      <c r="BX66" s="39"/>
      <c r="BY66" s="39"/>
      <c r="BZ66" s="4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MUJH60c5DgqiT4WinhJFzFfzYyArgydrg3Xkf3bffS2+7VvxCV8lR66Tatyfa6ioVI5crP1q9MrHMjkxlzwA0g==" saltValue="3oQbIpBEn59KQQMWNsdLu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272141</v>
      </c>
      <c r="D6" s="20">
        <f t="shared" si="3"/>
        <v>46</v>
      </c>
      <c r="E6" s="20">
        <f t="shared" si="3"/>
        <v>1</v>
      </c>
      <c r="F6" s="20">
        <f t="shared" si="3"/>
        <v>0</v>
      </c>
      <c r="G6" s="20">
        <f t="shared" si="3"/>
        <v>1</v>
      </c>
      <c r="H6" s="20" t="str">
        <f t="shared" si="3"/>
        <v>大阪府　富田林市</v>
      </c>
      <c r="I6" s="20" t="str">
        <f t="shared" si="3"/>
        <v>法適用</v>
      </c>
      <c r="J6" s="20" t="str">
        <f t="shared" si="3"/>
        <v>水道事業</v>
      </c>
      <c r="K6" s="20" t="str">
        <f t="shared" si="3"/>
        <v>末端給水事業</v>
      </c>
      <c r="L6" s="20" t="str">
        <f t="shared" si="3"/>
        <v>A3</v>
      </c>
      <c r="M6" s="20" t="str">
        <f t="shared" si="3"/>
        <v>非設置</v>
      </c>
      <c r="N6" s="21" t="str">
        <f t="shared" si="3"/>
        <v>-</v>
      </c>
      <c r="O6" s="21">
        <f t="shared" si="3"/>
        <v>78.150000000000006</v>
      </c>
      <c r="P6" s="21">
        <f t="shared" si="3"/>
        <v>99.99</v>
      </c>
      <c r="Q6" s="21">
        <f t="shared" si="3"/>
        <v>2816</v>
      </c>
      <c r="R6" s="21">
        <f t="shared" si="3"/>
        <v>107342</v>
      </c>
      <c r="S6" s="21">
        <f t="shared" si="3"/>
        <v>16.66</v>
      </c>
      <c r="T6" s="21">
        <f t="shared" si="3"/>
        <v>6443.1</v>
      </c>
      <c r="U6" s="21">
        <f t="shared" si="3"/>
        <v>106572</v>
      </c>
      <c r="V6" s="21">
        <f t="shared" si="3"/>
        <v>39.72</v>
      </c>
      <c r="W6" s="21">
        <f t="shared" si="3"/>
        <v>2683.08</v>
      </c>
      <c r="X6" s="22">
        <f>IF(X7="",NA(),X7)</f>
        <v>107.52</v>
      </c>
      <c r="Y6" s="22">
        <f t="shared" ref="Y6:AG6" si="4">IF(Y7="",NA(),Y7)</f>
        <v>103.02</v>
      </c>
      <c r="Z6" s="22">
        <f t="shared" si="4"/>
        <v>107.93</v>
      </c>
      <c r="AA6" s="22">
        <f t="shared" si="4"/>
        <v>109.54</v>
      </c>
      <c r="AB6" s="22">
        <f t="shared" si="4"/>
        <v>109.68</v>
      </c>
      <c r="AC6" s="22">
        <f t="shared" si="4"/>
        <v>112.82</v>
      </c>
      <c r="AD6" s="22">
        <f t="shared" si="4"/>
        <v>111.21</v>
      </c>
      <c r="AE6" s="22">
        <f t="shared" si="4"/>
        <v>111.89</v>
      </c>
      <c r="AF6" s="22">
        <f t="shared" si="4"/>
        <v>109.99</v>
      </c>
      <c r="AG6" s="22">
        <f t="shared" si="4"/>
        <v>110.2</v>
      </c>
      <c r="AH6" s="21" t="str">
        <f>IF(AH7="","",IF(AH7="-","【-】","【"&amp;SUBSTITUTE(TEXT(AH7,"#,##0.00"),"-","△")&amp;"】"))</f>
        <v>【108.24】</v>
      </c>
      <c r="AI6" s="21">
        <f>IF(AI7="",NA(),AI7)</f>
        <v>0</v>
      </c>
      <c r="AJ6" s="21">
        <f t="shared" ref="AJ6:AR6" si="5">IF(AJ7="",NA(),AJ7)</f>
        <v>0</v>
      </c>
      <c r="AK6" s="21">
        <f t="shared" si="5"/>
        <v>0</v>
      </c>
      <c r="AL6" s="21">
        <f t="shared" si="5"/>
        <v>0</v>
      </c>
      <c r="AM6" s="21">
        <f t="shared" si="5"/>
        <v>0</v>
      </c>
      <c r="AN6" s="21">
        <f t="shared" si="5"/>
        <v>0</v>
      </c>
      <c r="AO6" s="21">
        <f t="shared" si="5"/>
        <v>0</v>
      </c>
      <c r="AP6" s="22">
        <f t="shared" si="5"/>
        <v>0.45</v>
      </c>
      <c r="AQ6" s="21">
        <f t="shared" si="5"/>
        <v>0</v>
      </c>
      <c r="AR6" s="22">
        <f t="shared" si="5"/>
        <v>0.05</v>
      </c>
      <c r="AS6" s="21" t="str">
        <f>IF(AS7="","",IF(AS7="-","【-】","【"&amp;SUBSTITUTE(TEXT(AS7,"#,##0.00"),"-","△")&amp;"】"))</f>
        <v>【1.50】</v>
      </c>
      <c r="AT6" s="22">
        <f>IF(AT7="",NA(),AT7)</f>
        <v>319.12</v>
      </c>
      <c r="AU6" s="22">
        <f t="shared" ref="AU6:BC6" si="6">IF(AU7="",NA(),AU7)</f>
        <v>279.67</v>
      </c>
      <c r="AV6" s="22">
        <f t="shared" si="6"/>
        <v>251.45</v>
      </c>
      <c r="AW6" s="22">
        <f t="shared" si="6"/>
        <v>405.37</v>
      </c>
      <c r="AX6" s="22">
        <f t="shared" si="6"/>
        <v>300.27</v>
      </c>
      <c r="AY6" s="22">
        <f t="shared" si="6"/>
        <v>358.91</v>
      </c>
      <c r="AZ6" s="22">
        <f t="shared" si="6"/>
        <v>360.96</v>
      </c>
      <c r="BA6" s="22">
        <f t="shared" si="6"/>
        <v>351.29</v>
      </c>
      <c r="BB6" s="22">
        <f t="shared" si="6"/>
        <v>364.24</v>
      </c>
      <c r="BC6" s="22">
        <f t="shared" si="6"/>
        <v>369.82</v>
      </c>
      <c r="BD6" s="21" t="str">
        <f>IF(BD7="","",IF(BD7="-","【-】","【"&amp;SUBSTITUTE(TEXT(BD7,"#,##0.00"),"-","△")&amp;"】"))</f>
        <v>【243.36】</v>
      </c>
      <c r="BE6" s="22">
        <f>IF(BE7="",NA(),BE7)</f>
        <v>207.81</v>
      </c>
      <c r="BF6" s="22">
        <f t="shared" ref="BF6:BN6" si="7">IF(BF7="",NA(),BF7)</f>
        <v>220.46</v>
      </c>
      <c r="BG6" s="22">
        <f t="shared" si="7"/>
        <v>223.18</v>
      </c>
      <c r="BH6" s="22">
        <f t="shared" si="7"/>
        <v>282.08999999999997</v>
      </c>
      <c r="BI6" s="22">
        <f t="shared" si="7"/>
        <v>270.39</v>
      </c>
      <c r="BJ6" s="22">
        <f t="shared" si="7"/>
        <v>247.27</v>
      </c>
      <c r="BK6" s="22">
        <f t="shared" si="7"/>
        <v>239.18</v>
      </c>
      <c r="BL6" s="22">
        <f t="shared" si="7"/>
        <v>236.29</v>
      </c>
      <c r="BM6" s="22">
        <f t="shared" si="7"/>
        <v>238.77</v>
      </c>
      <c r="BN6" s="22">
        <f t="shared" si="7"/>
        <v>218.57</v>
      </c>
      <c r="BO6" s="21" t="str">
        <f>IF(BO7="","",IF(BO7="-","【-】","【"&amp;SUBSTITUTE(TEXT(BO7,"#,##0.00"),"-","△")&amp;"】"))</f>
        <v>【265.93】</v>
      </c>
      <c r="BP6" s="22">
        <f>IF(BP7="",NA(),BP7)</f>
        <v>104.31</v>
      </c>
      <c r="BQ6" s="22">
        <f t="shared" ref="BQ6:BY6" si="8">IF(BQ7="",NA(),BQ7)</f>
        <v>94.26</v>
      </c>
      <c r="BR6" s="22">
        <f t="shared" si="8"/>
        <v>105.18</v>
      </c>
      <c r="BS6" s="22">
        <f t="shared" si="8"/>
        <v>86.88</v>
      </c>
      <c r="BT6" s="22">
        <f t="shared" si="8"/>
        <v>100.81</v>
      </c>
      <c r="BU6" s="22">
        <f t="shared" si="8"/>
        <v>105.34</v>
      </c>
      <c r="BV6" s="22">
        <f t="shared" si="8"/>
        <v>101.89</v>
      </c>
      <c r="BW6" s="22">
        <f t="shared" si="8"/>
        <v>104.33</v>
      </c>
      <c r="BX6" s="22">
        <f t="shared" si="8"/>
        <v>98.85</v>
      </c>
      <c r="BY6" s="22">
        <f t="shared" si="8"/>
        <v>101.78</v>
      </c>
      <c r="BZ6" s="21" t="str">
        <f>IF(BZ7="","",IF(BZ7="-","【-】","【"&amp;SUBSTITUTE(TEXT(BZ7,"#,##0.00"),"-","△")&amp;"】"))</f>
        <v>【97.82】</v>
      </c>
      <c r="CA6" s="22">
        <f>IF(CA7="",NA(),CA7)</f>
        <v>138.88999999999999</v>
      </c>
      <c r="CB6" s="22">
        <f t="shared" ref="CB6:CJ6" si="9">IF(CB7="",NA(),CB7)</f>
        <v>146.35</v>
      </c>
      <c r="CC6" s="22">
        <f t="shared" si="9"/>
        <v>142.96</v>
      </c>
      <c r="CD6" s="22">
        <f t="shared" si="9"/>
        <v>154.28</v>
      </c>
      <c r="CE6" s="22">
        <f t="shared" si="9"/>
        <v>153.04</v>
      </c>
      <c r="CF6" s="22">
        <f t="shared" si="9"/>
        <v>159.6</v>
      </c>
      <c r="CG6" s="22">
        <f t="shared" si="9"/>
        <v>156.32</v>
      </c>
      <c r="CH6" s="22">
        <f t="shared" si="9"/>
        <v>157.4</v>
      </c>
      <c r="CI6" s="22">
        <f t="shared" si="9"/>
        <v>162.61000000000001</v>
      </c>
      <c r="CJ6" s="22">
        <f t="shared" si="9"/>
        <v>163.94</v>
      </c>
      <c r="CK6" s="21" t="str">
        <f>IF(CK7="","",IF(CK7="-","【-】","【"&amp;SUBSTITUTE(TEXT(CK7,"#,##0.00"),"-","△")&amp;"】"))</f>
        <v>【177.56】</v>
      </c>
      <c r="CL6" s="22">
        <f>IF(CL7="",NA(),CL7)</f>
        <v>58.8</v>
      </c>
      <c r="CM6" s="22">
        <f t="shared" ref="CM6:CU6" si="10">IF(CM7="",NA(),CM7)</f>
        <v>59.67</v>
      </c>
      <c r="CN6" s="22">
        <f t="shared" si="10"/>
        <v>58.71</v>
      </c>
      <c r="CO6" s="22">
        <f t="shared" si="10"/>
        <v>56.15</v>
      </c>
      <c r="CP6" s="22">
        <f t="shared" si="10"/>
        <v>54.63</v>
      </c>
      <c r="CQ6" s="22">
        <f t="shared" si="10"/>
        <v>62.05</v>
      </c>
      <c r="CR6" s="22">
        <f t="shared" si="10"/>
        <v>63.23</v>
      </c>
      <c r="CS6" s="22">
        <f t="shared" si="10"/>
        <v>62.59</v>
      </c>
      <c r="CT6" s="22">
        <f t="shared" si="10"/>
        <v>61.81</v>
      </c>
      <c r="CU6" s="22">
        <f t="shared" si="10"/>
        <v>62.35</v>
      </c>
      <c r="CV6" s="21" t="str">
        <f>IF(CV7="","",IF(CV7="-","【-】","【"&amp;SUBSTITUTE(TEXT(CV7,"#,##0.00"),"-","△")&amp;"】"))</f>
        <v>【59.81】</v>
      </c>
      <c r="CW6" s="22">
        <f>IF(CW7="",NA(),CW7)</f>
        <v>96.52</v>
      </c>
      <c r="CX6" s="22">
        <f t="shared" ref="CX6:DF6" si="11">IF(CX7="",NA(),CX7)</f>
        <v>96.26</v>
      </c>
      <c r="CY6" s="22">
        <f t="shared" si="11"/>
        <v>95.64</v>
      </c>
      <c r="CZ6" s="22">
        <f t="shared" si="11"/>
        <v>97.66</v>
      </c>
      <c r="DA6" s="22">
        <f t="shared" si="11"/>
        <v>98.27</v>
      </c>
      <c r="DB6" s="22">
        <f t="shared" si="11"/>
        <v>89.11</v>
      </c>
      <c r="DC6" s="22">
        <f t="shared" si="11"/>
        <v>89.35</v>
      </c>
      <c r="DD6" s="22">
        <f t="shared" si="11"/>
        <v>89.7</v>
      </c>
      <c r="DE6" s="22">
        <f t="shared" si="11"/>
        <v>89.24</v>
      </c>
      <c r="DF6" s="22">
        <f t="shared" si="11"/>
        <v>88.71</v>
      </c>
      <c r="DG6" s="21" t="str">
        <f>IF(DG7="","",IF(DG7="-","【-】","【"&amp;SUBSTITUTE(TEXT(DG7,"#,##0.00"),"-","△")&amp;"】"))</f>
        <v>【89.42】</v>
      </c>
      <c r="DH6" s="22">
        <f>IF(DH7="",NA(),DH7)</f>
        <v>51.1</v>
      </c>
      <c r="DI6" s="22">
        <f t="shared" ref="DI6:DQ6" si="12">IF(DI7="",NA(),DI7)</f>
        <v>51.35</v>
      </c>
      <c r="DJ6" s="22">
        <f t="shared" si="12"/>
        <v>50.99</v>
      </c>
      <c r="DK6" s="22">
        <f t="shared" si="12"/>
        <v>51.88</v>
      </c>
      <c r="DL6" s="22">
        <f t="shared" si="12"/>
        <v>51.96</v>
      </c>
      <c r="DM6" s="22">
        <f t="shared" si="12"/>
        <v>48.69</v>
      </c>
      <c r="DN6" s="22">
        <f t="shared" si="12"/>
        <v>49.62</v>
      </c>
      <c r="DO6" s="22">
        <f t="shared" si="12"/>
        <v>50.5</v>
      </c>
      <c r="DP6" s="22">
        <f t="shared" si="12"/>
        <v>51.28</v>
      </c>
      <c r="DQ6" s="22">
        <f t="shared" si="12"/>
        <v>51.95</v>
      </c>
      <c r="DR6" s="21" t="str">
        <f>IF(DR7="","",IF(DR7="-","【-】","【"&amp;SUBSTITUTE(TEXT(DR7,"#,##0.00"),"-","△")&amp;"】"))</f>
        <v>【52.02】</v>
      </c>
      <c r="DS6" s="22">
        <f>IF(DS7="",NA(),DS7)</f>
        <v>30.34</v>
      </c>
      <c r="DT6" s="22">
        <f t="shared" ref="DT6:EB6" si="13">IF(DT7="",NA(),DT7)</f>
        <v>31.22</v>
      </c>
      <c r="DU6" s="22">
        <f t="shared" si="13"/>
        <v>35.29</v>
      </c>
      <c r="DV6" s="22">
        <f t="shared" si="13"/>
        <v>35.4</v>
      </c>
      <c r="DW6" s="22">
        <f t="shared" si="13"/>
        <v>37.56</v>
      </c>
      <c r="DX6" s="22">
        <f t="shared" si="13"/>
        <v>18.260000000000002</v>
      </c>
      <c r="DY6" s="22">
        <f t="shared" si="13"/>
        <v>19.510000000000002</v>
      </c>
      <c r="DZ6" s="22">
        <f t="shared" si="13"/>
        <v>21.19</v>
      </c>
      <c r="EA6" s="22">
        <f t="shared" si="13"/>
        <v>22.64</v>
      </c>
      <c r="EB6" s="22">
        <f t="shared" si="13"/>
        <v>24.49</v>
      </c>
      <c r="EC6" s="21" t="str">
        <f>IF(EC7="","",IF(EC7="-","【-】","【"&amp;SUBSTITUTE(TEXT(EC7,"#,##0.00"),"-","△")&amp;"】"))</f>
        <v>【25.37】</v>
      </c>
      <c r="ED6" s="22">
        <f>IF(ED7="",NA(),ED7)</f>
        <v>1.25</v>
      </c>
      <c r="EE6" s="22">
        <f t="shared" ref="EE6:EM6" si="14">IF(EE7="",NA(),EE7)</f>
        <v>1.25</v>
      </c>
      <c r="EF6" s="22">
        <f t="shared" si="14"/>
        <v>1.1200000000000001</v>
      </c>
      <c r="EG6" s="22">
        <f t="shared" si="14"/>
        <v>1.1000000000000001</v>
      </c>
      <c r="EH6" s="22">
        <f t="shared" si="14"/>
        <v>0.76</v>
      </c>
      <c r="EI6" s="22">
        <f t="shared" si="14"/>
        <v>0.66</v>
      </c>
      <c r="EJ6" s="22">
        <f t="shared" si="14"/>
        <v>0.67</v>
      </c>
      <c r="EK6" s="22">
        <f t="shared" si="14"/>
        <v>0.62</v>
      </c>
      <c r="EL6" s="22">
        <f t="shared" si="14"/>
        <v>0.6</v>
      </c>
      <c r="EM6" s="22">
        <f t="shared" si="14"/>
        <v>0.57999999999999996</v>
      </c>
      <c r="EN6" s="21" t="str">
        <f>IF(EN7="","",IF(EN7="-","【-】","【"&amp;SUBSTITUTE(TEXT(EN7,"#,##0.00"),"-","△")&amp;"】"))</f>
        <v>【0.62】</v>
      </c>
    </row>
    <row r="7" spans="1:144" s="23" customFormat="1" x14ac:dyDescent="0.2">
      <c r="A7" s="15"/>
      <c r="B7" s="24">
        <v>2023</v>
      </c>
      <c r="C7" s="24">
        <v>272141</v>
      </c>
      <c r="D7" s="24">
        <v>46</v>
      </c>
      <c r="E7" s="24">
        <v>1</v>
      </c>
      <c r="F7" s="24">
        <v>0</v>
      </c>
      <c r="G7" s="24">
        <v>1</v>
      </c>
      <c r="H7" s="24" t="s">
        <v>93</v>
      </c>
      <c r="I7" s="24" t="s">
        <v>94</v>
      </c>
      <c r="J7" s="24" t="s">
        <v>95</v>
      </c>
      <c r="K7" s="24" t="s">
        <v>96</v>
      </c>
      <c r="L7" s="24" t="s">
        <v>97</v>
      </c>
      <c r="M7" s="24" t="s">
        <v>98</v>
      </c>
      <c r="N7" s="25" t="s">
        <v>99</v>
      </c>
      <c r="O7" s="25">
        <v>78.150000000000006</v>
      </c>
      <c r="P7" s="25">
        <v>99.99</v>
      </c>
      <c r="Q7" s="25">
        <v>2816</v>
      </c>
      <c r="R7" s="25">
        <v>107342</v>
      </c>
      <c r="S7" s="25">
        <v>16.66</v>
      </c>
      <c r="T7" s="25">
        <v>6443.1</v>
      </c>
      <c r="U7" s="25">
        <v>106572</v>
      </c>
      <c r="V7" s="25">
        <v>39.72</v>
      </c>
      <c r="W7" s="25">
        <v>2683.08</v>
      </c>
      <c r="X7" s="25">
        <v>107.52</v>
      </c>
      <c r="Y7" s="25">
        <v>103.02</v>
      </c>
      <c r="Z7" s="25">
        <v>107.93</v>
      </c>
      <c r="AA7" s="25">
        <v>109.54</v>
      </c>
      <c r="AB7" s="25">
        <v>109.68</v>
      </c>
      <c r="AC7" s="25">
        <v>112.82</v>
      </c>
      <c r="AD7" s="25">
        <v>111.21</v>
      </c>
      <c r="AE7" s="25">
        <v>111.89</v>
      </c>
      <c r="AF7" s="25">
        <v>109.99</v>
      </c>
      <c r="AG7" s="25">
        <v>110.2</v>
      </c>
      <c r="AH7" s="25">
        <v>108.24</v>
      </c>
      <c r="AI7" s="25">
        <v>0</v>
      </c>
      <c r="AJ7" s="25">
        <v>0</v>
      </c>
      <c r="AK7" s="25">
        <v>0</v>
      </c>
      <c r="AL7" s="25">
        <v>0</v>
      </c>
      <c r="AM7" s="25">
        <v>0</v>
      </c>
      <c r="AN7" s="25">
        <v>0</v>
      </c>
      <c r="AO7" s="25">
        <v>0</v>
      </c>
      <c r="AP7" s="25">
        <v>0.45</v>
      </c>
      <c r="AQ7" s="25">
        <v>0</v>
      </c>
      <c r="AR7" s="25">
        <v>0.05</v>
      </c>
      <c r="AS7" s="25">
        <v>1.5</v>
      </c>
      <c r="AT7" s="25">
        <v>319.12</v>
      </c>
      <c r="AU7" s="25">
        <v>279.67</v>
      </c>
      <c r="AV7" s="25">
        <v>251.45</v>
      </c>
      <c r="AW7" s="25">
        <v>405.37</v>
      </c>
      <c r="AX7" s="25">
        <v>300.27</v>
      </c>
      <c r="AY7" s="25">
        <v>358.91</v>
      </c>
      <c r="AZ7" s="25">
        <v>360.96</v>
      </c>
      <c r="BA7" s="25">
        <v>351.29</v>
      </c>
      <c r="BB7" s="25">
        <v>364.24</v>
      </c>
      <c r="BC7" s="25">
        <v>369.82</v>
      </c>
      <c r="BD7" s="25">
        <v>243.36</v>
      </c>
      <c r="BE7" s="25">
        <v>207.81</v>
      </c>
      <c r="BF7" s="25">
        <v>220.46</v>
      </c>
      <c r="BG7" s="25">
        <v>223.18</v>
      </c>
      <c r="BH7" s="25">
        <v>282.08999999999997</v>
      </c>
      <c r="BI7" s="25">
        <v>270.39</v>
      </c>
      <c r="BJ7" s="25">
        <v>247.27</v>
      </c>
      <c r="BK7" s="25">
        <v>239.18</v>
      </c>
      <c r="BL7" s="25">
        <v>236.29</v>
      </c>
      <c r="BM7" s="25">
        <v>238.77</v>
      </c>
      <c r="BN7" s="25">
        <v>218.57</v>
      </c>
      <c r="BO7" s="25">
        <v>265.93</v>
      </c>
      <c r="BP7" s="25">
        <v>104.31</v>
      </c>
      <c r="BQ7" s="25">
        <v>94.26</v>
      </c>
      <c r="BR7" s="25">
        <v>105.18</v>
      </c>
      <c r="BS7" s="25">
        <v>86.88</v>
      </c>
      <c r="BT7" s="25">
        <v>100.81</v>
      </c>
      <c r="BU7" s="25">
        <v>105.34</v>
      </c>
      <c r="BV7" s="25">
        <v>101.89</v>
      </c>
      <c r="BW7" s="25">
        <v>104.33</v>
      </c>
      <c r="BX7" s="25">
        <v>98.85</v>
      </c>
      <c r="BY7" s="25">
        <v>101.78</v>
      </c>
      <c r="BZ7" s="25">
        <v>97.82</v>
      </c>
      <c r="CA7" s="25">
        <v>138.88999999999999</v>
      </c>
      <c r="CB7" s="25">
        <v>146.35</v>
      </c>
      <c r="CC7" s="25">
        <v>142.96</v>
      </c>
      <c r="CD7" s="25">
        <v>154.28</v>
      </c>
      <c r="CE7" s="25">
        <v>153.04</v>
      </c>
      <c r="CF7" s="25">
        <v>159.6</v>
      </c>
      <c r="CG7" s="25">
        <v>156.32</v>
      </c>
      <c r="CH7" s="25">
        <v>157.4</v>
      </c>
      <c r="CI7" s="25">
        <v>162.61000000000001</v>
      </c>
      <c r="CJ7" s="25">
        <v>163.94</v>
      </c>
      <c r="CK7" s="25">
        <v>177.56</v>
      </c>
      <c r="CL7" s="25">
        <v>58.8</v>
      </c>
      <c r="CM7" s="25">
        <v>59.67</v>
      </c>
      <c r="CN7" s="25">
        <v>58.71</v>
      </c>
      <c r="CO7" s="25">
        <v>56.15</v>
      </c>
      <c r="CP7" s="25">
        <v>54.63</v>
      </c>
      <c r="CQ7" s="25">
        <v>62.05</v>
      </c>
      <c r="CR7" s="25">
        <v>63.23</v>
      </c>
      <c r="CS7" s="25">
        <v>62.59</v>
      </c>
      <c r="CT7" s="25">
        <v>61.81</v>
      </c>
      <c r="CU7" s="25">
        <v>62.35</v>
      </c>
      <c r="CV7" s="25">
        <v>59.81</v>
      </c>
      <c r="CW7" s="25">
        <v>96.52</v>
      </c>
      <c r="CX7" s="25">
        <v>96.26</v>
      </c>
      <c r="CY7" s="25">
        <v>95.64</v>
      </c>
      <c r="CZ7" s="25">
        <v>97.66</v>
      </c>
      <c r="DA7" s="25">
        <v>98.27</v>
      </c>
      <c r="DB7" s="25">
        <v>89.11</v>
      </c>
      <c r="DC7" s="25">
        <v>89.35</v>
      </c>
      <c r="DD7" s="25">
        <v>89.7</v>
      </c>
      <c r="DE7" s="25">
        <v>89.24</v>
      </c>
      <c r="DF7" s="25">
        <v>88.71</v>
      </c>
      <c r="DG7" s="25">
        <v>89.42</v>
      </c>
      <c r="DH7" s="25">
        <v>51.1</v>
      </c>
      <c r="DI7" s="25">
        <v>51.35</v>
      </c>
      <c r="DJ7" s="25">
        <v>50.99</v>
      </c>
      <c r="DK7" s="25">
        <v>51.88</v>
      </c>
      <c r="DL7" s="25">
        <v>51.96</v>
      </c>
      <c r="DM7" s="25">
        <v>48.69</v>
      </c>
      <c r="DN7" s="25">
        <v>49.62</v>
      </c>
      <c r="DO7" s="25">
        <v>50.5</v>
      </c>
      <c r="DP7" s="25">
        <v>51.28</v>
      </c>
      <c r="DQ7" s="25">
        <v>51.95</v>
      </c>
      <c r="DR7" s="25">
        <v>52.02</v>
      </c>
      <c r="DS7" s="25">
        <v>30.34</v>
      </c>
      <c r="DT7" s="25">
        <v>31.22</v>
      </c>
      <c r="DU7" s="25">
        <v>35.29</v>
      </c>
      <c r="DV7" s="25">
        <v>35.4</v>
      </c>
      <c r="DW7" s="25">
        <v>37.56</v>
      </c>
      <c r="DX7" s="25">
        <v>18.260000000000002</v>
      </c>
      <c r="DY7" s="25">
        <v>19.510000000000002</v>
      </c>
      <c r="DZ7" s="25">
        <v>21.19</v>
      </c>
      <c r="EA7" s="25">
        <v>22.64</v>
      </c>
      <c r="EB7" s="25">
        <v>24.49</v>
      </c>
      <c r="EC7" s="25">
        <v>25.37</v>
      </c>
      <c r="ED7" s="25">
        <v>1.25</v>
      </c>
      <c r="EE7" s="25">
        <v>1.25</v>
      </c>
      <c r="EF7" s="25">
        <v>1.1200000000000001</v>
      </c>
      <c r="EG7" s="25">
        <v>1.1000000000000001</v>
      </c>
      <c r="EH7" s="25">
        <v>0.76</v>
      </c>
      <c r="EI7" s="25">
        <v>0.66</v>
      </c>
      <c r="EJ7" s="25">
        <v>0.67</v>
      </c>
      <c r="EK7" s="25">
        <v>0.62</v>
      </c>
      <c r="EL7" s="25">
        <v>0.6</v>
      </c>
      <c r="EM7" s="25">
        <v>0.57999999999999996</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108</v>
      </c>
      <c r="D13" t="s">
        <v>108</v>
      </c>
      <c r="E13" t="s">
        <v>109</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田中　滉</cp:lastModifiedBy>
  <cp:lastPrinted>2025-01-29T07:27:19Z</cp:lastPrinted>
  <dcterms:created xsi:type="dcterms:W3CDTF">2024-12-11T05:02:07Z</dcterms:created>
  <dcterms:modified xsi:type="dcterms:W3CDTF">2025-02-14T08:11:36Z</dcterms:modified>
  <cp:category/>
</cp:coreProperties>
</file>