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14 泉佐野市○【大浦】修正依頼中\"/>
    </mc:Choice>
  </mc:AlternateContent>
  <xr:revisionPtr revIDLastSave="0" documentId="13_ncr:1_{9D7EB98D-1B8D-4FC6-8789-1101C52F1E19}" xr6:coauthVersionLast="47" xr6:coauthVersionMax="47" xr10:uidLastSave="{00000000-0000-0000-0000-000000000000}"/>
  <workbookProtection workbookAlgorithmName="SHA-512" workbookHashValue="f1QwbPFrcrXVFWDYtn2/db6t00G61mQWeVZlV876bdrjIqwapTurPtO8XMqqKu3M4/TPMHwSzsLAuA1RAp7mtQ==" workbookSaltValue="Ds4hJjvNVc8kiSYr3SnNg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BB10" i="4"/>
  <c r="AT10" i="4"/>
  <c r="AL10" i="4"/>
  <c r="I10" i="4"/>
  <c r="B10" i="4"/>
  <c r="BB8" i="4"/>
  <c r="AT8" i="4"/>
  <c r="AL8" i="4"/>
  <c r="AD8" i="4"/>
  <c r="W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<sst xmlns="http://schemas.openxmlformats.org/spreadsheetml/2006/main" count="228" uniqueCount="112">
  <si>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</si>
  <si>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</si>
  <si>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</si>
  <si>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</si>
  <si>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</si>
  <si>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</si>
  <si>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</si>
  <si>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</si>
  <si>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</si>
  <si>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</si>
  <si>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</si>
  <si>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</si>
  <si>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</si>
  <si>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</si>
  <si>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</si>
  <si>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</si>
  <si>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</si>
  <si>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</si>
  <si>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</si>
  <si>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</si>
  <si>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</si>
  <si>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</si>
  <si>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</si>
  <si>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</si>
  <si>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</si>
  <si>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</si>
  <si>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</si>
  <si>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</si>
  <si>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</si>
  <si>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</si>
  <si>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</si>
  <si>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</si>
  <si>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</si>
  <si>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</si>
  <si>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</si>
  <si>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</si>
  <si>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</si>
  <si>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</si>
  <si>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</si>
  <si>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</si>
  <si>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</si>
  <si>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</si>
  <si>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</si>
  <si>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</si>
  <si>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</si>
  <si>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</si>
  <si>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</si>
  <si>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</si>
  <si>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</si>
  <si>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</si>
  <si>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</si>
  <si>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</si>
  <si>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</si>
  <si>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</si>
  <si>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</si>
  <si>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</si>
  <si>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</si>
  <si>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</si>
  <si>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</si>
  <si>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</si>
  <si>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</si>
  <si>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</si>
  <si>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</si>
  <si>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</si>
  <si>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</si>
  <si>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</si>
  <si>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</si>
  <si>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</si>
  <si>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</si>
  <si>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</si>
  <si>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</si>
  <si>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</si>
  <si>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</si>
  <si>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</si>
  <si>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</si>
  <si>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</si>
  <si>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</si>
  <si>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</si>
  <si>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</si>
  <si>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</si>
  <si>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</si>
  <si>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</si>
  <si>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</si>
  <si>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</si>
  <si>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</si>
  <si>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</si>
  <si>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</si>
  <si>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</si>
  <si>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</si>
  <si>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</si>
  <si>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</si>
  <si>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</si>
  <si>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</si>
  <si>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泉佐野市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</si>
  <si>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</si>
  <si>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</si>
  <si>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</si>
  <si>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</si>
  <si>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</si>
  <si>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</si>
  <si>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</si>
  <si>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</si>
  <si>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</si>
  <si>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</si>
  <si>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</si>
  <si>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</si>
  <si>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</si>
  <si>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</si>
  <si>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</si>
  <si>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本市の水道事業の経営は、健全性については概ね維持できていますが、効率性については施設利用率や有収率等、今後も検討すべき課題が残されています。
　①経常収支比率及び⑤料金回収率は、令和元年度まで類似団体平均値より高くなっておりましたが、令和2年度からは新型コロナウイルス感染拡大の影響で経済活動低下が続き、関西国際空港やホテル等企業の水道料金が伸び悩んでいることから類似団体平均値を下回っておりました。しかし、令和5年度は新型コロナウイルス感染症の感染症法上の位置付けが5類へ移行したことにより水道料金が回復傾向にあることから類似団体平均値より高くなっております。
　③流動比率は、平成26年度に一般会計へ長期貸付けを行ったこと、また、平成30年度には下水道事業特別会計へ長期貸付けを行ったことにより、流動資産が減少し、類似団体平均値を下回っています。
　⑧有収率は、供給した水量が収益に反映されているかを判断する指標であり、近年は上昇傾向にあり、類似団体平均値に対しても上回っています。</t>
    <phoneticPr fontId="4"/>
  </si>
  <si>
    <t>　本市の水道事業は、昭和30年の給水開始以降60年が経過し、法定耐用年数を超えた水道管が年々増加しており、老朽化した水道管の更新が急務となっています。
　①有形固定資産減価償却率は、類似団体平均値を下回っており、関西国際空港開港に向けて整備した水道施設や管路が多くあることから、本市の施設全体の更新等の必要性が他の類似団体と比較すると若干低いことを示しています。
　②管路経年化率及び③管路更新率は新型コロナウイルス感染拡大の影響により収益が低下していたことで、事業費の確保が難しく、かつ口径の大きい基幹管路の更新を重視していることから、更新延長が伸び悩み、ほぼ横ばいの推移となっています。類似団体平均値との比較は若干高い割合となっています。</t>
    <phoneticPr fontId="4"/>
  </si>
  <si>
    <t>　経営状況は、平成22年度に累積欠損を解消し、その後も単年度黒字を維持し続けております。令和5年度は、新型コロナウイルス感染症の感染症法上の位置付けが5類へ移行したことにより事業用料金収入は回復に向かっておりますが、人口の減少及び節水機器の普及等により総合的には非常に厳しい経営状況が続くものと予測されます。
　このような状況を踏まえ、令和5年度に改定した水道事業経営戦略に基づき、健全な水道事業経営を目指します。
　また、水道施設のうち、老朽化の進む水道管については、アセットマネジメントに基づき計画的な更新に取組みます。さらに、施設利用率や有収率の向上を図るため、施設の適正規模への見直しを含めた検討や漏水調査の継続実施に取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</si>
</sst>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0.77</c:v>
                </c:pt>
                <c:pt idx="1">
                  <c:v>0.77</c:v>
                </c:pt>
                <c:pt idx="2">
                  <c:v>0.81</c:v>
                </c:pt>
                <c:pt idx="3">
                  <c:v>0.81</c:v>
                </c:pt>
                <c:pt idx="4">
                  <c:v>0.85</c:v>
                </c:pt>
              </c:numCache>
            </c:numRef>
          </c:val>
          <c:extLst>
            <c:ext xmlns:c16="http://schemas.microsoft.com/office/drawing/2014/chart" uri="{C3380CC4-5D6E-409C-BE32-E72D297353CC}">
              <c16:uniqueId val="{00000000-A0C8-4EF7-A952-CBFF9DAF0A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c:v>
                </c:pt>
                <c:pt idx="2">
                  <c:v>0.56000000000000005</c:v>
                </c:pt>
                <c:pt idx="3">
                  <c:v>0.6</c:v>
                </c:pt>
                <c:pt idx="4">
                  <c:v>0.53</c:v>
                </c:pt>
              </c:numCache>
            </c:numRef>
          </c:val>
          <c:smooth val="0"/>
          <c:extLst>
            <c:ext xmlns:c16="http://schemas.microsoft.com/office/drawing/2014/chart" uri="{C3380CC4-5D6E-409C-BE32-E72D297353CC}">
              <c16:uniqueId val="{00000001-A0C8-4EF7-A952-CBFF9DAF0A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51.85</c:v>
                </c:pt>
                <c:pt idx="1">
                  <c:v>49.81</c:v>
                </c:pt>
                <c:pt idx="2">
                  <c:v>48.53</c:v>
                </c:pt>
                <c:pt idx="3">
                  <c:v>47.83</c:v>
                </c:pt>
                <c:pt idx="4">
                  <c:v>48.63</c:v>
                </c:pt>
              </c:numCache>
            </c:numRef>
          </c:val>
          <c:extLst>
            <c:ext xmlns:c16="http://schemas.microsoft.com/office/drawing/2014/chart" uri="{C3380CC4-5D6E-409C-BE32-E72D297353CC}">
              <c16:uniqueId val="{00000000-3762-40FB-93DD-0102278EE0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59.91</c:v>
                </c:pt>
                <c:pt idx="2">
                  <c:v>59.4</c:v>
                </c:pt>
                <c:pt idx="3">
                  <c:v>59.24</c:v>
                </c:pt>
                <c:pt idx="4">
                  <c:v>58.77</c:v>
                </c:pt>
              </c:numCache>
            </c:numRef>
          </c:val>
          <c:smooth val="0"/>
          <c:extLst>
            <c:ext xmlns:c16="http://schemas.microsoft.com/office/drawing/2014/chart" uri="{C3380CC4-5D6E-409C-BE32-E72D297353CC}">
              <c16:uniqueId val="{00000001-3762-40FB-93DD-0102278EE0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90.25</c:v>
                </c:pt>
                <c:pt idx="1">
                  <c:v>90.8</c:v>
                </c:pt>
                <c:pt idx="2">
                  <c:v>92.54</c:v>
                </c:pt>
                <c:pt idx="3">
                  <c:v>92.94</c:v>
                </c:pt>
                <c:pt idx="4">
                  <c:v>92.99</c:v>
                </c:pt>
              </c:numCache>
            </c:numRef>
          </c:val>
          <c:extLst>
            <c:ext xmlns:c16="http://schemas.microsoft.com/office/drawing/2014/chart" uri="{C3380CC4-5D6E-409C-BE32-E72D297353CC}">
              <c16:uniqueId val="{00000000-65EA-46EE-BB7F-F4E1B08FE8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87.26</c:v>
                </c:pt>
                <c:pt idx="2">
                  <c:v>87.57</c:v>
                </c:pt>
                <c:pt idx="3">
                  <c:v>87.26</c:v>
                </c:pt>
                <c:pt idx="4">
                  <c:v>86.95</c:v>
                </c:pt>
              </c:numCache>
            </c:numRef>
          </c:val>
          <c:smooth val="0"/>
          <c:extLst>
            <c:ext xmlns:c16="http://schemas.microsoft.com/office/drawing/2014/chart" uri="{C3380CC4-5D6E-409C-BE32-E72D297353CC}">
              <c16:uniqueId val="{00000001-65EA-46EE-BB7F-F4E1B08FE8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115.6</c:v>
                </c:pt>
                <c:pt idx="1">
                  <c:v>102.63</c:v>
                </c:pt>
                <c:pt idx="2">
                  <c:v>105.71</c:v>
                </c:pt>
                <c:pt idx="3">
                  <c:v>103.13</c:v>
                </c:pt>
                <c:pt idx="4">
                  <c:v>109.69</c:v>
                </c:pt>
              </c:numCache>
            </c:numRef>
          </c:val>
          <c:extLst>
            <c:ext xmlns:c16="http://schemas.microsoft.com/office/drawing/2014/chart" uri="{C3380CC4-5D6E-409C-BE32-E72D297353CC}">
              <c16:uniqueId val="{00000000-C357-4FE3-9A5D-CB89690CCB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110.91</c:v>
                </c:pt>
                <c:pt idx="2">
                  <c:v>111.49</c:v>
                </c:pt>
                <c:pt idx="3">
                  <c:v>109.09</c:v>
                </c:pt>
                <c:pt idx="4">
                  <c:v>109.05</c:v>
                </c:pt>
              </c:numCache>
            </c:numRef>
          </c:val>
          <c:smooth val="0"/>
          <c:extLst>
            <c:ext xmlns:c16="http://schemas.microsoft.com/office/drawing/2014/chart" uri="{C3380CC4-5D6E-409C-BE32-E72D297353CC}">
              <c16:uniqueId val="{00000001-C357-4FE3-9A5D-CB89690CCB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45.45</c:v>
                </c:pt>
                <c:pt idx="1">
                  <c:v>46.49</c:v>
                </c:pt>
                <c:pt idx="2">
                  <c:v>47.62</c:v>
                </c:pt>
                <c:pt idx="3">
                  <c:v>47.75</c:v>
                </c:pt>
                <c:pt idx="4">
                  <c:v>48.62</c:v>
                </c:pt>
              </c:numCache>
            </c:numRef>
          </c:val>
          <c:extLst>
            <c:ext xmlns:c16="http://schemas.microsoft.com/office/drawing/2014/chart" uri="{C3380CC4-5D6E-409C-BE32-E72D297353CC}">
              <c16:uniqueId val="{00000000-6693-4383-9D5D-83081478925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49.2</c:v>
                </c:pt>
                <c:pt idx="2">
                  <c:v>50.01</c:v>
                </c:pt>
                <c:pt idx="3">
                  <c:v>50.99</c:v>
                </c:pt>
                <c:pt idx="4">
                  <c:v>51.79</c:v>
                </c:pt>
              </c:numCache>
            </c:numRef>
          </c:val>
          <c:smooth val="0"/>
          <c:extLst>
            <c:ext xmlns:c16="http://schemas.microsoft.com/office/drawing/2014/chart" uri="{C3380CC4-5D6E-409C-BE32-E72D297353CC}">
              <c16:uniqueId val="{00000001-6693-4383-9D5D-83081478925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23.58</c:v>
                </c:pt>
                <c:pt idx="1">
                  <c:v>24.17</c:v>
                </c:pt>
                <c:pt idx="2">
                  <c:v>24.53</c:v>
                </c:pt>
                <c:pt idx="3">
                  <c:v>26.29</c:v>
                </c:pt>
                <c:pt idx="4">
                  <c:v>26.18</c:v>
                </c:pt>
              </c:numCache>
            </c:numRef>
          </c:val>
          <c:extLst>
            <c:ext xmlns:c16="http://schemas.microsoft.com/office/drawing/2014/chart" uri="{C3380CC4-5D6E-409C-BE32-E72D297353CC}">
              <c16:uniqueId val="{00000000-1945-42BE-94DA-BE242FB350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18.329999999999998</c:v>
                </c:pt>
                <c:pt idx="2">
                  <c:v>20.27</c:v>
                </c:pt>
                <c:pt idx="3">
                  <c:v>21.69</c:v>
                </c:pt>
                <c:pt idx="4">
                  <c:v>23.19</c:v>
                </c:pt>
              </c:numCache>
            </c:numRef>
          </c:val>
          <c:smooth val="0"/>
          <c:extLst>
            <c:ext xmlns:c16="http://schemas.microsoft.com/office/drawing/2014/chart" uri="{C3380CC4-5D6E-409C-BE32-E72D297353CC}">
              <c16:uniqueId val="{00000001-1945-42BE-94DA-BE242FB350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34-483F-99CF-2AE4624619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0.92</c:v>
                </c:pt>
                <c:pt idx="2">
                  <c:v>0.87</c:v>
                </c:pt>
                <c:pt idx="3">
                  <c:v>0.93</c:v>
                </c:pt>
                <c:pt idx="4">
                  <c:v>1.02</c:v>
                </c:pt>
              </c:numCache>
            </c:numRef>
          </c:val>
          <c:smooth val="0"/>
          <c:extLst>
            <c:ext xmlns:c16="http://schemas.microsoft.com/office/drawing/2014/chart" uri="{C3380CC4-5D6E-409C-BE32-E72D297353CC}">
              <c16:uniqueId val="{00000001-5A34-483F-99CF-2AE4624619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116.62</c:v>
                </c:pt>
                <c:pt idx="1">
                  <c:v>96.34</c:v>
                </c:pt>
                <c:pt idx="2">
                  <c:v>93.69</c:v>
                </c:pt>
                <c:pt idx="3">
                  <c:v>91.46</c:v>
                </c:pt>
                <c:pt idx="4">
                  <c:v>109.85</c:v>
                </c:pt>
              </c:numCache>
            </c:numRef>
          </c:val>
          <c:extLst>
            <c:ext xmlns:c16="http://schemas.microsoft.com/office/drawing/2014/chart" uri="{C3380CC4-5D6E-409C-BE32-E72D297353CC}">
              <c16:uniqueId val="{00000000-CCD3-4F67-ACD4-F715A43DB9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350.79</c:v>
                </c:pt>
                <c:pt idx="2">
                  <c:v>354.57</c:v>
                </c:pt>
                <c:pt idx="3">
                  <c:v>357.74</c:v>
                </c:pt>
                <c:pt idx="4">
                  <c:v>344.88</c:v>
                </c:pt>
              </c:numCache>
            </c:numRef>
          </c:val>
          <c:smooth val="0"/>
          <c:extLst>
            <c:ext xmlns:c16="http://schemas.microsoft.com/office/drawing/2014/chart" uri="{C3380CC4-5D6E-409C-BE32-E72D297353CC}">
              <c16:uniqueId val="{00000001-CCD3-4F67-ACD4-F715A43DB9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312.24</c:v>
                </c:pt>
                <c:pt idx="1">
                  <c:v>364.02</c:v>
                </c:pt>
                <c:pt idx="2">
                  <c:v>334.08</c:v>
                </c:pt>
                <c:pt idx="3">
                  <c:v>347.08</c:v>
                </c:pt>
                <c:pt idx="4">
                  <c:v>319.02</c:v>
                </c:pt>
              </c:numCache>
            </c:numRef>
          </c:val>
          <c:extLst>
            <c:ext xmlns:c16="http://schemas.microsoft.com/office/drawing/2014/chart" uri="{C3380CC4-5D6E-409C-BE32-E72D297353CC}">
              <c16:uniqueId val="{00000000-F418-44EE-BAE5-5A964D0379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F418-44EE-BAE5-5A964D0379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111.24</c:v>
                </c:pt>
                <c:pt idx="1">
                  <c:v>95.44</c:v>
                </c:pt>
                <c:pt idx="2">
                  <c:v>100.09</c:v>
                </c:pt>
                <c:pt idx="3">
                  <c:v>97.38</c:v>
                </c:pt>
                <c:pt idx="4">
                  <c:v>104.89</c:v>
                </c:pt>
              </c:numCache>
            </c:numRef>
          </c:val>
          <c:extLst>
            <c:ext xmlns:c16="http://schemas.microsoft.com/office/drawing/2014/chart" uri="{C3380CC4-5D6E-409C-BE32-E72D297353CC}">
              <c16:uniqueId val="{00000000-4312-4892-8063-EFED2D642F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100.85</c:v>
                </c:pt>
                <c:pt idx="2">
                  <c:v>103.79</c:v>
                </c:pt>
                <c:pt idx="3">
                  <c:v>98.3</c:v>
                </c:pt>
                <c:pt idx="4">
                  <c:v>98.89</c:v>
                </c:pt>
              </c:numCache>
            </c:numRef>
          </c:val>
          <c:smooth val="0"/>
          <c:extLst>
            <c:ext xmlns:c16="http://schemas.microsoft.com/office/drawing/2014/chart" uri="{C3380CC4-5D6E-409C-BE32-E72D297353CC}">
              <c16:uniqueId val="{00000001-4312-4892-8063-EFED2D642F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177.87</c:v>
                </c:pt>
                <c:pt idx="1">
                  <c:v>181.69</c:v>
                </c:pt>
                <c:pt idx="2">
                  <c:v>185.59</c:v>
                </c:pt>
                <c:pt idx="3">
                  <c:v>188.69</c:v>
                </c:pt>
                <c:pt idx="4">
                  <c:v>184.13</c:v>
                </c:pt>
              </c:numCache>
            </c:numRef>
          </c:val>
          <c:extLst>
            <c:ext xmlns:c16="http://schemas.microsoft.com/office/drawing/2014/chart" uri="{C3380CC4-5D6E-409C-BE32-E72D297353CC}">
              <c16:uniqueId val="{00000000-6749-4E5B-A5DB-89E3ACDA16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167.1</c:v>
                </c:pt>
                <c:pt idx="2">
                  <c:v>167.86</c:v>
                </c:pt>
                <c:pt idx="3">
                  <c:v>173.68</c:v>
                </c:pt>
                <c:pt idx="4">
                  <c:v>174.52</c:v>
                </c:pt>
              </c:numCache>
            </c:numRef>
          </c:val>
          <c:smooth val="0"/>
          <c:extLst>
            <c:ext xmlns:c16="http://schemas.microsoft.com/office/drawing/2014/chart" uri="{C3380CC4-5D6E-409C-BE32-E72D297353CC}">
              <c16:uniqueId val="{00000001-6749-4E5B-A5DB-89E3ACDA16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大阪府　泉佐野市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自治体職員</v>
      </c>
      <c r="AE8" s="74"/>
      <c r="AF8" s="74"/>
      <c r="AG8" s="74"/>
      <c r="AH8" s="74"/>
      <c r="AI8" s="74"/>
      <c r="AJ8" s="74"/>
      <c r="AK8" s="2"/>
      <c r="AL8" s="65">
        <f>データ!$R$6</f>
        <v>99037</v>
      </c>
      <c r="AM8" s="65"/>
      <c r="AN8" s="65"/>
      <c r="AO8" s="65"/>
      <c r="AP8" s="65"/>
      <c r="AQ8" s="65"/>
      <c r="AR8" s="65"/>
      <c r="AS8" s="65"/>
      <c r="AT8" s="36">
        <f>データ!$S$6</f>
        <v>56.51</v>
      </c>
      <c r="AU8" s="37"/>
      <c r="AV8" s="37"/>
      <c r="AW8" s="37"/>
      <c r="AX8" s="37"/>
      <c r="AY8" s="37"/>
      <c r="AZ8" s="37"/>
      <c r="BA8" s="37"/>
      <c r="BB8" s="54">
        <f>データ!$T$6</f>
        <v>1752.56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68.09</v>
      </c>
      <c r="J10" s="37"/>
      <c r="K10" s="37"/>
      <c r="L10" s="37"/>
      <c r="M10" s="37"/>
      <c r="N10" s="37"/>
      <c r="O10" s="64"/>
      <c r="P10" s="54">
        <f>データ!$P$6</f>
        <v>99.96</v>
      </c>
      <c r="Q10" s="54"/>
      <c r="R10" s="54"/>
      <c r="S10" s="54"/>
      <c r="T10" s="54"/>
      <c r="U10" s="54"/>
      <c r="V10" s="54"/>
      <c r="W10" s="65">
        <f>データ!$Q$6</f>
        <v>2926</v>
      </c>
      <c r="X10" s="65"/>
      <c r="Y10" s="65"/>
      <c r="Z10" s="65"/>
      <c r="AA10" s="65"/>
      <c r="AB10" s="65"/>
      <c r="AC10" s="65"/>
      <c r="AD10" s="2"/>
      <c r="AE10" s="2"/>
      <c r="AF10" s="2"/>
      <c r="AG10" s="2"/>
      <c r="AH10" s="2"/>
      <c r="AI10" s="2"/>
      <c r="AJ10" s="2"/>
      <c r="AK10" s="2"/>
      <c r="AL10" s="65">
        <f>データ!$U$6</f>
        <v>99040</v>
      </c>
      <c r="AM10" s="65"/>
      <c r="AN10" s="65"/>
      <c r="AO10" s="65"/>
      <c r="AP10" s="65"/>
      <c r="AQ10" s="65"/>
      <c r="AR10" s="65"/>
      <c r="AS10" s="65"/>
      <c r="AT10" s="36">
        <f>データ!$V$6</f>
        <v>56.51</v>
      </c>
      <c r="AU10" s="37"/>
      <c r="AV10" s="37"/>
      <c r="AW10" s="37"/>
      <c r="AX10" s="37"/>
      <c r="AY10" s="37"/>
      <c r="AZ10" s="37"/>
      <c r="BA10" s="37"/>
      <c r="BB10" s="54">
        <f>データ!$W$6</f>
        <v>1752.61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bxC+gnEIH98c1bRFroaqFh7cjvuYc8tgJq7kJnWP3dexgwl/P1Gsecjj7ezvf9WeqcnLvpYGkMVIBHezUHrwg==" saltValue="+334jGyTdY5149RAKoHo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272132</v>
      </c>
      <c r="D6" s="20">
        <f t="shared" si="3"/>
        <v>46</v>
      </c>
      <c r="E6" s="20">
        <f t="shared" si="3"/>
        <v>1</v>
      </c>
      <c r="F6" s="20">
        <f t="shared" si="3"/>
        <v>0</v>
      </c>
      <c r="G6" s="20">
        <f t="shared" si="3"/>
        <v>1</v>
      </c>
      <c r="H6" s="20" t="str">
        <f t="shared" si="3"/>
        <v>大阪府　泉佐野市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68.09</v>
      </c>
      <c r="P6" s="21">
        <f t="shared" si="3"/>
        <v>99.96</v>
      </c>
      <c r="Q6" s="21">
        <f t="shared" si="3"/>
        <v>2926</v>
      </c>
      <c r="R6" s="21">
        <f t="shared" si="3"/>
        <v>99037</v>
      </c>
      <c r="S6" s="21">
        <f t="shared" si="3"/>
        <v>56.51</v>
      </c>
      <c r="T6" s="21">
        <f t="shared" si="3"/>
        <v>1752.56</v>
      </c>
      <c r="U6" s="21">
        <f t="shared" si="3"/>
        <v>99040</v>
      </c>
      <c r="V6" s="21">
        <f t="shared" si="3"/>
        <v>56.51</v>
      </c>
      <c r="W6" s="21">
        <f t="shared" si="3"/>
        <v>1752.61</v>
      </c>
      <c r="X6" s="22">
        <f>IF(X7="",NA(),X7)</f>
        <v>115.6</v>
      </c>
      <c r="Y6" s="22">
        <f t="shared" ref="Y6:AG6" si="4">IF(Y7="",NA(),Y7)</f>
        <v>102.63</v>
      </c>
      <c r="Z6" s="22">
        <f t="shared" si="4"/>
        <v>105.71</v>
      </c>
      <c r="AA6" s="22">
        <f t="shared" si="4"/>
        <v>103.13</v>
      </c>
      <c r="AB6" s="22">
        <f t="shared" si="4"/>
        <v>109.69</v>
      </c>
      <c r="AC6" s="22">
        <f t="shared" si="4"/>
        <v>112.82</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2">
        <f t="shared" si="5"/>
        <v>0.92</v>
      </c>
      <c r="AP6" s="22">
        <f t="shared" si="5"/>
        <v>0.87</v>
      </c>
      <c r="AQ6" s="22">
        <f t="shared" si="5"/>
        <v>0.93</v>
      </c>
      <c r="AR6" s="22">
        <f t="shared" si="5"/>
        <v>1.02</v>
      </c>
      <c r="AS6" s="21" t="str">
        <f>IF(AS7="","",IF(AS7="-","【-】","【"&amp;SUBSTITUTE(TEXT(AS7,"#,##0.00"),"-","△")&amp;"】"))</f>
        <v>【1.50】</v>
      </c>
      <c r="AT6" s="22">
        <f>IF(AT7="",NA(),AT7)</f>
        <v>116.62</v>
      </c>
      <c r="AU6" s="22">
        <f t="shared" ref="AU6:BC6" si="6">IF(AU7="",NA(),AU7)</f>
        <v>96.34</v>
      </c>
      <c r="AV6" s="22">
        <f t="shared" si="6"/>
        <v>93.69</v>
      </c>
      <c r="AW6" s="22">
        <f t="shared" si="6"/>
        <v>91.46</v>
      </c>
      <c r="AX6" s="22">
        <f t="shared" si="6"/>
        <v>109.85</v>
      </c>
      <c r="AY6" s="22">
        <f t="shared" si="6"/>
        <v>358.91</v>
      </c>
      <c r="AZ6" s="22">
        <f t="shared" si="6"/>
        <v>350.79</v>
      </c>
      <c r="BA6" s="22">
        <f t="shared" si="6"/>
        <v>354.57</v>
      </c>
      <c r="BB6" s="22">
        <f t="shared" si="6"/>
        <v>357.74</v>
      </c>
      <c r="BC6" s="22">
        <f t="shared" si="6"/>
        <v>344.88</v>
      </c>
      <c r="BD6" s="21" t="str">
        <f>IF(BD7="","",IF(BD7="-","【-】","【"&amp;SUBSTITUTE(TEXT(BD7,"#,##0.00"),"-","△")&amp;"】"))</f>
        <v>【243.36】</v>
      </c>
      <c r="BE6" s="22">
        <f>IF(BE7="",NA(),BE7)</f>
        <v>312.24</v>
      </c>
      <c r="BF6" s="22">
        <f t="shared" ref="BF6:BN6" si="7">IF(BF7="",NA(),BF7)</f>
        <v>364.02</v>
      </c>
      <c r="BG6" s="22">
        <f t="shared" si="7"/>
        <v>334.08</v>
      </c>
      <c r="BH6" s="22">
        <f t="shared" si="7"/>
        <v>347.08</v>
      </c>
      <c r="BI6" s="22">
        <f t="shared" si="7"/>
        <v>319.02</v>
      </c>
      <c r="BJ6" s="22">
        <f t="shared" si="7"/>
        <v>247.27</v>
      </c>
      <c r="BK6" s="22">
        <f t="shared" si="7"/>
        <v>322.92</v>
      </c>
      <c r="BL6" s="22">
        <f t="shared" si="7"/>
        <v>303.45999999999998</v>
      </c>
      <c r="BM6" s="22">
        <f t="shared" si="7"/>
        <v>307.27999999999997</v>
      </c>
      <c r="BN6" s="22">
        <f t="shared" si="7"/>
        <v>304.02</v>
      </c>
      <c r="BO6" s="21" t="str">
        <f>IF(BO7="","",IF(BO7="-","【-】","【"&amp;SUBSTITUTE(TEXT(BO7,"#,##0.00"),"-","△")&amp;"】"))</f>
        <v>【265.93】</v>
      </c>
      <c r="BP6" s="22">
        <f>IF(BP7="",NA(),BP7)</f>
        <v>111.24</v>
      </c>
      <c r="BQ6" s="22">
        <f t="shared" ref="BQ6:BY6" si="8">IF(BQ7="",NA(),BQ7)</f>
        <v>95.44</v>
      </c>
      <c r="BR6" s="22">
        <f t="shared" si="8"/>
        <v>100.09</v>
      </c>
      <c r="BS6" s="22">
        <f t="shared" si="8"/>
        <v>97.38</v>
      </c>
      <c r="BT6" s="22">
        <f t="shared" si="8"/>
        <v>104.89</v>
      </c>
      <c r="BU6" s="22">
        <f t="shared" si="8"/>
        <v>105.34</v>
      </c>
      <c r="BV6" s="22">
        <f t="shared" si="8"/>
        <v>100.85</v>
      </c>
      <c r="BW6" s="22">
        <f t="shared" si="8"/>
        <v>103.79</v>
      </c>
      <c r="BX6" s="22">
        <f t="shared" si="8"/>
        <v>98.3</v>
      </c>
      <c r="BY6" s="22">
        <f t="shared" si="8"/>
        <v>98.89</v>
      </c>
      <c r="BZ6" s="21" t="str">
        <f>IF(BZ7="","",IF(BZ7="-","【-】","【"&amp;SUBSTITUTE(TEXT(BZ7,"#,##0.00"),"-","△")&amp;"】"))</f>
        <v>【97.82】</v>
      </c>
      <c r="CA6" s="22">
        <f>IF(CA7="",NA(),CA7)</f>
        <v>177.87</v>
      </c>
      <c r="CB6" s="22">
        <f t="shared" ref="CB6:CJ6" si="9">IF(CB7="",NA(),CB7)</f>
        <v>181.69</v>
      </c>
      <c r="CC6" s="22">
        <f t="shared" si="9"/>
        <v>185.59</v>
      </c>
      <c r="CD6" s="22">
        <f t="shared" si="9"/>
        <v>188.69</v>
      </c>
      <c r="CE6" s="22">
        <f t="shared" si="9"/>
        <v>184.13</v>
      </c>
      <c r="CF6" s="22">
        <f t="shared" si="9"/>
        <v>159.6</v>
      </c>
      <c r="CG6" s="22">
        <f t="shared" si="9"/>
        <v>167.1</v>
      </c>
      <c r="CH6" s="22">
        <f t="shared" si="9"/>
        <v>167.86</v>
      </c>
      <c r="CI6" s="22">
        <f t="shared" si="9"/>
        <v>173.68</v>
      </c>
      <c r="CJ6" s="22">
        <f t="shared" si="9"/>
        <v>174.52</v>
      </c>
      <c r="CK6" s="21" t="str">
        <f>IF(CK7="","",IF(CK7="-","【-】","【"&amp;SUBSTITUTE(TEXT(CK7,"#,##0.00"),"-","△")&amp;"】"))</f>
        <v>【177.56】</v>
      </c>
      <c r="CL6" s="22">
        <f>IF(CL7="",NA(),CL7)</f>
        <v>51.85</v>
      </c>
      <c r="CM6" s="22">
        <f t="shared" ref="CM6:CU6" si="10">IF(CM7="",NA(),CM7)</f>
        <v>49.81</v>
      </c>
      <c r="CN6" s="22">
        <f t="shared" si="10"/>
        <v>48.53</v>
      </c>
      <c r="CO6" s="22">
        <f t="shared" si="10"/>
        <v>47.83</v>
      </c>
      <c r="CP6" s="22">
        <f t="shared" si="10"/>
        <v>48.63</v>
      </c>
      <c r="CQ6" s="22">
        <f t="shared" si="10"/>
        <v>62.05</v>
      </c>
      <c r="CR6" s="22">
        <f t="shared" si="10"/>
        <v>59.91</v>
      </c>
      <c r="CS6" s="22">
        <f t="shared" si="10"/>
        <v>59.4</v>
      </c>
      <c r="CT6" s="22">
        <f t="shared" si="10"/>
        <v>59.24</v>
      </c>
      <c r="CU6" s="22">
        <f t="shared" si="10"/>
        <v>58.77</v>
      </c>
      <c r="CV6" s="21" t="str">
        <f>IF(CV7="","",IF(CV7="-","【-】","【"&amp;SUBSTITUTE(TEXT(CV7,"#,##0.00"),"-","△")&amp;"】"))</f>
        <v>【59.81】</v>
      </c>
      <c r="CW6" s="22">
        <f>IF(CW7="",NA(),CW7)</f>
        <v>90.25</v>
      </c>
      <c r="CX6" s="22">
        <f t="shared" ref="CX6:DF6" si="11">IF(CX7="",NA(),CX7)</f>
        <v>90.8</v>
      </c>
      <c r="CY6" s="22">
        <f t="shared" si="11"/>
        <v>92.54</v>
      </c>
      <c r="CZ6" s="22">
        <f t="shared" si="11"/>
        <v>92.94</v>
      </c>
      <c r="DA6" s="22">
        <f t="shared" si="11"/>
        <v>92.99</v>
      </c>
      <c r="DB6" s="22">
        <f t="shared" si="11"/>
        <v>89.11</v>
      </c>
      <c r="DC6" s="22">
        <f t="shared" si="11"/>
        <v>87.26</v>
      </c>
      <c r="DD6" s="22">
        <f t="shared" si="11"/>
        <v>87.57</v>
      </c>
      <c r="DE6" s="22">
        <f t="shared" si="11"/>
        <v>87.26</v>
      </c>
      <c r="DF6" s="22">
        <f t="shared" si="11"/>
        <v>86.95</v>
      </c>
      <c r="DG6" s="21" t="str">
        <f>IF(DG7="","",IF(DG7="-","【-】","【"&amp;SUBSTITUTE(TEXT(DG7,"#,##0.00"),"-","△")&amp;"】"))</f>
        <v>【89.42】</v>
      </c>
      <c r="DH6" s="22">
        <f>IF(DH7="",NA(),DH7)</f>
        <v>45.45</v>
      </c>
      <c r="DI6" s="22">
        <f t="shared" ref="DI6:DQ6" si="12">IF(DI7="",NA(),DI7)</f>
        <v>46.49</v>
      </c>
      <c r="DJ6" s="22">
        <f t="shared" si="12"/>
        <v>47.62</v>
      </c>
      <c r="DK6" s="22">
        <f t="shared" si="12"/>
        <v>47.75</v>
      </c>
      <c r="DL6" s="22">
        <f t="shared" si="12"/>
        <v>48.62</v>
      </c>
      <c r="DM6" s="22">
        <f t="shared" si="12"/>
        <v>48.69</v>
      </c>
      <c r="DN6" s="22">
        <f t="shared" si="12"/>
        <v>49.2</v>
      </c>
      <c r="DO6" s="22">
        <f t="shared" si="12"/>
        <v>50.01</v>
      </c>
      <c r="DP6" s="22">
        <f t="shared" si="12"/>
        <v>50.99</v>
      </c>
      <c r="DQ6" s="22">
        <f t="shared" si="12"/>
        <v>51.79</v>
      </c>
      <c r="DR6" s="21" t="str">
        <f>IF(DR7="","",IF(DR7="-","【-】","【"&amp;SUBSTITUTE(TEXT(DR7,"#,##0.00"),"-","△")&amp;"】"))</f>
        <v>【52.02】</v>
      </c>
      <c r="DS6" s="22">
        <f>IF(DS7="",NA(),DS7)</f>
        <v>23.58</v>
      </c>
      <c r="DT6" s="22">
        <f t="shared" ref="DT6:EB6" si="13">IF(DT7="",NA(),DT7)</f>
        <v>24.17</v>
      </c>
      <c r="DU6" s="22">
        <f t="shared" si="13"/>
        <v>24.53</v>
      </c>
      <c r="DV6" s="22">
        <f t="shared" si="13"/>
        <v>26.29</v>
      </c>
      <c r="DW6" s="22">
        <f t="shared" si="13"/>
        <v>26.18</v>
      </c>
      <c r="DX6" s="22">
        <f t="shared" si="13"/>
        <v>18.260000000000002</v>
      </c>
      <c r="DY6" s="22">
        <f t="shared" si="13"/>
        <v>18.329999999999998</v>
      </c>
      <c r="DZ6" s="22">
        <f t="shared" si="13"/>
        <v>20.27</v>
      </c>
      <c r="EA6" s="22">
        <f t="shared" si="13"/>
        <v>21.69</v>
      </c>
      <c r="EB6" s="22">
        <f t="shared" si="13"/>
        <v>23.19</v>
      </c>
      <c r="EC6" s="21" t="str">
        <f>IF(EC7="","",IF(EC7="-","【-】","【"&amp;SUBSTITUTE(TEXT(EC7,"#,##0.00"),"-","△")&amp;"】"))</f>
        <v>【25.37】</v>
      </c>
      <c r="ED6" s="22">
        <f>IF(ED7="",NA(),ED7)</f>
        <v>0.77</v>
      </c>
      <c r="EE6" s="22">
        <f t="shared" ref="EE6:EM6" si="14">IF(EE7="",NA(),EE7)</f>
        <v>0.77</v>
      </c>
      <c r="EF6" s="22">
        <f t="shared" si="14"/>
        <v>0.81</v>
      </c>
      <c r="EG6" s="22">
        <f t="shared" si="14"/>
        <v>0.81</v>
      </c>
      <c r="EH6" s="22">
        <f t="shared" si="14"/>
        <v>0.85</v>
      </c>
      <c r="EI6" s="22">
        <f t="shared" si="14"/>
        <v>0.66</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272132</v>
      </c>
      <c r="D7" s="24">
        <v>46</v>
      </c>
      <c r="E7" s="24">
        <v>1</v>
      </c>
      <c r="F7" s="24">
        <v>0</v>
      </c>
      <c r="G7" s="24">
        <v>1</v>
      </c>
      <c r="H7" s="24" t="s">
        <v>93</v>
      </c>
      <c r="I7" s="24" t="s">
        <v>94</v>
      </c>
      <c r="J7" s="24" t="s">
        <v>95</v>
      </c>
      <c r="K7" s="24" t="s">
        <v>96</v>
      </c>
      <c r="L7" s="24" t="s">
        <v>97</v>
      </c>
      <c r="M7" s="24" t="s">
        <v>98</v>
      </c>
      <c r="N7" s="25" t="s">
        <v>99</v>
      </c>
      <c r="O7" s="25">
        <v>68.09</v>
      </c>
      <c r="P7" s="25">
        <v>99.96</v>
      </c>
      <c r="Q7" s="25">
        <v>2926</v>
      </c>
      <c r="R7" s="25">
        <v>99037</v>
      </c>
      <c r="S7" s="25">
        <v>56.51</v>
      </c>
      <c r="T7" s="25">
        <v>1752.56</v>
      </c>
      <c r="U7" s="25">
        <v>99040</v>
      </c>
      <c r="V7" s="25">
        <v>56.51</v>
      </c>
      <c r="W7" s="25">
        <v>1752.61</v>
      </c>
      <c r="X7" s="25">
        <v>115.6</v>
      </c>
      <c r="Y7" s="25">
        <v>102.63</v>
      </c>
      <c r="Z7" s="25">
        <v>105.71</v>
      </c>
      <c r="AA7" s="25">
        <v>103.13</v>
      </c>
      <c r="AB7" s="25">
        <v>109.69</v>
      </c>
      <c r="AC7" s="25">
        <v>112.82</v>
      </c>
      <c r="AD7" s="25">
        <v>110.91</v>
      </c>
      <c r="AE7" s="25">
        <v>111.49</v>
      </c>
      <c r="AF7" s="25">
        <v>109.09</v>
      </c>
      <c r="AG7" s="25">
        <v>109.05</v>
      </c>
      <c r="AH7" s="25">
        <v>108.24</v>
      </c>
      <c r="AI7" s="25">
        <v>0</v>
      </c>
      <c r="AJ7" s="25">
        <v>0</v>
      </c>
      <c r="AK7" s="25">
        <v>0</v>
      </c>
      <c r="AL7" s="25">
        <v>0</v>
      </c>
      <c r="AM7" s="25">
        <v>0</v>
      </c>
      <c r="AN7" s="25">
        <v>0</v>
      </c>
      <c r="AO7" s="25">
        <v>0.92</v>
      </c>
      <c r="AP7" s="25">
        <v>0.87</v>
      </c>
      <c r="AQ7" s="25">
        <v>0.93</v>
      </c>
      <c r="AR7" s="25">
        <v>1.02</v>
      </c>
      <c r="AS7" s="25">
        <v>1.5</v>
      </c>
      <c r="AT7" s="25">
        <v>116.62</v>
      </c>
      <c r="AU7" s="25">
        <v>96.34</v>
      </c>
      <c r="AV7" s="25">
        <v>93.69</v>
      </c>
      <c r="AW7" s="25">
        <v>91.46</v>
      </c>
      <c r="AX7" s="25">
        <v>109.85</v>
      </c>
      <c r="AY7" s="25">
        <v>358.91</v>
      </c>
      <c r="AZ7" s="25">
        <v>350.79</v>
      </c>
      <c r="BA7" s="25">
        <v>354.57</v>
      </c>
      <c r="BB7" s="25">
        <v>357.74</v>
      </c>
      <c r="BC7" s="25">
        <v>344.88</v>
      </c>
      <c r="BD7" s="25">
        <v>243.36</v>
      </c>
      <c r="BE7" s="25">
        <v>312.24</v>
      </c>
      <c r="BF7" s="25">
        <v>364.02</v>
      </c>
      <c r="BG7" s="25">
        <v>334.08</v>
      </c>
      <c r="BH7" s="25">
        <v>347.08</v>
      </c>
      <c r="BI7" s="25">
        <v>319.02</v>
      </c>
      <c r="BJ7" s="25">
        <v>247.27</v>
      </c>
      <c r="BK7" s="25">
        <v>322.92</v>
      </c>
      <c r="BL7" s="25">
        <v>303.45999999999998</v>
      </c>
      <c r="BM7" s="25">
        <v>307.27999999999997</v>
      </c>
      <c r="BN7" s="25">
        <v>304.02</v>
      </c>
      <c r="BO7" s="25">
        <v>265.93</v>
      </c>
      <c r="BP7" s="25">
        <v>111.24</v>
      </c>
      <c r="BQ7" s="25">
        <v>95.44</v>
      </c>
      <c r="BR7" s="25">
        <v>100.09</v>
      </c>
      <c r="BS7" s="25">
        <v>97.38</v>
      </c>
      <c r="BT7" s="25">
        <v>104.89</v>
      </c>
      <c r="BU7" s="25">
        <v>105.34</v>
      </c>
      <c r="BV7" s="25">
        <v>100.85</v>
      </c>
      <c r="BW7" s="25">
        <v>103.79</v>
      </c>
      <c r="BX7" s="25">
        <v>98.3</v>
      </c>
      <c r="BY7" s="25">
        <v>98.89</v>
      </c>
      <c r="BZ7" s="25">
        <v>97.82</v>
      </c>
      <c r="CA7" s="25">
        <v>177.87</v>
      </c>
      <c r="CB7" s="25">
        <v>181.69</v>
      </c>
      <c r="CC7" s="25">
        <v>185.59</v>
      </c>
      <c r="CD7" s="25">
        <v>188.69</v>
      </c>
      <c r="CE7" s="25">
        <v>184.13</v>
      </c>
      <c r="CF7" s="25">
        <v>159.6</v>
      </c>
      <c r="CG7" s="25">
        <v>167.1</v>
      </c>
      <c r="CH7" s="25">
        <v>167.86</v>
      </c>
      <c r="CI7" s="25">
        <v>173.68</v>
      </c>
      <c r="CJ7" s="25">
        <v>174.52</v>
      </c>
      <c r="CK7" s="25">
        <v>177.56</v>
      </c>
      <c r="CL7" s="25">
        <v>51.85</v>
      </c>
      <c r="CM7" s="25">
        <v>49.81</v>
      </c>
      <c r="CN7" s="25">
        <v>48.53</v>
      </c>
      <c r="CO7" s="25">
        <v>47.83</v>
      </c>
      <c r="CP7" s="25">
        <v>48.63</v>
      </c>
      <c r="CQ7" s="25">
        <v>62.05</v>
      </c>
      <c r="CR7" s="25">
        <v>59.91</v>
      </c>
      <c r="CS7" s="25">
        <v>59.4</v>
      </c>
      <c r="CT7" s="25">
        <v>59.24</v>
      </c>
      <c r="CU7" s="25">
        <v>58.77</v>
      </c>
      <c r="CV7" s="25">
        <v>59.81</v>
      </c>
      <c r="CW7" s="25">
        <v>90.25</v>
      </c>
      <c r="CX7" s="25">
        <v>90.8</v>
      </c>
      <c r="CY7" s="25">
        <v>92.54</v>
      </c>
      <c r="CZ7" s="25">
        <v>92.94</v>
      </c>
      <c r="DA7" s="25">
        <v>92.99</v>
      </c>
      <c r="DB7" s="25">
        <v>89.11</v>
      </c>
      <c r="DC7" s="25">
        <v>87.26</v>
      </c>
      <c r="DD7" s="25">
        <v>87.57</v>
      </c>
      <c r="DE7" s="25">
        <v>87.26</v>
      </c>
      <c r="DF7" s="25">
        <v>86.95</v>
      </c>
      <c r="DG7" s="25">
        <v>89.42</v>
      </c>
      <c r="DH7" s="25">
        <v>45.45</v>
      </c>
      <c r="DI7" s="25">
        <v>46.49</v>
      </c>
      <c r="DJ7" s="25">
        <v>47.62</v>
      </c>
      <c r="DK7" s="25">
        <v>47.75</v>
      </c>
      <c r="DL7" s="25">
        <v>48.62</v>
      </c>
      <c r="DM7" s="25">
        <v>48.69</v>
      </c>
      <c r="DN7" s="25">
        <v>49.2</v>
      </c>
      <c r="DO7" s="25">
        <v>50.01</v>
      </c>
      <c r="DP7" s="25">
        <v>50.99</v>
      </c>
      <c r="DQ7" s="25">
        <v>51.79</v>
      </c>
      <c r="DR7" s="25">
        <v>52.02</v>
      </c>
      <c r="DS7" s="25">
        <v>23.58</v>
      </c>
      <c r="DT7" s="25">
        <v>24.17</v>
      </c>
      <c r="DU7" s="25">
        <v>24.53</v>
      </c>
      <c r="DV7" s="25">
        <v>26.29</v>
      </c>
      <c r="DW7" s="25">
        <v>26.18</v>
      </c>
      <c r="DX7" s="25">
        <v>18.260000000000002</v>
      </c>
      <c r="DY7" s="25">
        <v>18.329999999999998</v>
      </c>
      <c r="DZ7" s="25">
        <v>20.27</v>
      </c>
      <c r="EA7" s="25">
        <v>21.69</v>
      </c>
      <c r="EB7" s="25">
        <v>23.19</v>
      </c>
      <c r="EC7" s="25">
        <v>25.37</v>
      </c>
      <c r="ED7" s="25">
        <v>0.77</v>
      </c>
      <c r="EE7" s="25">
        <v>0.77</v>
      </c>
      <c r="EF7" s="25">
        <v>0.81</v>
      </c>
      <c r="EG7" s="25">
        <v>0.81</v>
      </c>
      <c r="EH7" s="25">
        <v>0.85</v>
      </c>
      <c r="EI7" s="25">
        <v>0.66</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2025-01-24T06:51:44Z</dcterms:created>
  <dcterms:modified xsi:type="dcterms:W3CDTF">2025-02-18T05:22:13Z</dcterms:modified>
  <cp:category/>
</cp:coreProperties>
</file>