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7_アップロード\02_アップロードデータ（分析表）\01-2_アップ前準備\"/>
    </mc:Choice>
  </mc:AlternateContent>
  <xr:revisionPtr revIDLastSave="0" documentId="13_ncr:1_{40842314-5FAB-448C-B9EE-62CCC98D26A5}" xr6:coauthVersionLast="47" xr6:coauthVersionMax="47" xr10:uidLastSave="{00000000-0000-0000-0000-000000000000}"/>
  <workbookProtection workbookAlgorithmName="SHA-512" workbookHashValue="HUQWR7kd1XGcufPmUiSiUUd37TV51PnW4vFZ2n8hVT9ntyCtAlzdkcKws4SB/wMz7YwMSIlNXD4N1BA3z6eQFQ==" workbookSaltValue="0pGyk+SO5NOPrMaBQWRqdA==" workbookSpinCount="100000" lockStructure="1"/>
  <bookViews>
    <workbookView xWindow="9276" yWindow="696" windowWidth="13764" windowHeight="13248"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E85" i="4"/>
  <c r="AL10" i="4"/>
  <c r="W10" i="4"/>
  <c r="I10" i="4"/>
  <c r="BB8" i="4"/>
  <c r="AT8" i="4"/>
  <c r="AL8" i="4"/>
  <c r="AD8" i="4"/>
  <c r="W8" i="4"/>
  <c r="P8" i="4"/>
  <c r="I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<sst xmlns="http://schemas.openxmlformats.org/spreadsheetml/2006/main" count="228" uniqueCount="112">
  <si>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</si>
  <si>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</si>
  <si>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</si>
  <si>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</si>
  <si>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</si>
  <si>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</si>
  <si>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</si>
  <si>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</si>
  <si>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</si>
  <si>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</si>
  <si>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</si>
  <si>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</si>
  <si>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</si>
  <si>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</si>
  <si>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</si>
  <si>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</si>
  <si>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</si>
  <si>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</si>
  <si>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</si>
  <si>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</si>
  <si>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</si>
  <si>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</si>
  <si>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</si>
  <si>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</si>
  <si>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</si>
  <si>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</si>
  <si>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</si>
  <si>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</si>
  <si>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</si>
  <si>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</si>
  <si>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</si>
  <si>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</si>
  <si>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</si>
  <si>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</si>
  <si>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</si>
  <si>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</si>
  <si>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</si>
  <si>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</si>
  <si>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</si>
  <si>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</si>
  <si>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</si>
  <si>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</si>
  <si>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</si>
  <si>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</si>
  <si>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</si>
  <si>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</si>
  <si>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</si>
  <si>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</si>
  <si>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</si>
  <si>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</si>
  <si>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</si>
  <si>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</si>
  <si>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</si>
  <si>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</si>
  <si>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</si>
  <si>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</si>
  <si>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</si>
  <si>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</si>
  <si>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</si>
  <si>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</si>
  <si>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</si>
  <si>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</si>
  <si>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</si>
  <si>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</si>
  <si>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</si>
  <si>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</si>
  <si>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</si>
  <si>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</si>
  <si>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</si>
  <si>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</si>
  <si>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</si>
  <si>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</si>
  <si>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</si>
  <si>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</si>
  <si>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</si>
  <si>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</si>
  <si>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</si>
  <si>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</si>
  <si>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</si>
  <si>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</si>
  <si>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</si>
  <si>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</si>
  <si>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</si>
  <si>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</si>
  <si>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</si>
  <si>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</si>
  <si>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</si>
  <si>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</si>
  <si>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</si>
  <si>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</si>
  <si>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</si>
  <si>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</si>
  <si>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</si>
  <si>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八尾市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</si>
  <si>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</si>
  <si>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</si>
  <si>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</si>
  <si>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</si>
  <si>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</si>
  <si>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</si>
  <si>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</si>
  <si>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</si>
  <si>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</si>
  <si>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</si>
  <si>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</si>
  <si>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</si>
  <si>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</si>
  <si>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</si>
  <si>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</si>
  <si>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100 ％台であるが類似団体及び全国の平均値を下回っている。維持改良費や受水費の減等により経常費用が減少した事により前年度に比べ数値は上昇した。
③流動比率
　200 ％台を下回り、類似団体及び全国の平均値を下回っている。近年、改良工事等の支払いの増加等で現金預金が減少した事により、数値は低下傾向にある。
④企業債残高対給水収益比率
　水道料金の基本料金の減免を実施した前年度に比べ給水収益が増加したため数値が減少した。また、類似団体の平均値と比較しても数値は下回っている。
⑤料金回収率
　水道料金の基本料金の減免を実施した前年度に比べ供給単価が増加したため、数値は上昇し料金回収率が100％を上回っている。
⑥給水原価
　維持改良費や受水費の減等により前年度に比べ減少し、類似団体及び全国の平均値と比較を下回っている。
⑦施設利用率
　類似団体及び全国の平均値を下回っている。対前年度比で配水量の減少により低下した。
⑧有収率
　類似団体及び全国の平均値と比べ高値を維持している。</t>
    <rPh sb="14" eb="15">
      <t>ダイ</t>
    </rPh>
    <rPh sb="23" eb="24">
      <t>オヨ</t>
    </rPh>
    <rPh sb="25" eb="27">
      <t>ゼンコク</t>
    </rPh>
    <rPh sb="39" eb="44">
      <t>イジカイリョウヒ</t>
    </rPh>
    <rPh sb="49" eb="50">
      <t>ゲン</t>
    </rPh>
    <rPh sb="50" eb="51">
      <t>トウ</t>
    </rPh>
    <rPh sb="59" eb="61">
      <t>ゲンショウ</t>
    </rPh>
    <rPh sb="63" eb="64">
      <t>コト</t>
    </rPh>
    <rPh sb="67" eb="70">
      <t>ゼンネンド</t>
    </rPh>
    <rPh sb="71" eb="72">
      <t>クラ</t>
    </rPh>
    <rPh sb="76" eb="78">
      <t>ジョウショウ</t>
    </rPh>
    <rPh sb="94" eb="95">
      <t>ダイ</t>
    </rPh>
    <rPh sb="96" eb="98">
      <t>シタマワ</t>
    </rPh>
    <rPh sb="104" eb="105">
      <t>オヨ</t>
    </rPh>
    <rPh sb="106" eb="108">
      <t>ゼンコク</t>
    </rPh>
    <rPh sb="120" eb="122">
      <t>キンネン</t>
    </rPh>
    <rPh sb="123" eb="125">
      <t>カイリョウ</t>
    </rPh>
    <rPh sb="125" eb="127">
      <t>コウジ</t>
    </rPh>
    <rPh sb="127" eb="128">
      <t>トウ</t>
    </rPh>
    <rPh sb="129" eb="131">
      <t>シハライ</t>
    </rPh>
    <rPh sb="133" eb="134">
      <t>ゾウ</t>
    </rPh>
    <rPh sb="134" eb="135">
      <t>カ</t>
    </rPh>
    <rPh sb="135" eb="136">
      <t>トウ</t>
    </rPh>
    <rPh sb="137" eb="141">
      <t>ゲンキンヨキン</t>
    </rPh>
    <rPh sb="142" eb="143">
      <t>ゲン</t>
    </rPh>
    <rPh sb="143" eb="144">
      <t>ショウ</t>
    </rPh>
    <rPh sb="146" eb="147">
      <t>コト</t>
    </rPh>
    <rPh sb="151" eb="153">
      <t>スウチ</t>
    </rPh>
    <rPh sb="154" eb="156">
      <t>テイカ</t>
    </rPh>
    <rPh sb="156" eb="158">
      <t>ケイコウ</t>
    </rPh>
    <rPh sb="178" eb="182">
      <t>スイドウリョウキン</t>
    </rPh>
    <rPh sb="183" eb="187">
      <t>キホンリョウキン</t>
    </rPh>
    <rPh sb="188" eb="190">
      <t>ゲンメン</t>
    </rPh>
    <rPh sb="191" eb="193">
      <t>ジッシ</t>
    </rPh>
    <rPh sb="195" eb="198">
      <t>ゼンネンド</t>
    </rPh>
    <rPh sb="199" eb="200">
      <t>クラ</t>
    </rPh>
    <rPh sb="201" eb="205">
      <t>キュウスイシュウエキ</t>
    </rPh>
    <rPh sb="206" eb="208">
      <t>ゾウカ</t>
    </rPh>
    <rPh sb="212" eb="214">
      <t>スウチ</t>
    </rPh>
    <rPh sb="215" eb="217">
      <t>ゲンショウ</t>
    </rPh>
    <rPh sb="237" eb="239">
      <t>スウチ</t>
    </rPh>
    <rPh sb="284" eb="286">
      <t>ゾウカ</t>
    </rPh>
    <rPh sb="291" eb="293">
      <t>スウチ</t>
    </rPh>
    <rPh sb="294" eb="296">
      <t>ジョウショウ</t>
    </rPh>
    <rPh sb="308" eb="309">
      <t>ウエ</t>
    </rPh>
    <rPh sb="338" eb="341">
      <t>ゼンネンド</t>
    </rPh>
    <rPh sb="342" eb="343">
      <t>クラ</t>
    </rPh>
    <rPh sb="344" eb="346">
      <t>ゲンショウ</t>
    </rPh>
    <rPh sb="380" eb="382">
      <t>ルイジ</t>
    </rPh>
    <rPh sb="382" eb="384">
      <t>ダンタイ</t>
    </rPh>
    <rPh sb="384" eb="385">
      <t>オヨ</t>
    </rPh>
    <rPh sb="386" eb="388">
      <t>ゼンコク</t>
    </rPh>
    <rPh sb="389" eb="392">
      <t>ヘイキンチ</t>
    </rPh>
    <rPh sb="393" eb="395">
      <t>シタマワ</t>
    </rPh>
    <rPh sb="400" eb="401">
      <t>タイ</t>
    </rPh>
    <rPh sb="401" eb="404">
      <t>ゼンネンド</t>
    </rPh>
    <rPh sb="404" eb="405">
      <t>ヒ</t>
    </rPh>
    <rPh sb="440" eb="441">
      <t>クラ</t>
    </rPh>
    <rPh sb="443" eb="444">
      <t>アタイ</t>
    </rPh>
    <phoneticPr fontId="4"/>
  </si>
  <si>
    <t>①有形固定資産減価償却率
　施設等の老朽化が進み、減価償却累計額が年々増加しているため、数値は上昇を続けているが、建設改良事業を順次進めており、償却対象資産の帳簿価格も増加しているため、類似団体及び全国の平均値を下回っている。
②管路経年化率
　類似団体や全国の平均値よりも高いペースで管路更新を進めているが、法定耐用年数を経過した管路の延長が増加したため、数値は前年度に比べ増加し、類似団体や全国の平均値よりも高い数値となっている。
③管路更新率
　管路の布設替延長が減少したため、前年度に比べ数値は減少したものの、類似団体及び全国の平均値よりも高い更新率を維持している。</t>
    <rPh sb="14" eb="17">
      <t>シセツトウ</t>
    </rPh>
    <rPh sb="18" eb="21">
      <t>ロウキュウカ</t>
    </rPh>
    <rPh sb="22" eb="23">
      <t>スス</t>
    </rPh>
    <rPh sb="25" eb="27">
      <t>ゲンカ</t>
    </rPh>
    <rPh sb="27" eb="29">
      <t>ショウキャク</t>
    </rPh>
    <rPh sb="29" eb="31">
      <t>ルイケイ</t>
    </rPh>
    <rPh sb="31" eb="32">
      <t>ガク</t>
    </rPh>
    <rPh sb="33" eb="37">
      <t>ネンネンゾウカ</t>
    </rPh>
    <rPh sb="44" eb="46">
      <t>スウチ</t>
    </rPh>
    <rPh sb="47" eb="49">
      <t>ジョウショウ</t>
    </rPh>
    <rPh sb="50" eb="51">
      <t>ツヅ</t>
    </rPh>
    <rPh sb="57" eb="59">
      <t>ケンセツ</t>
    </rPh>
    <rPh sb="59" eb="61">
      <t>カイリョウ</t>
    </rPh>
    <rPh sb="61" eb="63">
      <t>ジギョウ</t>
    </rPh>
    <rPh sb="72" eb="74">
      <t>ショウキャク</t>
    </rPh>
    <rPh sb="74" eb="76">
      <t>タイショウ</t>
    </rPh>
    <rPh sb="76" eb="78">
      <t>シサン</t>
    </rPh>
    <rPh sb="79" eb="81">
      <t>チョウボ</t>
    </rPh>
    <rPh sb="81" eb="83">
      <t>カカク</t>
    </rPh>
    <rPh sb="84" eb="86">
      <t>ゾウカ</t>
    </rPh>
    <rPh sb="93" eb="95">
      <t>ルイジ</t>
    </rPh>
    <rPh sb="95" eb="97">
      <t>ダンタイ</t>
    </rPh>
    <rPh sb="97" eb="98">
      <t>オヨ</t>
    </rPh>
    <rPh sb="99" eb="101">
      <t>ゼンコク</t>
    </rPh>
    <rPh sb="102" eb="105">
      <t>ヘイキンチ</t>
    </rPh>
    <rPh sb="106" eb="108">
      <t>シタマワ</t>
    </rPh>
    <rPh sb="179" eb="181">
      <t>スウチ</t>
    </rPh>
    <rPh sb="208" eb="210">
      <t>スウチ</t>
    </rPh>
    <rPh sb="246" eb="247">
      <t>クラ</t>
    </rPh>
    <rPh sb="248" eb="250">
      <t>スウチ</t>
    </rPh>
    <rPh sb="251" eb="253">
      <t>ゲンショウ</t>
    </rPh>
    <rPh sb="280" eb="282">
      <t>イジ</t>
    </rPh>
    <phoneticPr fontId="4"/>
  </si>
  <si>
    <t>　今年度も管路の更新計画に基づき老朽管の整備を進めたことで、前年度に引き続き管路更新率について類似団体及び全国の平均値を上回る水準を維持する事ができた。また費用の抑制等により、経常収支比率は上昇した。しかしながら、人口減少等による給水収益の減少や物価高騰による費用の増加等により、純利益が減少する中、更新投資のための資金確保等が課題である。
　これらの課題に対応するため、「水道事業ビジョン」及び「経営戦略」を基に、実績値の分析評価を実施し、事業全体の収支を把握する事で設備の更新時期の見直し等を検討したところである。
　また、水道事業の広域化（大阪広域水道企業団との統合）についても具体的な検討を進めながら、今後も世代間の負担の公平性を考慮しつつ企業債や出資金を活用し、一層積極的かつ計画的な更新を進める予定である。</t>
    <rPh sb="78" eb="80">
      <t>ヒヨウ</t>
    </rPh>
    <rPh sb="83" eb="84">
      <t>トウ</t>
    </rPh>
    <rPh sb="95" eb="97">
      <t>ジョウショウ</t>
    </rPh>
    <rPh sb="109" eb="111">
      <t>ゲンショウ</t>
    </rPh>
    <rPh sb="111" eb="112">
      <t>トウ</t>
    </rPh>
    <rPh sb="123" eb="127">
      <t>ブッカコウトウ</t>
    </rPh>
    <rPh sb="130" eb="132">
      <t>ヒヨウ</t>
    </rPh>
    <rPh sb="133" eb="135">
      <t>ゾウカ</t>
    </rPh>
    <rPh sb="135" eb="136">
      <t>トウ</t>
    </rPh>
    <rPh sb="140" eb="143">
      <t>ジュンリエキ</t>
    </rPh>
    <rPh sb="144" eb="145">
      <t>ゲン</t>
    </rPh>
    <rPh sb="145" eb="146">
      <t>ショウ</t>
    </rPh>
    <rPh sb="148" eb="149">
      <t>ナカ</t>
    </rPh>
    <rPh sb="150" eb="152">
      <t>コウシン</t>
    </rPh>
    <rPh sb="152" eb="154">
      <t>トウシ</t>
    </rPh>
    <rPh sb="176" eb="178">
      <t>カダイ</t>
    </rPh>
    <rPh sb="179" eb="181">
      <t>タイオウ</t>
    </rPh>
    <rPh sb="205" eb="206">
      <t>モト</t>
    </rPh>
    <rPh sb="208" eb="210">
      <t>ジッセキ</t>
    </rPh>
    <rPh sb="210" eb="211">
      <t>チ</t>
    </rPh>
    <rPh sb="212" eb="214">
      <t>ブンセキ</t>
    </rPh>
    <rPh sb="214" eb="216">
      <t>ヒョウカ</t>
    </rPh>
    <rPh sb="217" eb="219">
      <t>ジッシ</t>
    </rPh>
    <rPh sb="221" eb="223">
      <t>ジギョウ</t>
    </rPh>
    <rPh sb="223" eb="225">
      <t>ゼンタイ</t>
    </rPh>
    <rPh sb="226" eb="228">
      <t>シュウシ</t>
    </rPh>
    <rPh sb="229" eb="231">
      <t>ハアク</t>
    </rPh>
    <rPh sb="233" eb="234">
      <t>コト</t>
    </rPh>
    <rPh sb="235" eb="237">
      <t>セツビ</t>
    </rPh>
    <rPh sb="240" eb="242">
      <t>ジキ</t>
    </rPh>
    <rPh sb="243" eb="245">
      <t>ミナオ</t>
    </rPh>
    <rPh sb="246" eb="247">
      <t>ナド</t>
    </rPh>
    <rPh sb="264" eb="266">
      <t>スイドウ</t>
    </rPh>
    <rPh sb="266" eb="268">
      <t>ジギョウ</t>
    </rPh>
    <rPh sb="269" eb="272">
      <t>コウイキカ</t>
    </rPh>
    <rPh sb="273" eb="275">
      <t>オオサカ</t>
    </rPh>
    <rPh sb="275" eb="277">
      <t>コウイキ</t>
    </rPh>
    <rPh sb="279" eb="281">
      <t>キギョウ</t>
    </rPh>
    <rPh sb="281" eb="282">
      <t>ダン</t>
    </rPh>
    <rPh sb="284" eb="286">
      <t>トウゴウ</t>
    </rPh>
    <rPh sb="292" eb="295">
      <t>グタイテキ</t>
    </rPh>
    <rPh sb="296" eb="298">
      <t>ケントウ</t>
    </rPh>
    <rPh sb="299" eb="300">
      <t>スス</t>
    </rPh>
    <rPh sb="305" eb="307">
      <t>コンゴ</t>
    </rPh>
    <rPh sb="308" eb="311">
      <t>セダイカン</t>
    </rPh>
    <rPh sb="312" eb="314">
      <t>フタン</t>
    </rPh>
    <rPh sb="315" eb="318">
      <t>コウヘイセイ</t>
    </rPh>
    <rPh sb="319" eb="321">
      <t>コウリョ</t>
    </rPh>
    <rPh sb="336" eb="338">
      <t>イッソウ</t>
    </rPh>
    <rPh sb="343" eb="346">
      <t>ケイカクテキ</t>
    </rPh>
    <rPh sb="353" eb="35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</si>
</sst>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1.1399999999999999</c:v>
                </c:pt>
                <c:pt idx="1">
                  <c:v>1.06</c:v>
                </c:pt>
                <c:pt idx="2">
                  <c:v>1.07</c:v>
                </c:pt>
                <c:pt idx="3">
                  <c:v>1.62</c:v>
                </c:pt>
                <c:pt idx="4">
                  <c:v>1.51</c:v>
                </c:pt>
              </c:numCache>
            </c:numRef>
          </c:val>
          <c:extLst>
            <c:ext xmlns:c16="http://schemas.microsoft.com/office/drawing/2014/chart" uri="{C3380CC4-5D6E-409C-BE32-E72D297353CC}">
              <c16:uniqueId val="{00000000-9661-4F5F-B6C3-E93D575B9DA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9661-4F5F-B6C3-E93D575B9DA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55.24</c:v>
                </c:pt>
                <c:pt idx="1">
                  <c:v>56.89</c:v>
                </c:pt>
                <c:pt idx="2">
                  <c:v>55.98</c:v>
                </c:pt>
                <c:pt idx="3">
                  <c:v>55.28</c:v>
                </c:pt>
                <c:pt idx="4">
                  <c:v>53.78</c:v>
                </c:pt>
              </c:numCache>
            </c:numRef>
          </c:val>
          <c:extLst>
            <c:ext xmlns:c16="http://schemas.microsoft.com/office/drawing/2014/chart" uri="{C3380CC4-5D6E-409C-BE32-E72D297353CC}">
              <c16:uniqueId val="{00000000-23D5-42ED-9F76-CA848AD51E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23D5-42ED-9F76-CA848AD51E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94.46</c:v>
                </c:pt>
                <c:pt idx="1">
                  <c:v>92.98</c:v>
                </c:pt>
                <c:pt idx="2">
                  <c:v>93.61</c:v>
                </c:pt>
                <c:pt idx="3">
                  <c:v>93.48</c:v>
                </c:pt>
                <c:pt idx="4">
                  <c:v>94.25</c:v>
                </c:pt>
              </c:numCache>
            </c:numRef>
          </c:val>
          <c:extLst>
            <c:ext xmlns:c16="http://schemas.microsoft.com/office/drawing/2014/chart" uri="{C3380CC4-5D6E-409C-BE32-E72D297353CC}">
              <c16:uniqueId val="{00000000-F99E-45ED-8C30-C320CE51826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F99E-45ED-8C30-C320CE51826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111.01</c:v>
                </c:pt>
                <c:pt idx="1">
                  <c:v>108.42</c:v>
                </c:pt>
                <c:pt idx="2">
                  <c:v>107.42</c:v>
                </c:pt>
                <c:pt idx="3">
                  <c:v>105.69</c:v>
                </c:pt>
                <c:pt idx="4">
                  <c:v>107.23</c:v>
                </c:pt>
              </c:numCache>
            </c:numRef>
          </c:val>
          <c:extLst>
            <c:ext xmlns:c16="http://schemas.microsoft.com/office/drawing/2014/chart" uri="{C3380CC4-5D6E-409C-BE32-E72D297353CC}">
              <c16:uniqueId val="{00000000-1906-47B2-8DEA-DCEDE7C2DC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1906-47B2-8DEA-DCEDE7C2DC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44.05</c:v>
                </c:pt>
                <c:pt idx="1">
                  <c:v>45.34</c:v>
                </c:pt>
                <c:pt idx="2">
                  <c:v>45.54</c:v>
                </c:pt>
                <c:pt idx="3">
                  <c:v>45.87</c:v>
                </c:pt>
                <c:pt idx="4">
                  <c:v>46.29</c:v>
                </c:pt>
              </c:numCache>
            </c:numRef>
          </c:val>
          <c:extLst>
            <c:ext xmlns:c16="http://schemas.microsoft.com/office/drawing/2014/chart" uri="{C3380CC4-5D6E-409C-BE32-E72D297353CC}">
              <c16:uniqueId val="{00000000-0FC4-45ED-9553-8C546685174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0FC4-45ED-9553-8C546685174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28.55</c:v>
                </c:pt>
                <c:pt idx="1">
                  <c:v>29.68</c:v>
                </c:pt>
                <c:pt idx="2">
                  <c:v>30.04</c:v>
                </c:pt>
                <c:pt idx="3">
                  <c:v>29.94</c:v>
                </c:pt>
                <c:pt idx="4">
                  <c:v>30.44</c:v>
                </c:pt>
              </c:numCache>
            </c:numRef>
          </c:val>
          <c:extLst>
            <c:ext xmlns:c16="http://schemas.microsoft.com/office/drawing/2014/chart" uri="{C3380CC4-5D6E-409C-BE32-E72D297353CC}">
              <c16:uniqueId val="{00000000-2A2A-4294-989C-0E4D060B672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2A2A-4294-989C-0E4D060B672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E4-4BDE-AEE6-3D83811BC19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9CE4-4BDE-AEE6-3D83811BC19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270.89</c:v>
                </c:pt>
                <c:pt idx="1">
                  <c:v>260.45</c:v>
                </c:pt>
                <c:pt idx="2">
                  <c:v>216.87</c:v>
                </c:pt>
                <c:pt idx="3">
                  <c:v>212.67</c:v>
                </c:pt>
                <c:pt idx="4">
                  <c:v>185.56</c:v>
                </c:pt>
              </c:numCache>
            </c:numRef>
          </c:val>
          <c:extLst>
            <c:ext xmlns:c16="http://schemas.microsoft.com/office/drawing/2014/chart" uri="{C3380CC4-5D6E-409C-BE32-E72D297353CC}">
              <c16:uniqueId val="{00000000-DA17-4139-ACE9-882CA451E8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DA17-4139-ACE9-882CA451E8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265.73</c:v>
                </c:pt>
                <c:pt idx="1">
                  <c:v>267.62</c:v>
                </c:pt>
                <c:pt idx="2">
                  <c:v>250.97</c:v>
                </c:pt>
                <c:pt idx="3">
                  <c:v>273.7</c:v>
                </c:pt>
                <c:pt idx="4">
                  <c:v>263.8</c:v>
                </c:pt>
              </c:numCache>
            </c:numRef>
          </c:val>
          <c:extLst>
            <c:ext xmlns:c16="http://schemas.microsoft.com/office/drawing/2014/chart" uri="{C3380CC4-5D6E-409C-BE32-E72D297353CC}">
              <c16:uniqueId val="{00000000-EBF8-4996-A5FE-F42FD36083D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EBF8-4996-A5FE-F42FD36083D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104.4</c:v>
                </c:pt>
                <c:pt idx="1">
                  <c:v>94.56</c:v>
                </c:pt>
                <c:pt idx="2">
                  <c:v>101.89</c:v>
                </c:pt>
                <c:pt idx="3">
                  <c:v>91.96</c:v>
                </c:pt>
                <c:pt idx="4">
                  <c:v>101.3</c:v>
                </c:pt>
              </c:numCache>
            </c:numRef>
          </c:val>
          <c:extLst>
            <c:ext xmlns:c16="http://schemas.microsoft.com/office/drawing/2014/chart" uri="{C3380CC4-5D6E-409C-BE32-E72D297353CC}">
              <c16:uniqueId val="{00000000-CFBB-4F56-8C5E-339F1158554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CFBB-4F56-8C5E-339F1158554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162.30000000000001</c:v>
                </c:pt>
                <c:pt idx="1">
                  <c:v>165.3</c:v>
                </c:pt>
                <c:pt idx="2">
                  <c:v>164.1</c:v>
                </c:pt>
                <c:pt idx="3">
                  <c:v>169.53</c:v>
                </c:pt>
                <c:pt idx="4">
                  <c:v>164.78</c:v>
                </c:pt>
              </c:numCache>
            </c:numRef>
          </c:val>
          <c:extLst>
            <c:ext xmlns:c16="http://schemas.microsoft.com/office/drawing/2014/chart" uri="{C3380CC4-5D6E-409C-BE32-E72D297353CC}">
              <c16:uniqueId val="{00000000-E5F1-4C52-A114-90FED35004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E5F1-4C52-A114-90FED35004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大阪府　八尾市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A2</v>
      </c>
      <c r="X8" s="77"/>
      <c r="Y8" s="77"/>
      <c r="Z8" s="77"/>
      <c r="AA8" s="77"/>
      <c r="AB8" s="77"/>
      <c r="AC8" s="77"/>
      <c r="AD8" s="77" t="str">
        <f>データ!$M$6</f>
        <v>自治体職員</v>
      </c>
      <c r="AE8" s="77"/>
      <c r="AF8" s="77"/>
      <c r="AG8" s="77"/>
      <c r="AH8" s="77"/>
      <c r="AI8" s="77"/>
      <c r="AJ8" s="77"/>
      <c r="AK8" s="2"/>
      <c r="AL8" s="68">
        <f>データ!$R$6</f>
        <v>260752</v>
      </c>
      <c r="AM8" s="68"/>
      <c r="AN8" s="68"/>
      <c r="AO8" s="68"/>
      <c r="AP8" s="68"/>
      <c r="AQ8" s="68"/>
      <c r="AR8" s="68"/>
      <c r="AS8" s="68"/>
      <c r="AT8" s="36">
        <f>データ!$S$6</f>
        <v>41.72</v>
      </c>
      <c r="AU8" s="37"/>
      <c r="AV8" s="37"/>
      <c r="AW8" s="37"/>
      <c r="AX8" s="37"/>
      <c r="AY8" s="37"/>
      <c r="AZ8" s="37"/>
      <c r="BA8" s="37"/>
      <c r="BB8" s="57">
        <f>データ!$T$6</f>
        <v>6250.05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59.15</v>
      </c>
      <c r="J10" s="37"/>
      <c r="K10" s="37"/>
      <c r="L10" s="37"/>
      <c r="M10" s="37"/>
      <c r="N10" s="37"/>
      <c r="O10" s="67"/>
      <c r="P10" s="57">
        <f>データ!$P$6</f>
        <v>99.98</v>
      </c>
      <c r="Q10" s="57"/>
      <c r="R10" s="57"/>
      <c r="S10" s="57"/>
      <c r="T10" s="57"/>
      <c r="U10" s="57"/>
      <c r="V10" s="57"/>
      <c r="W10" s="68">
        <f>データ!$Q$6</f>
        <v>2772</v>
      </c>
      <c r="X10" s="68"/>
      <c r="Y10" s="68"/>
      <c r="Z10" s="68"/>
      <c r="AA10" s="68"/>
      <c r="AB10" s="68"/>
      <c r="AC10" s="68"/>
      <c r="AD10" s="2"/>
      <c r="AE10" s="2"/>
      <c r="AF10" s="2"/>
      <c r="AG10" s="2"/>
      <c r="AH10" s="2"/>
      <c r="AI10" s="2"/>
      <c r="AJ10" s="2"/>
      <c r="AK10" s="2"/>
      <c r="AL10" s="68">
        <f>データ!$U$6</f>
        <v>260609</v>
      </c>
      <c r="AM10" s="68"/>
      <c r="AN10" s="68"/>
      <c r="AO10" s="68"/>
      <c r="AP10" s="68"/>
      <c r="AQ10" s="68"/>
      <c r="AR10" s="68"/>
      <c r="AS10" s="68"/>
      <c r="AT10" s="36">
        <f>データ!$V$6</f>
        <v>35.82</v>
      </c>
      <c r="AU10" s="37"/>
      <c r="AV10" s="37"/>
      <c r="AW10" s="37"/>
      <c r="AX10" s="37"/>
      <c r="AY10" s="37"/>
      <c r="AZ10" s="37"/>
      <c r="BA10" s="37"/>
      <c r="BB10" s="57">
        <f>データ!$W$6</f>
        <v>7275.52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111</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gW8O5vQW0ZUH0ZAl1OSRpHvS69tliQKmxJUymP+pOKLteX7ZCoPKAWEKvLtqDYtb1b0LHdDRHUcoyp+UBe57g==" saltValue="2auG2U8KoJXrI8399cpH7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272124</v>
      </c>
      <c r="D6" s="20">
        <f t="shared" si="3"/>
        <v>46</v>
      </c>
      <c r="E6" s="20">
        <f t="shared" si="3"/>
        <v>1</v>
      </c>
      <c r="F6" s="20">
        <f t="shared" si="3"/>
        <v>0</v>
      </c>
      <c r="G6" s="20">
        <f t="shared" si="3"/>
        <v>1</v>
      </c>
      <c r="H6" s="20" t="str">
        <f t="shared" si="3"/>
        <v>大阪府　八尾市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59.15</v>
      </c>
      <c r="P6" s="21">
        <f t="shared" si="3"/>
        <v>99.98</v>
      </c>
      <c r="Q6" s="21">
        <f t="shared" si="3"/>
        <v>2772</v>
      </c>
      <c r="R6" s="21">
        <f t="shared" si="3"/>
        <v>260752</v>
      </c>
      <c r="S6" s="21">
        <f t="shared" si="3"/>
        <v>41.72</v>
      </c>
      <c r="T6" s="21">
        <f t="shared" si="3"/>
        <v>6250.05</v>
      </c>
      <c r="U6" s="21">
        <f t="shared" si="3"/>
        <v>260609</v>
      </c>
      <c r="V6" s="21">
        <f t="shared" si="3"/>
        <v>35.82</v>
      </c>
      <c r="W6" s="21">
        <f t="shared" si="3"/>
        <v>7275.52</v>
      </c>
      <c r="X6" s="22">
        <f>IF(X7="",NA(),X7)</f>
        <v>111.01</v>
      </c>
      <c r="Y6" s="22">
        <f t="shared" ref="Y6:AG6" si="4">IF(Y7="",NA(),Y7)</f>
        <v>108.42</v>
      </c>
      <c r="Z6" s="22">
        <f t="shared" si="4"/>
        <v>107.42</v>
      </c>
      <c r="AA6" s="22">
        <f t="shared" si="4"/>
        <v>105.69</v>
      </c>
      <c r="AB6" s="22">
        <f t="shared" si="4"/>
        <v>107.23</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270.89</v>
      </c>
      <c r="AU6" s="22">
        <f t="shared" ref="AU6:BC6" si="6">IF(AU7="",NA(),AU7)</f>
        <v>260.45</v>
      </c>
      <c r="AV6" s="22">
        <f t="shared" si="6"/>
        <v>216.87</v>
      </c>
      <c r="AW6" s="22">
        <f t="shared" si="6"/>
        <v>212.67</v>
      </c>
      <c r="AX6" s="22">
        <f t="shared" si="6"/>
        <v>185.56</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265.73</v>
      </c>
      <c r="BF6" s="22">
        <f t="shared" ref="BF6:BN6" si="7">IF(BF7="",NA(),BF7)</f>
        <v>267.62</v>
      </c>
      <c r="BG6" s="22">
        <f t="shared" si="7"/>
        <v>250.97</v>
      </c>
      <c r="BH6" s="22">
        <f t="shared" si="7"/>
        <v>273.7</v>
      </c>
      <c r="BI6" s="22">
        <f t="shared" si="7"/>
        <v>263.8</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104.4</v>
      </c>
      <c r="BQ6" s="22">
        <f t="shared" ref="BQ6:BY6" si="8">IF(BQ7="",NA(),BQ7)</f>
        <v>94.56</v>
      </c>
      <c r="BR6" s="22">
        <f t="shared" si="8"/>
        <v>101.89</v>
      </c>
      <c r="BS6" s="22">
        <f t="shared" si="8"/>
        <v>91.96</v>
      </c>
      <c r="BT6" s="22">
        <f t="shared" si="8"/>
        <v>101.3</v>
      </c>
      <c r="BU6" s="22">
        <f t="shared" si="8"/>
        <v>106.11</v>
      </c>
      <c r="BV6" s="22">
        <f t="shared" si="8"/>
        <v>103.75</v>
      </c>
      <c r="BW6" s="22">
        <f t="shared" si="8"/>
        <v>105.3</v>
      </c>
      <c r="BX6" s="22">
        <f t="shared" si="8"/>
        <v>99.41</v>
      </c>
      <c r="BY6" s="22">
        <f t="shared" si="8"/>
        <v>101.11</v>
      </c>
      <c r="BZ6" s="21" t="str">
        <f>IF(BZ7="","",IF(BZ7="-","【-】","【"&amp;SUBSTITUTE(TEXT(BZ7,"#,##0.00"),"-","△")&amp;"】"))</f>
        <v>【97.82】</v>
      </c>
      <c r="CA6" s="22">
        <f>IF(CA7="",NA(),CA7)</f>
        <v>162.30000000000001</v>
      </c>
      <c r="CB6" s="22">
        <f t="shared" ref="CB6:CJ6" si="9">IF(CB7="",NA(),CB7)</f>
        <v>165.3</v>
      </c>
      <c r="CC6" s="22">
        <f t="shared" si="9"/>
        <v>164.1</v>
      </c>
      <c r="CD6" s="22">
        <f t="shared" si="9"/>
        <v>169.53</v>
      </c>
      <c r="CE6" s="22">
        <f t="shared" si="9"/>
        <v>164.78</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55.24</v>
      </c>
      <c r="CM6" s="22">
        <f t="shared" ref="CM6:CU6" si="10">IF(CM7="",NA(),CM7)</f>
        <v>56.89</v>
      </c>
      <c r="CN6" s="22">
        <f t="shared" si="10"/>
        <v>55.98</v>
      </c>
      <c r="CO6" s="22">
        <f t="shared" si="10"/>
        <v>55.28</v>
      </c>
      <c r="CP6" s="22">
        <f t="shared" si="10"/>
        <v>53.78</v>
      </c>
      <c r="CQ6" s="22">
        <f t="shared" si="10"/>
        <v>61.71</v>
      </c>
      <c r="CR6" s="22">
        <f t="shared" si="10"/>
        <v>63.12</v>
      </c>
      <c r="CS6" s="22">
        <f t="shared" si="10"/>
        <v>62.57</v>
      </c>
      <c r="CT6" s="22">
        <f t="shared" si="10"/>
        <v>61.56</v>
      </c>
      <c r="CU6" s="22">
        <f t="shared" si="10"/>
        <v>60.84</v>
      </c>
      <c r="CV6" s="21" t="str">
        <f>IF(CV7="","",IF(CV7="-","【-】","【"&amp;SUBSTITUTE(TEXT(CV7,"#,##0.00"),"-","△")&amp;"】"))</f>
        <v>【59.81】</v>
      </c>
      <c r="CW6" s="22">
        <f>IF(CW7="",NA(),CW7)</f>
        <v>94.46</v>
      </c>
      <c r="CX6" s="22">
        <f t="shared" ref="CX6:DF6" si="11">IF(CX7="",NA(),CX7)</f>
        <v>92.98</v>
      </c>
      <c r="CY6" s="22">
        <f t="shared" si="11"/>
        <v>93.61</v>
      </c>
      <c r="CZ6" s="22">
        <f t="shared" si="11"/>
        <v>93.48</v>
      </c>
      <c r="DA6" s="22">
        <f t="shared" si="11"/>
        <v>94.25</v>
      </c>
      <c r="DB6" s="22">
        <f t="shared" si="11"/>
        <v>90.03</v>
      </c>
      <c r="DC6" s="22">
        <f t="shared" si="11"/>
        <v>90.09</v>
      </c>
      <c r="DD6" s="22">
        <f t="shared" si="11"/>
        <v>90.21</v>
      </c>
      <c r="DE6" s="22">
        <f t="shared" si="11"/>
        <v>90.11</v>
      </c>
      <c r="DF6" s="22">
        <f t="shared" si="11"/>
        <v>89.73</v>
      </c>
      <c r="DG6" s="21" t="str">
        <f>IF(DG7="","",IF(DG7="-","【-】","【"&amp;SUBSTITUTE(TEXT(DG7,"#,##0.00"),"-","△")&amp;"】"))</f>
        <v>【89.42】</v>
      </c>
      <c r="DH6" s="22">
        <f>IF(DH7="",NA(),DH7)</f>
        <v>44.05</v>
      </c>
      <c r="DI6" s="22">
        <f t="shared" ref="DI6:DQ6" si="12">IF(DI7="",NA(),DI7)</f>
        <v>45.34</v>
      </c>
      <c r="DJ6" s="22">
        <f t="shared" si="12"/>
        <v>45.54</v>
      </c>
      <c r="DK6" s="22">
        <f t="shared" si="12"/>
        <v>45.87</v>
      </c>
      <c r="DL6" s="22">
        <f t="shared" si="12"/>
        <v>46.29</v>
      </c>
      <c r="DM6" s="22">
        <f t="shared" si="12"/>
        <v>49.6</v>
      </c>
      <c r="DN6" s="22">
        <f t="shared" si="12"/>
        <v>50.31</v>
      </c>
      <c r="DO6" s="22">
        <f t="shared" si="12"/>
        <v>50.74</v>
      </c>
      <c r="DP6" s="22">
        <f t="shared" si="12"/>
        <v>51.49</v>
      </c>
      <c r="DQ6" s="22">
        <f t="shared" si="12"/>
        <v>51.94</v>
      </c>
      <c r="DR6" s="21" t="str">
        <f>IF(DR7="","",IF(DR7="-","【-】","【"&amp;SUBSTITUTE(TEXT(DR7,"#,##0.00"),"-","△")&amp;"】"))</f>
        <v>【52.02】</v>
      </c>
      <c r="DS6" s="22">
        <f>IF(DS7="",NA(),DS7)</f>
        <v>28.55</v>
      </c>
      <c r="DT6" s="22">
        <f t="shared" ref="DT6:EB6" si="13">IF(DT7="",NA(),DT7)</f>
        <v>29.68</v>
      </c>
      <c r="DU6" s="22">
        <f t="shared" si="13"/>
        <v>30.04</v>
      </c>
      <c r="DV6" s="22">
        <f t="shared" si="13"/>
        <v>29.94</v>
      </c>
      <c r="DW6" s="22">
        <f t="shared" si="13"/>
        <v>30.44</v>
      </c>
      <c r="DX6" s="22">
        <f t="shared" si="13"/>
        <v>20.49</v>
      </c>
      <c r="DY6" s="22">
        <f t="shared" si="13"/>
        <v>21.34</v>
      </c>
      <c r="DZ6" s="22">
        <f t="shared" si="13"/>
        <v>23.27</v>
      </c>
      <c r="EA6" s="22">
        <f t="shared" si="13"/>
        <v>25.18</v>
      </c>
      <c r="EB6" s="22">
        <f t="shared" si="13"/>
        <v>26.52</v>
      </c>
      <c r="EC6" s="21" t="str">
        <f>IF(EC7="","",IF(EC7="-","【-】","【"&amp;SUBSTITUTE(TEXT(EC7,"#,##0.00"),"-","△")&amp;"】"))</f>
        <v>【25.37】</v>
      </c>
      <c r="ED6" s="22">
        <f>IF(ED7="",NA(),ED7)</f>
        <v>1.1399999999999999</v>
      </c>
      <c r="EE6" s="22">
        <f t="shared" ref="EE6:EM6" si="14">IF(EE7="",NA(),EE7)</f>
        <v>1.06</v>
      </c>
      <c r="EF6" s="22">
        <f t="shared" si="14"/>
        <v>1.07</v>
      </c>
      <c r="EG6" s="22">
        <f t="shared" si="14"/>
        <v>1.62</v>
      </c>
      <c r="EH6" s="22">
        <f t="shared" si="14"/>
        <v>1.51</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2">
      <c r="A7" s="15"/>
      <c r="B7" s="24">
        <v>2023</v>
      </c>
      <c r="C7" s="24">
        <v>272124</v>
      </c>
      <c r="D7" s="24">
        <v>46</v>
      </c>
      <c r="E7" s="24">
        <v>1</v>
      </c>
      <c r="F7" s="24">
        <v>0</v>
      </c>
      <c r="G7" s="24">
        <v>1</v>
      </c>
      <c r="H7" s="24" t="s">
        <v>93</v>
      </c>
      <c r="I7" s="24" t="s">
        <v>94</v>
      </c>
      <c r="J7" s="24" t="s">
        <v>95</v>
      </c>
      <c r="K7" s="24" t="s">
        <v>96</v>
      </c>
      <c r="L7" s="24" t="s">
        <v>97</v>
      </c>
      <c r="M7" s="24" t="s">
        <v>98</v>
      </c>
      <c r="N7" s="25" t="s">
        <v>99</v>
      </c>
      <c r="O7" s="25">
        <v>59.15</v>
      </c>
      <c r="P7" s="25">
        <v>99.98</v>
      </c>
      <c r="Q7" s="25">
        <v>2772</v>
      </c>
      <c r="R7" s="25">
        <v>260752</v>
      </c>
      <c r="S7" s="25">
        <v>41.72</v>
      </c>
      <c r="T7" s="25">
        <v>6250.05</v>
      </c>
      <c r="U7" s="25">
        <v>260609</v>
      </c>
      <c r="V7" s="25">
        <v>35.82</v>
      </c>
      <c r="W7" s="25">
        <v>7275.52</v>
      </c>
      <c r="X7" s="25">
        <v>111.01</v>
      </c>
      <c r="Y7" s="25">
        <v>108.42</v>
      </c>
      <c r="Z7" s="25">
        <v>107.42</v>
      </c>
      <c r="AA7" s="25">
        <v>105.69</v>
      </c>
      <c r="AB7" s="25">
        <v>107.23</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270.89</v>
      </c>
      <c r="AU7" s="25">
        <v>260.45</v>
      </c>
      <c r="AV7" s="25">
        <v>216.87</v>
      </c>
      <c r="AW7" s="25">
        <v>212.67</v>
      </c>
      <c r="AX7" s="25">
        <v>185.56</v>
      </c>
      <c r="AY7" s="25">
        <v>309.10000000000002</v>
      </c>
      <c r="AZ7" s="25">
        <v>306.08</v>
      </c>
      <c r="BA7" s="25">
        <v>306.14999999999998</v>
      </c>
      <c r="BB7" s="25">
        <v>297.54000000000002</v>
      </c>
      <c r="BC7" s="25">
        <v>289.44</v>
      </c>
      <c r="BD7" s="25">
        <v>243.36</v>
      </c>
      <c r="BE7" s="25">
        <v>265.73</v>
      </c>
      <c r="BF7" s="25">
        <v>267.62</v>
      </c>
      <c r="BG7" s="25">
        <v>250.97</v>
      </c>
      <c r="BH7" s="25">
        <v>273.7</v>
      </c>
      <c r="BI7" s="25">
        <v>263.8</v>
      </c>
      <c r="BJ7" s="25">
        <v>290.42</v>
      </c>
      <c r="BK7" s="25">
        <v>294.66000000000003</v>
      </c>
      <c r="BL7" s="25">
        <v>285.27</v>
      </c>
      <c r="BM7" s="25">
        <v>294.73</v>
      </c>
      <c r="BN7" s="25">
        <v>301.23</v>
      </c>
      <c r="BO7" s="25">
        <v>265.93</v>
      </c>
      <c r="BP7" s="25">
        <v>104.4</v>
      </c>
      <c r="BQ7" s="25">
        <v>94.56</v>
      </c>
      <c r="BR7" s="25">
        <v>101.89</v>
      </c>
      <c r="BS7" s="25">
        <v>91.96</v>
      </c>
      <c r="BT7" s="25">
        <v>101.3</v>
      </c>
      <c r="BU7" s="25">
        <v>106.11</v>
      </c>
      <c r="BV7" s="25">
        <v>103.75</v>
      </c>
      <c r="BW7" s="25">
        <v>105.3</v>
      </c>
      <c r="BX7" s="25">
        <v>99.41</v>
      </c>
      <c r="BY7" s="25">
        <v>101.11</v>
      </c>
      <c r="BZ7" s="25">
        <v>97.82</v>
      </c>
      <c r="CA7" s="25">
        <v>162.30000000000001</v>
      </c>
      <c r="CB7" s="25">
        <v>165.3</v>
      </c>
      <c r="CC7" s="25">
        <v>164.1</v>
      </c>
      <c r="CD7" s="25">
        <v>169.53</v>
      </c>
      <c r="CE7" s="25">
        <v>164.78</v>
      </c>
      <c r="CF7" s="25">
        <v>161.03</v>
      </c>
      <c r="CG7" s="25">
        <v>159.93</v>
      </c>
      <c r="CH7" s="25">
        <v>162.77000000000001</v>
      </c>
      <c r="CI7" s="25">
        <v>170.87</v>
      </c>
      <c r="CJ7" s="25">
        <v>171.09</v>
      </c>
      <c r="CK7" s="25">
        <v>177.56</v>
      </c>
      <c r="CL7" s="25">
        <v>55.24</v>
      </c>
      <c r="CM7" s="25">
        <v>56.89</v>
      </c>
      <c r="CN7" s="25">
        <v>55.98</v>
      </c>
      <c r="CO7" s="25">
        <v>55.28</v>
      </c>
      <c r="CP7" s="25">
        <v>53.78</v>
      </c>
      <c r="CQ7" s="25">
        <v>61.71</v>
      </c>
      <c r="CR7" s="25">
        <v>63.12</v>
      </c>
      <c r="CS7" s="25">
        <v>62.57</v>
      </c>
      <c r="CT7" s="25">
        <v>61.56</v>
      </c>
      <c r="CU7" s="25">
        <v>60.84</v>
      </c>
      <c r="CV7" s="25">
        <v>59.81</v>
      </c>
      <c r="CW7" s="25">
        <v>94.46</v>
      </c>
      <c r="CX7" s="25">
        <v>92.98</v>
      </c>
      <c r="CY7" s="25">
        <v>93.61</v>
      </c>
      <c r="CZ7" s="25">
        <v>93.48</v>
      </c>
      <c r="DA7" s="25">
        <v>94.25</v>
      </c>
      <c r="DB7" s="25">
        <v>90.03</v>
      </c>
      <c r="DC7" s="25">
        <v>90.09</v>
      </c>
      <c r="DD7" s="25">
        <v>90.21</v>
      </c>
      <c r="DE7" s="25">
        <v>90.11</v>
      </c>
      <c r="DF7" s="25">
        <v>89.73</v>
      </c>
      <c r="DG7" s="25">
        <v>89.42</v>
      </c>
      <c r="DH7" s="25">
        <v>44.05</v>
      </c>
      <c r="DI7" s="25">
        <v>45.34</v>
      </c>
      <c r="DJ7" s="25">
        <v>45.54</v>
      </c>
      <c r="DK7" s="25">
        <v>45.87</v>
      </c>
      <c r="DL7" s="25">
        <v>46.29</v>
      </c>
      <c r="DM7" s="25">
        <v>49.6</v>
      </c>
      <c r="DN7" s="25">
        <v>50.31</v>
      </c>
      <c r="DO7" s="25">
        <v>50.74</v>
      </c>
      <c r="DP7" s="25">
        <v>51.49</v>
      </c>
      <c r="DQ7" s="25">
        <v>51.94</v>
      </c>
      <c r="DR7" s="25">
        <v>52.02</v>
      </c>
      <c r="DS7" s="25">
        <v>28.55</v>
      </c>
      <c r="DT7" s="25">
        <v>29.68</v>
      </c>
      <c r="DU7" s="25">
        <v>30.04</v>
      </c>
      <c r="DV7" s="25">
        <v>29.94</v>
      </c>
      <c r="DW7" s="25">
        <v>30.44</v>
      </c>
      <c r="DX7" s="25">
        <v>20.49</v>
      </c>
      <c r="DY7" s="25">
        <v>21.34</v>
      </c>
      <c r="DZ7" s="25">
        <v>23.27</v>
      </c>
      <c r="EA7" s="25">
        <v>25.18</v>
      </c>
      <c r="EB7" s="25">
        <v>26.52</v>
      </c>
      <c r="EC7" s="25">
        <v>25.37</v>
      </c>
      <c r="ED7" s="25">
        <v>1.1399999999999999</v>
      </c>
      <c r="EE7" s="25">
        <v>1.06</v>
      </c>
      <c r="EF7" s="25">
        <v>1.07</v>
      </c>
      <c r="EG7" s="25">
        <v>1.62</v>
      </c>
      <c r="EH7" s="25">
        <v>1.51</v>
      </c>
      <c r="EI7" s="25">
        <v>0.72</v>
      </c>
      <c r="EJ7" s="25">
        <v>0.69</v>
      </c>
      <c r="EK7" s="25">
        <v>0.69</v>
      </c>
      <c r="EL7" s="25">
        <v>0.67</v>
      </c>
      <c r="EM7" s="25">
        <v>0.61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岸井夏希</cp:lastModifiedBy>
  <dcterms:created xsi:type="dcterms:W3CDTF">2025-01-24T06:51:43Z</dcterms:created>
  <dcterms:modified xsi:type="dcterms:W3CDTF">2025-03-04T23:54:37Z</dcterms:modified>
  <cp:category/>
</cp:coreProperties>
</file>