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機構改革】下水道課から下水道総務課へ移行\経理係\03 随時処理\00 照会・依頼\01 他市・他課からの照会\R6\250124 公営企業に係る経営比較分析表（令和５年度決算）の分析等について（依頼）\04起案\"/>
    </mc:Choice>
  </mc:AlternateContent>
  <workbookProtection workbookAlgorithmName="SHA-512" workbookHashValue="7OKAiwysB87JMPPIsG7Nz7xPvggMze58C3ImlzjdJrPzVkmqf2Kro5aylm/s5bxwbR4Mv7DdrGJ3wcMZG+V8JQ==" workbookSaltValue="M3+zU5ZrJR/RmIW0tzktSA==" workbookSpinCount="100000" lockStructure="1"/>
  <bookViews>
    <workbookView xWindow="0" yWindow="0" windowWidth="23040" windowHeight="921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<sst xmlns="http://schemas.openxmlformats.org/spreadsheetml/2006/main" count="236" uniqueCount="115">
  <si>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</si>
  <si>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</si>
  <si>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</si>
  <si>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</si>
  <si>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</si>
  <si>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</si>
  <si>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</si>
  <si>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</si>
  <si>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</si>
  <si>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</si>
  <si>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</si>
  <si>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</si>
  <si>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</si>
  <si>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</si>
  <si>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</si>
  <si>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</si>
  <si>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</si>
  <si>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</si>
  <si>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</si>
  <si>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</si>
  <si>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</si>
  <si>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</si>
  <si>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</si>
  <si>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</si>
  <si>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</si>
  <si>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</si>
  <si>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</si>
  <si>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</si>
  <si>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</si>
  <si>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</si>
  <si>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</si>
  <si>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</si>
  <si>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</si>
  <si>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</si>
  <si>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</si>
  <si>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</si>
  <si>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</si>
  <si>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</si>
  <si>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</si>
  <si>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</si>
  <si>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</si>
  <si>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</si>
  <si>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</si>
  <si>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</si>
  <si>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</si>
  <si>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</si>
  <si>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</si>
  <si>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</si>
  <si>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</si>
  <si>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</si>
  <si>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</si>
  <si>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</si>
  <si>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</si>
  <si>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</si>
  <si>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</si>
  <si>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</si>
  <si>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</si>
  <si>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</si>
  <si>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</si>
  <si>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</si>
  <si>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</si>
  <si>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</si>
  <si>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</si>
  <si>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</si>
  <si>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</si>
  <si>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</si>
  <si>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</si>
  <si>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</si>
  <si>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</si>
  <si>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</si>
  <si>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</si>
  <si>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</si>
  <si>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</si>
  <si>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</si>
  <si>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</si>
  <si>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</si>
  <si>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</si>
  <si>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</si>
  <si>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</si>
  <si>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</si>
  <si>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</si>
  <si>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</si>
  <si>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</si>
  <si>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</si>
  <si>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</si>
  <si>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</si>
  <si>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</si>
  <si>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</si>
  <si>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</si>
  <si>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</si>
  <si>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</si>
  <si>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</si>
  <si>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</si>
  <si>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</si>
  <si>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</si>
  <si>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</si>
  <si>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</si>
  <si>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</si>
  <si>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</si>
  <si>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</si>
  <si>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</si>
  <si>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</si>
  <si>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</si>
  <si>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</si>
  <si>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</si>
  <si>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</si>
  <si>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</si>
  <si>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</si>
  <si>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</si>
  <si>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</si>
  <si>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</si>
  <si>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</si>
  <si>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平成29年度に下水道使用料の改定を実施しており、これにより流動比率の数値改善が今後も見込まれる。
　今後、人口減少や節水機器の普及による使用料減少の影響から事業資金が減少していき、また高度経済成長時に布設した管渠の更新時期を迎える。茨木市下水道ストックマネジメント計画に基づき、計画的な管渠の改築更新を進め、茨木市下水道等事業経営戦略を基に永続的な事業運営を図り、経営の健全性・効率性を確保していくことが重要である。</t>
    <phoneticPr fontId="4"/>
  </si>
  <si>
    <t>　令和５年度において類似団体平均値と比較すると、効率的な事業運営の点では、①経常収支比率は100％を超えやや高い水準であり、⑧水洗化率も高い水準にある。また、⑥汚水処理原価は、流域下水道維持管理費負担金により増加したものの、低い水準である。本市は流域下水道に接続しているため、汚水処理等において一定のスケールメリットを享受していることが一因であると考えられる。
　経営の健全性の観点では、類似団体平均値と比較して⑤経費回収率が高い水準にある。これは下水道使用料が適正な水準にあり収入を確保できているためである。本市においては、令和元年度まで資金の不足分を一般会計から基準外繰入金で賄っていたため、資金残高が少なく、短期的な支払い能力は低い状況であったが、近年では現金等の流動資産が増加傾向であるため、③流動比率は上昇しており、令和４年度以降は類似団体平均値よりやや高い水準となっている。
　他に、④企業債残高対事業規模比率については、類似団体平均値と比較して低い水準であることから、改築更新への現状投資額が低く、投資規模が使用料水準と比較して過大なものになっていないことを示している。
　なお、⑦施設利用率については、汚水処理施設を保有していないため、該当数値はない。</t>
    <rPh sb="88" eb="93">
      <t>リュウイキゲスイドウ</t>
    </rPh>
    <rPh sb="93" eb="98">
      <t>イジカンリヒ</t>
    </rPh>
    <rPh sb="98" eb="101">
      <t>フタンキン</t>
    </rPh>
    <rPh sb="104" eb="106">
      <t>ゾウカ</t>
    </rPh>
    <rPh sb="327" eb="329">
      <t>キンネン</t>
    </rPh>
    <rPh sb="363" eb="365">
      <t>レイワ</t>
    </rPh>
    <rPh sb="366" eb="368">
      <t>ネンド</t>
    </rPh>
    <rPh sb="368" eb="370">
      <t>イコウ</t>
    </rPh>
    <phoneticPr fontId="4"/>
  </si>
  <si>
    <t>　昭和37年に事業を開始したが、耐用年数を迎える管渠では、現状の調査結果は健全である。令和５年度において、②管渠老朽化率は令和４年度と比較すると上昇しているが、法定耐用年数を経過した管渠が少ないため、類似団体平均値と比較して低い水準である。③管渠改善率は令和３年度に上昇、令和４年度からは低下している。これは更新・改良・修繕を行っている管渠延長が年度により増減するためである。
　また、①有形固定資産減価償却率は類似団体平均値と比較すると高くなっているが、これはポンプ場に設置した機械等は耐用年数が管渠より短く、高額であることから、経年により累計の減価償却額が増加したためである。</t>
    <rPh sb="133" eb="13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</si>
</sst>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0.18</c:v>
                </c:pt>
                <c:pt idx="1">
                  <c:v>0.04</c:v>
                </c:pt>
                <c:pt idx="2">
                  <c:v>0.09</c:v>
                </c:pt>
                <c:pt idx="3">
                  <c:v>0.06</c:v>
                </c:pt>
                <c:pt idx="4">
                  <c:v>0.03</c:v>
                </c:pt>
              </c:numCache>
            </c:numRef>
          </c:val>
          <c:extLst>
            <c:ext xmlns:c16="http://schemas.microsoft.com/office/drawing/2014/chart" uri="{C3380CC4-5D6E-409C-BE32-E72D297353CC}">
              <c16:uniqueId val="{00000000-A6F6-4269-9361-21B91FA403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A6F6-4269-9361-21B91FA403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0B-4429-8B3F-EF95332709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5F0B-4429-8B3F-EF95332709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98.96</c:v>
                </c:pt>
                <c:pt idx="1">
                  <c:v>99.02</c:v>
                </c:pt>
                <c:pt idx="2">
                  <c:v>99.05</c:v>
                </c:pt>
                <c:pt idx="3">
                  <c:v>99.06</c:v>
                </c:pt>
                <c:pt idx="4">
                  <c:v>99.07</c:v>
                </c:pt>
              </c:numCache>
            </c:numRef>
          </c:val>
          <c:extLst>
            <c:ext xmlns:c16="http://schemas.microsoft.com/office/drawing/2014/chart" uri="{C3380CC4-5D6E-409C-BE32-E72D297353CC}">
              <c16:uniqueId val="{00000000-FFFE-4D40-B9AF-86ECCA281F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FFFE-4D40-B9AF-86ECCA281F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115.72</c:v>
                </c:pt>
                <c:pt idx="1">
                  <c:v>115.75</c:v>
                </c:pt>
                <c:pt idx="2">
                  <c:v>118.16</c:v>
                </c:pt>
                <c:pt idx="3">
                  <c:v>118.11</c:v>
                </c:pt>
                <c:pt idx="4">
                  <c:v>110.54</c:v>
                </c:pt>
              </c:numCache>
            </c:numRef>
          </c:val>
          <c:extLst>
            <c:ext xmlns:c16="http://schemas.microsoft.com/office/drawing/2014/chart" uri="{C3380CC4-5D6E-409C-BE32-E72D297353CC}">
              <c16:uniqueId val="{00000000-335B-4FDD-8B07-5544D10762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335B-4FDD-8B07-5544D10762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49.78</c:v>
                </c:pt>
                <c:pt idx="1">
                  <c:v>50.82</c:v>
                </c:pt>
                <c:pt idx="2">
                  <c:v>52.02</c:v>
                </c:pt>
                <c:pt idx="3">
                  <c:v>53.1</c:v>
                </c:pt>
                <c:pt idx="4">
                  <c:v>54.6</c:v>
                </c:pt>
              </c:numCache>
            </c:numRef>
          </c:val>
          <c:extLst>
            <c:ext xmlns:c16="http://schemas.microsoft.com/office/drawing/2014/chart" uri="{C3380CC4-5D6E-409C-BE32-E72D297353CC}">
              <c16:uniqueId val="{00000000-2EAA-4615-AED5-FA0E29CE94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2EAA-4615-AED5-FA0E29CE94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2.1800000000000002</c:v>
                </c:pt>
                <c:pt idx="1">
                  <c:v>3.61</c:v>
                </c:pt>
                <c:pt idx="2">
                  <c:v>4.3600000000000003</c:v>
                </c:pt>
                <c:pt idx="3">
                  <c:v>4.66</c:v>
                </c:pt>
                <c:pt idx="4">
                  <c:v>7.15</c:v>
                </c:pt>
              </c:numCache>
            </c:numRef>
          </c:val>
          <c:extLst>
            <c:ext xmlns:c16="http://schemas.microsoft.com/office/drawing/2014/chart" uri="{C3380CC4-5D6E-409C-BE32-E72D297353CC}">
              <c16:uniqueId val="{00000000-52EC-4227-A010-E69CD45EA4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52EC-4227-A010-E69CD45EA4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D7-415B-896C-813655E337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51D7-415B-896C-813655E337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59.09</c:v>
                </c:pt>
                <c:pt idx="1">
                  <c:v>55.52</c:v>
                </c:pt>
                <c:pt idx="2">
                  <c:v>76.180000000000007</c:v>
                </c:pt>
                <c:pt idx="3">
                  <c:v>102.85</c:v>
                </c:pt>
                <c:pt idx="4">
                  <c:v>111.53</c:v>
                </c:pt>
              </c:numCache>
            </c:numRef>
          </c:val>
          <c:extLst>
            <c:ext xmlns:c16="http://schemas.microsoft.com/office/drawing/2014/chart" uri="{C3380CC4-5D6E-409C-BE32-E72D297353CC}">
              <c16:uniqueId val="{00000000-5E58-454E-BA2E-6DE22CB286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5E58-454E-BA2E-6DE22CB286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402.2</c:v>
                </c:pt>
                <c:pt idx="1">
                  <c:v>378.54</c:v>
                </c:pt>
                <c:pt idx="2">
                  <c:v>356.53</c:v>
                </c:pt>
                <c:pt idx="3">
                  <c:v>340.36</c:v>
                </c:pt>
                <c:pt idx="4">
                  <c:v>319.69</c:v>
                </c:pt>
              </c:numCache>
            </c:numRef>
          </c:val>
          <c:extLst>
            <c:ext xmlns:c16="http://schemas.microsoft.com/office/drawing/2014/chart" uri="{C3380CC4-5D6E-409C-BE32-E72D297353CC}">
              <c16:uniqueId val="{00000000-B4B2-4C75-AF06-581BE20DFB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B4B2-4C75-AF06-581BE20DFB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123.77</c:v>
                </c:pt>
                <c:pt idx="1">
                  <c:v>121.93</c:v>
                </c:pt>
                <c:pt idx="2">
                  <c:v>128.36000000000001</c:v>
                </c:pt>
                <c:pt idx="3">
                  <c:v>128.58000000000001</c:v>
                </c:pt>
                <c:pt idx="4">
                  <c:v>113.61</c:v>
                </c:pt>
              </c:numCache>
            </c:numRef>
          </c:val>
          <c:extLst>
            <c:ext xmlns:c16="http://schemas.microsoft.com/office/drawing/2014/chart" uri="{C3380CC4-5D6E-409C-BE32-E72D297353CC}">
              <c16:uniqueId val="{00000000-6DBE-40B2-8D34-D03BA2A380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6DBE-40B2-8D34-D03BA2A380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96.18</c:v>
                </c:pt>
                <c:pt idx="1">
                  <c:v>94.62</c:v>
                </c:pt>
                <c:pt idx="2">
                  <c:v>91.73</c:v>
                </c:pt>
                <c:pt idx="3">
                  <c:v>92.02</c:v>
                </c:pt>
                <c:pt idx="4">
                  <c:v>104.26</c:v>
                </c:pt>
              </c:numCache>
            </c:numRef>
          </c:val>
          <c:extLst>
            <c:ext xmlns:c16="http://schemas.microsoft.com/office/drawing/2014/chart" uri="{C3380CC4-5D6E-409C-BE32-E72D297353CC}">
              <c16:uniqueId val="{00000000-2EDA-44AE-A00A-7948A4B303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2EDA-44AE-A00A-7948A4B303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2.75" x14ac:dyDescent="0.25"/>
  <cols>
    <col min="1" max="1" width="2.6640625" customWidth="1"/>
    <col min="2" max="62" width="3.79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7" t="str">
        <f>データ!H6</f>
        <v>大阪府　茨木市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Aa</v>
      </c>
      <c r="X8" s="64"/>
      <c r="Y8" s="64"/>
      <c r="Z8" s="64"/>
      <c r="AA8" s="64"/>
      <c r="AB8" s="64"/>
      <c r="AC8" s="64"/>
      <c r="AD8" s="65" t="str">
        <f>データ!$M$6</f>
        <v>非設置</v>
      </c>
      <c r="AE8" s="65"/>
      <c r="AF8" s="65"/>
      <c r="AG8" s="65"/>
      <c r="AH8" s="65"/>
      <c r="AI8" s="65"/>
      <c r="AJ8" s="65"/>
      <c r="AK8" s="3"/>
      <c r="AL8" s="44">
        <f>データ!S6</f>
        <v>285715</v>
      </c>
      <c r="AM8" s="44"/>
      <c r="AN8" s="44"/>
      <c r="AO8" s="44"/>
      <c r="AP8" s="44"/>
      <c r="AQ8" s="44"/>
      <c r="AR8" s="44"/>
      <c r="AS8" s="44"/>
      <c r="AT8" s="45">
        <f>データ!T6</f>
        <v>76.489999999999995</v>
      </c>
      <c r="AU8" s="45"/>
      <c r="AV8" s="45"/>
      <c r="AW8" s="45"/>
      <c r="AX8" s="45"/>
      <c r="AY8" s="45"/>
      <c r="AZ8" s="45"/>
      <c r="BA8" s="45"/>
      <c r="BB8" s="45">
        <f>データ!U6</f>
        <v>3735.32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5">
      <c r="A10" s="2"/>
      <c r="B10" s="45" t="str">
        <f>データ!N6</f>
        <v>-</v>
      </c>
      <c r="C10" s="45"/>
      <c r="D10" s="45"/>
      <c r="E10" s="45"/>
      <c r="F10" s="45"/>
      <c r="G10" s="45"/>
      <c r="H10" s="45"/>
      <c r="I10" s="45">
        <f>データ!O6</f>
        <v>75.3</v>
      </c>
      <c r="J10" s="45"/>
      <c r="K10" s="45"/>
      <c r="L10" s="45"/>
      <c r="M10" s="45"/>
      <c r="N10" s="45"/>
      <c r="O10" s="45"/>
      <c r="P10" s="45">
        <f>データ!P6</f>
        <v>99.28</v>
      </c>
      <c r="Q10" s="45"/>
      <c r="R10" s="45"/>
      <c r="S10" s="45"/>
      <c r="T10" s="45"/>
      <c r="U10" s="45"/>
      <c r="V10" s="45"/>
      <c r="W10" s="45">
        <f>データ!Q6</f>
        <v>71.989999999999995</v>
      </c>
      <c r="X10" s="45"/>
      <c r="Y10" s="45"/>
      <c r="Z10" s="45"/>
      <c r="AA10" s="45"/>
      <c r="AB10" s="45"/>
      <c r="AC10" s="45"/>
      <c r="AD10" s="44">
        <f>データ!R6</f>
        <v>2035</v>
      </c>
      <c r="AE10" s="44"/>
      <c r="AF10" s="44"/>
      <c r="AG10" s="44"/>
      <c r="AH10" s="44"/>
      <c r="AI10" s="44"/>
      <c r="AJ10" s="44"/>
      <c r="AK10" s="2"/>
      <c r="AL10" s="44">
        <f>データ!V6</f>
        <v>283672</v>
      </c>
      <c r="AM10" s="44"/>
      <c r="AN10" s="44"/>
      <c r="AO10" s="44"/>
      <c r="AP10" s="44"/>
      <c r="AQ10" s="44"/>
      <c r="AR10" s="44"/>
      <c r="AS10" s="44"/>
      <c r="AT10" s="45">
        <f>データ!W6</f>
        <v>27.95</v>
      </c>
      <c r="AU10" s="45"/>
      <c r="AV10" s="45"/>
      <c r="AW10" s="45"/>
      <c r="AX10" s="45"/>
      <c r="AY10" s="45"/>
      <c r="AZ10" s="45"/>
      <c r="BA10" s="45"/>
      <c r="BB10" s="45">
        <f>データ!X6</f>
        <v>10149.27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2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B0Y6Qd7oCnf/i6jkrDjss8DYdjjiMij9VTCHUDzN0TAuonVkeIwMbjx2ETqpom9unr5ZMyFYDxQoMofdVIV4w==" saltValue="pxw8VreCLyqhC42djX8C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272116</v>
      </c>
      <c r="D6" s="19">
        <f t="shared" si="3"/>
        <v>46</v>
      </c>
      <c r="E6" s="19">
        <f t="shared" si="3"/>
        <v>17</v>
      </c>
      <c r="F6" s="19">
        <f t="shared" si="3"/>
        <v>1</v>
      </c>
      <c r="G6" s="19">
        <f t="shared" si="3"/>
        <v>0</v>
      </c>
      <c r="H6" s="19" t="str">
        <f t="shared" si="3"/>
        <v>大阪府　茨木市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75.3</v>
      </c>
      <c r="P6" s="20">
        <f t="shared" si="3"/>
        <v>99.28</v>
      </c>
      <c r="Q6" s="20">
        <f t="shared" si="3"/>
        <v>71.989999999999995</v>
      </c>
      <c r="R6" s="20">
        <f t="shared" si="3"/>
        <v>2035</v>
      </c>
      <c r="S6" s="20">
        <f t="shared" si="3"/>
        <v>285715</v>
      </c>
      <c r="T6" s="20">
        <f t="shared" si="3"/>
        <v>76.489999999999995</v>
      </c>
      <c r="U6" s="20">
        <f t="shared" si="3"/>
        <v>3735.32</v>
      </c>
      <c r="V6" s="20">
        <f t="shared" si="3"/>
        <v>283672</v>
      </c>
      <c r="W6" s="20">
        <f t="shared" si="3"/>
        <v>27.95</v>
      </c>
      <c r="X6" s="20">
        <f t="shared" si="3"/>
        <v>10149.27</v>
      </c>
      <c r="Y6" s="21">
        <f>IF(Y7="",NA(),Y7)</f>
        <v>115.72</v>
      </c>
      <c r="Z6" s="21">
        <f t="shared" ref="Z6:AH6" si="4">IF(Z7="",NA(),Z7)</f>
        <v>115.75</v>
      </c>
      <c r="AA6" s="21">
        <f t="shared" si="4"/>
        <v>118.16</v>
      </c>
      <c r="AB6" s="21">
        <f t="shared" si="4"/>
        <v>118.11</v>
      </c>
      <c r="AC6" s="21">
        <f t="shared" si="4"/>
        <v>110.54</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59.09</v>
      </c>
      <c r="AV6" s="21">
        <f t="shared" ref="AV6:BD6" si="6">IF(AV7="",NA(),AV7)</f>
        <v>55.52</v>
      </c>
      <c r="AW6" s="21">
        <f t="shared" si="6"/>
        <v>76.180000000000007</v>
      </c>
      <c r="AX6" s="21">
        <f t="shared" si="6"/>
        <v>102.85</v>
      </c>
      <c r="AY6" s="21">
        <f t="shared" si="6"/>
        <v>111.53</v>
      </c>
      <c r="AZ6" s="21">
        <f t="shared" si="6"/>
        <v>71.19</v>
      </c>
      <c r="BA6" s="21">
        <f t="shared" si="6"/>
        <v>77.72</v>
      </c>
      <c r="BB6" s="21">
        <f t="shared" si="6"/>
        <v>86.61</v>
      </c>
      <c r="BC6" s="21">
        <f t="shared" si="6"/>
        <v>100.73</v>
      </c>
      <c r="BD6" s="21">
        <f t="shared" si="6"/>
        <v>108.7</v>
      </c>
      <c r="BE6" s="20" t="str">
        <f>IF(BE7="","",IF(BE7="-","【-】","【"&amp;SUBSTITUTE(TEXT(BE7,"#,##0.00"),"-","△")&amp;"】"))</f>
        <v>【78.43】</v>
      </c>
      <c r="BF6" s="21">
        <f>IF(BF7="",NA(),BF7)</f>
        <v>402.2</v>
      </c>
      <c r="BG6" s="21">
        <f t="shared" ref="BG6:BO6" si="7">IF(BG7="",NA(),BG7)</f>
        <v>378.54</v>
      </c>
      <c r="BH6" s="21">
        <f t="shared" si="7"/>
        <v>356.53</v>
      </c>
      <c r="BI6" s="21">
        <f t="shared" si="7"/>
        <v>340.36</v>
      </c>
      <c r="BJ6" s="21">
        <f t="shared" si="7"/>
        <v>319.69</v>
      </c>
      <c r="BK6" s="21">
        <f t="shared" si="7"/>
        <v>517.34</v>
      </c>
      <c r="BL6" s="21">
        <f t="shared" si="7"/>
        <v>485.6</v>
      </c>
      <c r="BM6" s="21">
        <f t="shared" si="7"/>
        <v>463.93</v>
      </c>
      <c r="BN6" s="21">
        <f t="shared" si="7"/>
        <v>481.88</v>
      </c>
      <c r="BO6" s="21">
        <f t="shared" si="7"/>
        <v>460.03</v>
      </c>
      <c r="BP6" s="20" t="str">
        <f>IF(BP7="","",IF(BP7="-","【-】","【"&amp;SUBSTITUTE(TEXT(BP7,"#,##0.00"),"-","△")&amp;"】"))</f>
        <v>【630.82】</v>
      </c>
      <c r="BQ6" s="21">
        <f>IF(BQ7="",NA(),BQ7)</f>
        <v>123.77</v>
      </c>
      <c r="BR6" s="21">
        <f t="shared" ref="BR6:BZ6" si="8">IF(BR7="",NA(),BR7)</f>
        <v>121.93</v>
      </c>
      <c r="BS6" s="21">
        <f t="shared" si="8"/>
        <v>128.36000000000001</v>
      </c>
      <c r="BT6" s="21">
        <f t="shared" si="8"/>
        <v>128.58000000000001</v>
      </c>
      <c r="BU6" s="21">
        <f t="shared" si="8"/>
        <v>113.61</v>
      </c>
      <c r="BV6" s="21">
        <f t="shared" si="8"/>
        <v>99.89</v>
      </c>
      <c r="BW6" s="21">
        <f t="shared" si="8"/>
        <v>99.95</v>
      </c>
      <c r="BX6" s="21">
        <f t="shared" si="8"/>
        <v>103.4</v>
      </c>
      <c r="BY6" s="21">
        <f t="shared" si="8"/>
        <v>101.87</v>
      </c>
      <c r="BZ6" s="21">
        <f t="shared" si="8"/>
        <v>101.33</v>
      </c>
      <c r="CA6" s="20" t="str">
        <f>IF(CA7="","",IF(CA7="-","【-】","【"&amp;SUBSTITUTE(TEXT(CA7,"#,##0.00"),"-","△")&amp;"】"))</f>
        <v>【97.81】</v>
      </c>
      <c r="CB6" s="21">
        <f>IF(CB7="",NA(),CB7)</f>
        <v>96.18</v>
      </c>
      <c r="CC6" s="21">
        <f t="shared" ref="CC6:CK6" si="9">IF(CC7="",NA(),CC7)</f>
        <v>94.62</v>
      </c>
      <c r="CD6" s="21">
        <f t="shared" si="9"/>
        <v>91.73</v>
      </c>
      <c r="CE6" s="21">
        <f t="shared" si="9"/>
        <v>92.02</v>
      </c>
      <c r="CF6" s="21">
        <f t="shared" si="9"/>
        <v>104.26</v>
      </c>
      <c r="CG6" s="21">
        <f t="shared" si="9"/>
        <v>112.4</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98.96</v>
      </c>
      <c r="CY6" s="21">
        <f t="shared" ref="CY6:DG6" si="11">IF(CY7="",NA(),CY7)</f>
        <v>99.02</v>
      </c>
      <c r="CZ6" s="21">
        <f t="shared" si="11"/>
        <v>99.05</v>
      </c>
      <c r="DA6" s="21">
        <f t="shared" si="11"/>
        <v>99.06</v>
      </c>
      <c r="DB6" s="21">
        <f t="shared" si="11"/>
        <v>99.07</v>
      </c>
      <c r="DC6" s="21">
        <f t="shared" si="11"/>
        <v>96.97</v>
      </c>
      <c r="DD6" s="21">
        <f t="shared" si="11"/>
        <v>97.7</v>
      </c>
      <c r="DE6" s="21">
        <f t="shared" si="11"/>
        <v>97.59</v>
      </c>
      <c r="DF6" s="21">
        <f t="shared" si="11"/>
        <v>97.53</v>
      </c>
      <c r="DG6" s="21">
        <f t="shared" si="11"/>
        <v>97.54</v>
      </c>
      <c r="DH6" s="20" t="str">
        <f>IF(DH7="","",IF(DH7="-","【-】","【"&amp;SUBSTITUTE(TEXT(DH7,"#,##0.00"),"-","△")&amp;"】"))</f>
        <v>【95.91】</v>
      </c>
      <c r="DI6" s="21">
        <f>IF(DI7="",NA(),DI7)</f>
        <v>49.78</v>
      </c>
      <c r="DJ6" s="21">
        <f t="shared" ref="DJ6:DR6" si="12">IF(DJ7="",NA(),DJ7)</f>
        <v>50.82</v>
      </c>
      <c r="DK6" s="21">
        <f t="shared" si="12"/>
        <v>52.02</v>
      </c>
      <c r="DL6" s="21">
        <f t="shared" si="12"/>
        <v>53.1</v>
      </c>
      <c r="DM6" s="21">
        <f t="shared" si="12"/>
        <v>54.6</v>
      </c>
      <c r="DN6" s="21">
        <f t="shared" si="12"/>
        <v>24.54</v>
      </c>
      <c r="DO6" s="21">
        <f t="shared" si="12"/>
        <v>23.38</v>
      </c>
      <c r="DP6" s="21">
        <f t="shared" si="12"/>
        <v>24.59</v>
      </c>
      <c r="DQ6" s="21">
        <f t="shared" si="12"/>
        <v>26.87</v>
      </c>
      <c r="DR6" s="21">
        <f t="shared" si="12"/>
        <v>29.31</v>
      </c>
      <c r="DS6" s="20" t="str">
        <f>IF(DS7="","",IF(DS7="-","【-】","【"&amp;SUBSTITUTE(TEXT(DS7,"#,##0.00"),"-","△")&amp;"】"))</f>
        <v>【41.09】</v>
      </c>
      <c r="DT6" s="21">
        <f>IF(DT7="",NA(),DT7)</f>
        <v>2.1800000000000002</v>
      </c>
      <c r="DU6" s="21">
        <f t="shared" ref="DU6:EC6" si="13">IF(DU7="",NA(),DU7)</f>
        <v>3.61</v>
      </c>
      <c r="DV6" s="21">
        <f t="shared" si="13"/>
        <v>4.3600000000000003</v>
      </c>
      <c r="DW6" s="21">
        <f t="shared" si="13"/>
        <v>4.66</v>
      </c>
      <c r="DX6" s="21">
        <f t="shared" si="13"/>
        <v>7.15</v>
      </c>
      <c r="DY6" s="21">
        <f t="shared" si="13"/>
        <v>7.66</v>
      </c>
      <c r="DZ6" s="21">
        <f t="shared" si="13"/>
        <v>8.1999999999999993</v>
      </c>
      <c r="EA6" s="21">
        <f t="shared" si="13"/>
        <v>9.43</v>
      </c>
      <c r="EB6" s="21">
        <f t="shared" si="13"/>
        <v>12.4</v>
      </c>
      <c r="EC6" s="21">
        <f t="shared" si="13"/>
        <v>13.81</v>
      </c>
      <c r="ED6" s="20" t="str">
        <f>IF(ED7="","",IF(ED7="-","【-】","【"&amp;SUBSTITUTE(TEXT(ED7,"#,##0.00"),"-","△")&amp;"】"))</f>
        <v>【8.68】</v>
      </c>
      <c r="EE6" s="21">
        <f>IF(EE7="",NA(),EE7)</f>
        <v>0.18</v>
      </c>
      <c r="EF6" s="21">
        <f t="shared" ref="EF6:EN6" si="14">IF(EF7="",NA(),EF7)</f>
        <v>0.04</v>
      </c>
      <c r="EG6" s="21">
        <f t="shared" si="14"/>
        <v>0.09</v>
      </c>
      <c r="EH6" s="21">
        <f t="shared" si="14"/>
        <v>0.06</v>
      </c>
      <c r="EI6" s="21">
        <f t="shared" si="14"/>
        <v>0.03</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25">
      <c r="A7" s="14"/>
      <c r="B7" s="23">
        <v>2023</v>
      </c>
      <c r="C7" s="23">
        <v>272116</v>
      </c>
      <c r="D7" s="23">
        <v>46</v>
      </c>
      <c r="E7" s="23">
        <v>17</v>
      </c>
      <c r="F7" s="23">
        <v>1</v>
      </c>
      <c r="G7" s="23">
        <v>0</v>
      </c>
      <c r="H7" s="23" t="s">
        <v>96</v>
      </c>
      <c r="I7" s="23" t="s">
        <v>97</v>
      </c>
      <c r="J7" s="23" t="s">
        <v>98</v>
      </c>
      <c r="K7" s="23" t="s">
        <v>99</v>
      </c>
      <c r="L7" s="23" t="s">
        <v>100</v>
      </c>
      <c r="M7" s="23" t="s">
        <v>101</v>
      </c>
      <c r="N7" s="24" t="s">
        <v>102</v>
      </c>
      <c r="O7" s="24">
        <v>75.3</v>
      </c>
      <c r="P7" s="24">
        <v>99.28</v>
      </c>
      <c r="Q7" s="24">
        <v>71.989999999999995</v>
      </c>
      <c r="R7" s="24">
        <v>2035</v>
      </c>
      <c r="S7" s="24">
        <v>285715</v>
      </c>
      <c r="T7" s="24">
        <v>76.489999999999995</v>
      </c>
      <c r="U7" s="24">
        <v>3735.32</v>
      </c>
      <c r="V7" s="24">
        <v>283672</v>
      </c>
      <c r="W7" s="24">
        <v>27.95</v>
      </c>
      <c r="X7" s="24">
        <v>10149.27</v>
      </c>
      <c r="Y7" s="24">
        <v>115.72</v>
      </c>
      <c r="Z7" s="24">
        <v>115.75</v>
      </c>
      <c r="AA7" s="24">
        <v>118.16</v>
      </c>
      <c r="AB7" s="24">
        <v>118.11</v>
      </c>
      <c r="AC7" s="24">
        <v>110.54</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59.09</v>
      </c>
      <c r="AV7" s="24">
        <v>55.52</v>
      </c>
      <c r="AW7" s="24">
        <v>76.180000000000007</v>
      </c>
      <c r="AX7" s="24">
        <v>102.85</v>
      </c>
      <c r="AY7" s="24">
        <v>111.53</v>
      </c>
      <c r="AZ7" s="24">
        <v>71.19</v>
      </c>
      <c r="BA7" s="24">
        <v>77.72</v>
      </c>
      <c r="BB7" s="24">
        <v>86.61</v>
      </c>
      <c r="BC7" s="24">
        <v>100.73</v>
      </c>
      <c r="BD7" s="24">
        <v>108.7</v>
      </c>
      <c r="BE7" s="24">
        <v>78.430000000000007</v>
      </c>
      <c r="BF7" s="24">
        <v>402.2</v>
      </c>
      <c r="BG7" s="24">
        <v>378.54</v>
      </c>
      <c r="BH7" s="24">
        <v>356.53</v>
      </c>
      <c r="BI7" s="24">
        <v>340.36</v>
      </c>
      <c r="BJ7" s="24">
        <v>319.69</v>
      </c>
      <c r="BK7" s="24">
        <v>517.34</v>
      </c>
      <c r="BL7" s="24">
        <v>485.6</v>
      </c>
      <c r="BM7" s="24">
        <v>463.93</v>
      </c>
      <c r="BN7" s="24">
        <v>481.88</v>
      </c>
      <c r="BO7" s="24">
        <v>460.03</v>
      </c>
      <c r="BP7" s="24">
        <v>630.82000000000005</v>
      </c>
      <c r="BQ7" s="24">
        <v>123.77</v>
      </c>
      <c r="BR7" s="24">
        <v>121.93</v>
      </c>
      <c r="BS7" s="24">
        <v>128.36000000000001</v>
      </c>
      <c r="BT7" s="24">
        <v>128.58000000000001</v>
      </c>
      <c r="BU7" s="24">
        <v>113.61</v>
      </c>
      <c r="BV7" s="24">
        <v>99.89</v>
      </c>
      <c r="BW7" s="24">
        <v>99.95</v>
      </c>
      <c r="BX7" s="24">
        <v>103.4</v>
      </c>
      <c r="BY7" s="24">
        <v>101.87</v>
      </c>
      <c r="BZ7" s="24">
        <v>101.33</v>
      </c>
      <c r="CA7" s="24">
        <v>97.81</v>
      </c>
      <c r="CB7" s="24">
        <v>96.18</v>
      </c>
      <c r="CC7" s="24">
        <v>94.62</v>
      </c>
      <c r="CD7" s="24">
        <v>91.73</v>
      </c>
      <c r="CE7" s="24">
        <v>92.02</v>
      </c>
      <c r="CF7" s="24">
        <v>104.26</v>
      </c>
      <c r="CG7" s="24">
        <v>112.4</v>
      </c>
      <c r="CH7" s="24">
        <v>110.21</v>
      </c>
      <c r="CI7" s="24">
        <v>110.26</v>
      </c>
      <c r="CJ7" s="24">
        <v>111.88</v>
      </c>
      <c r="CK7" s="24">
        <v>114.16</v>
      </c>
      <c r="CL7" s="24">
        <v>138.75</v>
      </c>
      <c r="CM7" s="24" t="s">
        <v>102</v>
      </c>
      <c r="CN7" s="24" t="s">
        <v>102</v>
      </c>
      <c r="CO7" s="24" t="s">
        <v>102</v>
      </c>
      <c r="CP7" s="24" t="s">
        <v>102</v>
      </c>
      <c r="CQ7" s="24" t="s">
        <v>102</v>
      </c>
      <c r="CR7" s="24">
        <v>62.97</v>
      </c>
      <c r="CS7" s="24">
        <v>64.930000000000007</v>
      </c>
      <c r="CT7" s="24">
        <v>65.680000000000007</v>
      </c>
      <c r="CU7" s="24">
        <v>63.62</v>
      </c>
      <c r="CV7" s="24">
        <v>62.65</v>
      </c>
      <c r="CW7" s="24">
        <v>58.94</v>
      </c>
      <c r="CX7" s="24">
        <v>98.96</v>
      </c>
      <c r="CY7" s="24">
        <v>99.02</v>
      </c>
      <c r="CZ7" s="24">
        <v>99.05</v>
      </c>
      <c r="DA7" s="24">
        <v>99.06</v>
      </c>
      <c r="DB7" s="24">
        <v>99.07</v>
      </c>
      <c r="DC7" s="24">
        <v>96.97</v>
      </c>
      <c r="DD7" s="24">
        <v>97.7</v>
      </c>
      <c r="DE7" s="24">
        <v>97.59</v>
      </c>
      <c r="DF7" s="24">
        <v>97.53</v>
      </c>
      <c r="DG7" s="24">
        <v>97.54</v>
      </c>
      <c r="DH7" s="24">
        <v>95.91</v>
      </c>
      <c r="DI7" s="24">
        <v>49.78</v>
      </c>
      <c r="DJ7" s="24">
        <v>50.82</v>
      </c>
      <c r="DK7" s="24">
        <v>52.02</v>
      </c>
      <c r="DL7" s="24">
        <v>53.1</v>
      </c>
      <c r="DM7" s="24">
        <v>54.6</v>
      </c>
      <c r="DN7" s="24">
        <v>24.54</v>
      </c>
      <c r="DO7" s="24">
        <v>23.38</v>
      </c>
      <c r="DP7" s="24">
        <v>24.59</v>
      </c>
      <c r="DQ7" s="24">
        <v>26.87</v>
      </c>
      <c r="DR7" s="24">
        <v>29.31</v>
      </c>
      <c r="DS7" s="24">
        <v>41.09</v>
      </c>
      <c r="DT7" s="24">
        <v>2.1800000000000002</v>
      </c>
      <c r="DU7" s="24">
        <v>3.61</v>
      </c>
      <c r="DV7" s="24">
        <v>4.3600000000000003</v>
      </c>
      <c r="DW7" s="24">
        <v>4.66</v>
      </c>
      <c r="DX7" s="24">
        <v>7.15</v>
      </c>
      <c r="DY7" s="24">
        <v>7.66</v>
      </c>
      <c r="DZ7" s="24">
        <v>8.1999999999999993</v>
      </c>
      <c r="EA7" s="24">
        <v>9.43</v>
      </c>
      <c r="EB7" s="24">
        <v>12.4</v>
      </c>
      <c r="EC7" s="24">
        <v>13.81</v>
      </c>
      <c r="ED7" s="24">
        <v>8.68</v>
      </c>
      <c r="EE7" s="24">
        <v>0.18</v>
      </c>
      <c r="EF7" s="24">
        <v>0.04</v>
      </c>
      <c r="EG7" s="24">
        <v>0.09</v>
      </c>
      <c r="EH7" s="24">
        <v>0.06</v>
      </c>
      <c r="EI7" s="24">
        <v>0.03</v>
      </c>
      <c r="EJ7" s="24">
        <v>0.16</v>
      </c>
      <c r="EK7" s="24">
        <v>0.14000000000000001</v>
      </c>
      <c r="EL7" s="24">
        <v>0.15</v>
      </c>
      <c r="EM7" s="24">
        <v>0.16</v>
      </c>
      <c r="EN7" s="24">
        <v>0.16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hoshusagyo</cp:lastModifiedBy>
  <dcterms:created xsi:type="dcterms:W3CDTF">2025-01-24T07:04:05Z</dcterms:created>
  <dcterms:modified xsi:type="dcterms:W3CDTF">2025-02-03T06:06:52Z</dcterms:modified>
  <cp:category/>
</cp:coreProperties>
</file>