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757$\doc\財政\04公営企業\01.決算統計\R6年度（R5決算）\22_経営比較分析表\07_アップロード\02_アップロードデータ（分析表）\01-2_アップ前準備\"/>
    </mc:Choice>
  </mc:AlternateContent>
  <xr:revisionPtr revIDLastSave="0" documentId="13_ncr:1_{2BFE7118-2E41-4301-BD16-D7DE4E84EF57}" xr6:coauthVersionLast="47" xr6:coauthVersionMax="47" xr10:uidLastSave="{00000000-0000-0000-0000-000000000000}"/>
  <workbookProtection workbookAlgorithmName="SHA-512" workbookHashValue="/HpTDTITDYwhVlwfKFYE3zcfnYQksywfswuq9D6naX3KA1Ti1LfW94Rdpq5vIh3A8ANOH/S/eFHFVaBS/XS7Og==" workbookSaltValue="eKRcDQ32ddUHamblBiV6zQ==" workbookSpinCount="100000" lockStructure="1"/>
  <bookViews>
    <workbookView xWindow="9276" yWindow="696" windowWidth="13764" windowHeight="13248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CZ7" i="5"/>
  <c r="CN7" i="5"/>
  <c r="CM7" i="5"/>
  <c r="BZ7" i="5"/>
  <c r="BY7" i="5"/>
  <c r="BX7" i="5"/>
  <c r="BW7" i="5"/>
  <c r="BV7" i="5"/>
  <c r="BU7" i="5"/>
  <c r="BT7" i="5"/>
  <c r="BS7" i="5"/>
  <c r="KO52" i="4" s="1"/>
  <c r="BR7" i="5"/>
  <c r="BQ7" i="5"/>
  <c r="BO7" i="5"/>
  <c r="BN7" i="5"/>
  <c r="GQ53" i="4" s="1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AV7" i="5"/>
  <c r="AU7" i="5"/>
  <c r="AS7" i="5"/>
  <c r="AR7" i="5"/>
  <c r="AQ7" i="5"/>
  <c r="AP7" i="5"/>
  <c r="AO7" i="5"/>
  <c r="AN7" i="5"/>
  <c r="HJ31" i="4" s="1"/>
  <c r="AM7" i="5"/>
  <c r="AL7" i="5"/>
  <c r="AK7" i="5"/>
  <c r="AJ7" i="5"/>
  <c r="EL31" i="4" s="1"/>
  <c r="AH7" i="5"/>
  <c r="AG7" i="5"/>
  <c r="AF7" i="5"/>
  <c r="AE7" i="5"/>
  <c r="AN32" i="4" s="1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FX53" i="4"/>
  <c r="FE53" i="4"/>
  <c r="EL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MA30" i="4" l="1"/>
  <c r="CS30" i="4"/>
  <c r="BZ76" i="4"/>
  <c r="MA51" i="4"/>
  <c r="MI76" i="4"/>
  <c r="HJ51" i="4"/>
  <c r="IT76" i="4"/>
  <c r="CS51" i="4"/>
  <c r="HJ30" i="4"/>
  <c r="C11" i="5"/>
  <c r="D11" i="5"/>
  <c r="E11" i="5"/>
  <c r="B11" i="5"/>
  <c r="IE76" i="4" l="1"/>
  <c r="BZ51" i="4"/>
  <c r="GQ30" i="4"/>
  <c r="BZ30" i="4"/>
  <c r="BK76" i="4"/>
  <c r="LH51" i="4"/>
  <c r="LT76" i="4"/>
  <c r="GQ51" i="4"/>
  <c r="LH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51" i="4"/>
  <c r="U30" i="4"/>
  <c r="R76" i="4"/>
  <c r="JC51" i="4"/>
  <c r="KA76" i="4"/>
  <c r="EL51" i="4"/>
  <c r="JC30" i="4"/>
  <c r="GL76" i="4"/>
  <c r="EL30" i="4"/>
</calcChain>
</file>

<file path=xl/sharedStrings.xml><?xml version="1.0" encoding="utf-8"?>
<sst xmlns="http://schemas.openxmlformats.org/spreadsheetml/2006/main" count="278" uniqueCount="135">
  <si>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</si>
  <si>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</si>
  <si>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</si>
  <si>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</si>
  <si>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</si>
  <si>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</si>
  <si>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</si>
  <si>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</si>
  <si>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</si>
  <si>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</si>
  <si>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</si>
  <si>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</si>
  <si>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</si>
  <si>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</si>
  <si>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</si>
  <si>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</si>
  <si>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</si>
  <si>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</si>
  <si>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</si>
  <si>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</si>
  <si>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</si>
  <si>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</si>
  <si>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</si>
  <si>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</si>
  <si>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</si>
  <si>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</si>
  <si>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</si>
  <si>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</si>
  <si>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</si>
  <si>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</si>
  <si>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</si>
  <si>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</si>
  <si>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</si>
  <si>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</si>
  <si>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</si>
  <si>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</si>
  <si>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</si>
  <si>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</si>
  <si>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</si>
  <si>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</si>
  <si>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</si>
  <si>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</si>
  <si>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</si>
  <si>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</si>
  <si>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</si>
  <si>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</si>
  <si>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</si>
  <si>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</si>
  <si>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</si>
  <si>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</si>
  <si>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</si>
  <si>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</si>
  <si>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</si>
  <si>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</si>
  <si>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</si>
  <si>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</si>
  <si>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</si>
  <si>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</si>
  <si>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</si>
  <si>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</si>
  <si>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</si>
  <si>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</si>
  <si>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</si>
  <si>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</si>
  <si>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</si>
  <si>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</si>
  <si>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</si>
  <si>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</si>
  <si>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</si>
  <si>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</si>
  <si>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</si>
  <si>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</si>
  <si>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</si>
  <si>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</si>
  <si>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</si>
  <si>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</si>
  <si>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</si>
  <si>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</si>
  <si>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</si>
  <si>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</si>
  <si>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</si>
  <si>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</si>
  <si>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</si>
  <si>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</si>
  <si>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</si>
  <si>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</si>
  <si>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</si>
  <si>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</si>
  <si>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</si>
  <si>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</si>
  <si>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</si>
  <si>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</si>
  <si>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</si>
  <si>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</si>
  <si>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</si>
  <si>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</si>
  <si>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</si>
  <si>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</si>
  <si>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</si>
  <si>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</si>
  <si>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</si>
  <si>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</si>
  <si>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当該値(N-3)</t>
    <phoneticPr fontId="5"/>
  </si>
  <si>
    <t>当該値(N-1)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</si>
  <si>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</si>
  <si>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</si>
  <si>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</si>
  <si>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</si>
  <si>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</si>
  <si>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</si>
  <si>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</si>
  <si>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</si>
  <si>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</si>
  <si>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大阪府　枚方市</t>
  </si>
  <si>
    <t>岡東町自動車駐車場</t>
  </si>
  <si>
    <t>法非適用</t>
  </si>
  <si>
    <t>駐車場整備事業</t>
  </si>
  <si>
    <t>-</t>
  </si>
  <si>
    <t>Ａ１Ｂ１</t>
  </si>
  <si>
    <t>非設置</t>
  </si>
  <si>
    <t>該当数値なし</t>
  </si>
  <si>
    <t>届出駐車場</t>
  </si>
  <si>
    <t>立体式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</si>
  <si>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</si>
  <si>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</si>
  <si>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</si>
  <si>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</si>
  <si>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</si>
  <si>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</si>
  <si>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</si>
  <si>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</si>
  <si>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該駐車場は、本市の主要駅である京阪電鉄枚方市駅近くに立地しているため、敷地の地価は一定水準を保持していると考えるが、駐車場自体は築30年を経過しており、施設・設備の機能を維持するため、計画的な保全工事が必要である。</t>
    <phoneticPr fontId="5"/>
  </si>
  <si>
    <t>　当該駐車場が立地する場所は、本市の主要駅前のため、周辺に民間のコインパーキングも多いが、当該駐車場は市営・有人管理・減免制度の導入等の点からリピーターが多く、稼働率、使用料収入は一定水準を維持している。令和5年度は新型コロナウイルス感染症の影響がほぼ見られなくなり、コロナ禍以前の水準に戻りつつある。
　保全工事については、「枚方市市有建築物保全計画」に基づき計画的に実施しており、これに係る設備投資見込額は、令和3～12年度の10年間で170,000千円を見込んでいる。
　今後も、収支の改善や工事費の平準化を図りながら計画的に施設・設備の保全を行っていく。</t>
    <rPh sb="126" eb="127">
      <t>ミ</t>
    </rPh>
    <rPh sb="137" eb="138">
      <t>カ</t>
    </rPh>
    <rPh sb="138" eb="140">
      <t>イゼン</t>
    </rPh>
    <phoneticPr fontId="5"/>
  </si>
  <si>
    <t xml:space="preserve">　駐車場建設に係る起債の償還が平成25年度をもって完了し、それまで保留してきた施設・設備の保全工事を開始したことで、一時的に黒字額は減少傾向にあったが、保全工事の中で最も工事費用を要する外壁及び昇降機の更新・改修工事を終え、また、令和5年度は新型コロナウイルス感染症の影響がほぼみられなくなり、④売上高GOP比率及び⑤EBITDAは回復傾向にある。
</t>
    <rPh sb="58" eb="61">
      <t>イチジテキ</t>
    </rPh>
    <rPh sb="115" eb="117">
      <t>レイワ</t>
    </rPh>
    <rPh sb="118" eb="120">
      <t>ネンド</t>
    </rPh>
    <rPh sb="121" eb="123">
      <t>シンガタ</t>
    </rPh>
    <rPh sb="130" eb="133">
      <t>カンセンショウ</t>
    </rPh>
    <rPh sb="134" eb="136">
      <t>エイキョウ</t>
    </rPh>
    <phoneticPr fontId="5"/>
  </si>
  <si>
    <t xml:space="preserve">　当該駐車場は、本市の主要駅である京阪電鉄枚方市駅近くに立地しており、令和5年度の⑪稼働率は、ほぼコロナ禍前の水準まで回復し、類似施設平均値より高い稼働率を維持している。
</t>
    <rPh sb="52" eb="53">
      <t>カ</t>
    </rPh>
    <rPh sb="53" eb="54">
      <t>マエ</t>
    </rPh>
    <rPh sb="55" eb="57">
      <t>スイジュン</t>
    </rPh>
    <rPh sb="59" eb="61">
      <t>カイフク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</si>
</sst>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256.3</c:v>
                </c:pt>
                <c:pt idx="1">
                  <c:v>131.69999999999999</c:v>
                </c:pt>
                <c:pt idx="2">
                  <c:v>185.9</c:v>
                </c:pt>
                <c:pt idx="3">
                  <c:v>198.2</c:v>
                </c:pt>
                <c:pt idx="4">
                  <c:v>206.2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C-48FA-9E09-04D03CDE9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222.3</c:v>
                </c:pt>
                <c:pt idx="1">
                  <c:v>130.19999999999999</c:v>
                </c:pt>
                <c:pt idx="2">
                  <c:v>136.5</c:v>
                </c:pt>
                <c:pt idx="3">
                  <c:v>183.5</c:v>
                </c:pt>
                <c:pt idx="4">
                  <c:v>3976.9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C-48FA-9E09-04D03CDE9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B-4CAC-B209-07965878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1263.5</c:v>
                </c:pt>
                <c:pt idx="1">
                  <c:v>108.5</c:v>
                </c:pt>
                <c:pt idx="2">
                  <c:v>136.19999999999999</c:v>
                </c:pt>
                <c:pt idx="3">
                  <c:v>104.8</c:v>
                </c:pt>
                <c:pt idx="4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B-4CAC-B209-07965878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F7-4CC5-AAB6-DF76C2F2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7-4CC5-AAB6-DF76C2F2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D42-4E37-8005-3903F920C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2-4E37-8005-3903F920C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F-4FFB-A40B-31360438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8.6</c:v>
                </c:pt>
                <c:pt idx="2">
                  <c:v>4.3</c:v>
                </c:pt>
                <c:pt idx="3">
                  <c:v>4.2</c:v>
                </c:pt>
                <c:pt idx="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F-4FFB-A40B-31360438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239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F-482E-A601-A15426488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26</c:v>
                </c:pt>
                <c:pt idx="1">
                  <c:v>87</c:v>
                </c:pt>
                <c:pt idx="2">
                  <c:v>7646</c:v>
                </c:pt>
                <c:pt idx="3">
                  <c:v>53</c:v>
                </c:pt>
                <c:pt idx="4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F-482E-A601-A15426488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278.39999999999998</c:v>
                </c:pt>
                <c:pt idx="1">
                  <c:v>238.2</c:v>
                </c:pt>
                <c:pt idx="2">
                  <c:v>245.6</c:v>
                </c:pt>
                <c:pt idx="3">
                  <c:v>264.3</c:v>
                </c:pt>
                <c:pt idx="4">
                  <c:v>276.8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2-46B0-822D-CD4108145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105.7</c:v>
                </c:pt>
                <c:pt idx="2">
                  <c:v>104.3</c:v>
                </c:pt>
                <c:pt idx="3">
                  <c:v>114</c:v>
                </c:pt>
                <c:pt idx="4">
                  <c:v>114.7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2-46B0-822D-CD4108145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60.8</c:v>
                </c:pt>
                <c:pt idx="1">
                  <c:v>23.5</c:v>
                </c:pt>
                <c:pt idx="2">
                  <c:v>44.6</c:v>
                </c:pt>
                <c:pt idx="3">
                  <c:v>49</c:v>
                </c:pt>
                <c:pt idx="4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B-42EE-B501-1FEA9E50E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13.5</c:v>
                </c:pt>
                <c:pt idx="1">
                  <c:v>7.1</c:v>
                </c:pt>
                <c:pt idx="2">
                  <c:v>5.6</c:v>
                </c:pt>
                <c:pt idx="3">
                  <c:v>18.100000000000001</c:v>
                </c:pt>
                <c:pt idx="4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B-42EE-B501-1FEA9E50E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60886</c:v>
                </c:pt>
                <c:pt idx="1">
                  <c:v>19240</c:v>
                </c:pt>
                <c:pt idx="2">
                  <c:v>129741</c:v>
                </c:pt>
                <c:pt idx="3">
                  <c:v>45464</c:v>
                </c:pt>
                <c:pt idx="4">
                  <c:v>50036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5-433B-B2C7-CCF864316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22466</c:v>
                </c:pt>
                <c:pt idx="1">
                  <c:v>4211</c:v>
                </c:pt>
                <c:pt idx="2">
                  <c:v>10653</c:v>
                </c:pt>
                <c:pt idx="3">
                  <c:v>17717</c:v>
                </c:pt>
                <c:pt idx="4">
                  <c:v>21349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5-433B-B2C7-CCF864316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tabSelected="1" zoomScale="90" zoomScaleNormal="9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大阪府枚方市　岡東町自動車駐車場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7388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241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200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133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256.3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131.69999999999999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185.9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198.2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206.2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278.39999999999998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238.2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245.6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264.3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276.8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222.3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130.19999999999999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183.5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3976.9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3.1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8.6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4.2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127.8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105.7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104.3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114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114.7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131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134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239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60.8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23.5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44.6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51.3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60886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19240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129741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45464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50036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26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87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7646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53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13.5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7.1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5.6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18.100000000000001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22.7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22466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4211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10653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17717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21349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132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284012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160000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1263.5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108.5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136.19999999999999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104.8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80.7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FRzmGl4ZfagG6QMLEcA25TQnU4lHodvhWdz7aAkz+JgMeSJ/0v7S5sikghuoFH2fX5NihrPHEeJYWs8gKDc06g==" saltValue="1Gg69Kr3dDJSPCRJDDblq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92</v>
      </c>
      <c r="AN5" s="47" t="s">
        <v>101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102</v>
      </c>
      <c r="AW5" s="47" t="s">
        <v>91</v>
      </c>
      <c r="AX5" s="47" t="s">
        <v>103</v>
      </c>
      <c r="AY5" s="47" t="s">
        <v>101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104</v>
      </c>
      <c r="BI5" s="47" t="s">
        <v>103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104</v>
      </c>
      <c r="BT5" s="47" t="s">
        <v>103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91</v>
      </c>
      <c r="CE5" s="47" t="s">
        <v>103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90</v>
      </c>
      <c r="CQ5" s="47" t="s">
        <v>91</v>
      </c>
      <c r="CR5" s="47" t="s">
        <v>105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106</v>
      </c>
      <c r="DB5" s="47" t="s">
        <v>91</v>
      </c>
      <c r="DC5" s="47" t="s">
        <v>92</v>
      </c>
      <c r="DD5" s="47" t="s">
        <v>107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108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109</v>
      </c>
      <c r="B6" s="48">
        <f>B8</f>
        <v>2023</v>
      </c>
      <c r="C6" s="48">
        <f t="shared" ref="C6:X6" si="1">C8</f>
        <v>272108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大阪府枚方市</v>
      </c>
      <c r="I6" s="48" t="str">
        <f t="shared" si="1"/>
        <v>岡東町自動車駐車場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立体式</v>
      </c>
      <c r="R6" s="51">
        <f t="shared" si="1"/>
        <v>30</v>
      </c>
      <c r="S6" s="50" t="str">
        <f t="shared" si="1"/>
        <v>駅</v>
      </c>
      <c r="T6" s="50" t="str">
        <f t="shared" si="1"/>
        <v>無</v>
      </c>
      <c r="U6" s="51">
        <f t="shared" si="1"/>
        <v>7388</v>
      </c>
      <c r="V6" s="51">
        <f t="shared" si="1"/>
        <v>241</v>
      </c>
      <c r="W6" s="51">
        <f t="shared" si="1"/>
        <v>200</v>
      </c>
      <c r="X6" s="50" t="str">
        <f t="shared" si="1"/>
        <v>代行制</v>
      </c>
      <c r="Y6" s="52">
        <f>IF(Y8="-",NA(),Y8)</f>
        <v>256.3</v>
      </c>
      <c r="Z6" s="52">
        <f t="shared" ref="Z6:AH6" si="2">IF(Z8="-",NA(),Z8)</f>
        <v>131.69999999999999</v>
      </c>
      <c r="AA6" s="52">
        <f t="shared" si="2"/>
        <v>185.9</v>
      </c>
      <c r="AB6" s="52">
        <f t="shared" si="2"/>
        <v>198.2</v>
      </c>
      <c r="AC6" s="52">
        <f t="shared" si="2"/>
        <v>206.2</v>
      </c>
      <c r="AD6" s="52">
        <f t="shared" si="2"/>
        <v>222.3</v>
      </c>
      <c r="AE6" s="52">
        <f t="shared" si="2"/>
        <v>130.19999999999999</v>
      </c>
      <c r="AF6" s="52">
        <f t="shared" si="2"/>
        <v>136.5</v>
      </c>
      <c r="AG6" s="52">
        <f t="shared" si="2"/>
        <v>183.5</v>
      </c>
      <c r="AH6" s="52">
        <f t="shared" si="2"/>
        <v>3976.9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3.1</v>
      </c>
      <c r="AP6" s="52">
        <f t="shared" si="3"/>
        <v>8.6</v>
      </c>
      <c r="AQ6" s="52">
        <f t="shared" si="3"/>
        <v>4.3</v>
      </c>
      <c r="AR6" s="52">
        <f t="shared" si="3"/>
        <v>4.2</v>
      </c>
      <c r="AS6" s="52">
        <f t="shared" si="3"/>
        <v>3.5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239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26</v>
      </c>
      <c r="BA6" s="53">
        <f t="shared" si="4"/>
        <v>87</v>
      </c>
      <c r="BB6" s="53">
        <f t="shared" si="4"/>
        <v>7646</v>
      </c>
      <c r="BC6" s="53">
        <f t="shared" si="4"/>
        <v>53</v>
      </c>
      <c r="BD6" s="53">
        <f t="shared" si="4"/>
        <v>559</v>
      </c>
      <c r="BE6" s="51" t="str">
        <f>IF(BE8="-","",IF(BE8="-","【-】","【"&amp;SUBSTITUTE(TEXT(BE8,"#,##0"),"-","△")&amp;"】"))</f>
        <v>【127】</v>
      </c>
      <c r="BF6" s="52">
        <f>IF(BF8="-",NA(),BF8)</f>
        <v>60.8</v>
      </c>
      <c r="BG6" s="52">
        <f t="shared" ref="BG6:BO6" si="5">IF(BG8="-",NA(),BG8)</f>
        <v>23.5</v>
      </c>
      <c r="BH6" s="52">
        <f t="shared" si="5"/>
        <v>44.6</v>
      </c>
      <c r="BI6" s="52">
        <f t="shared" si="5"/>
        <v>49</v>
      </c>
      <c r="BJ6" s="52">
        <f t="shared" si="5"/>
        <v>51.3</v>
      </c>
      <c r="BK6" s="52">
        <f t="shared" si="5"/>
        <v>13.5</v>
      </c>
      <c r="BL6" s="52">
        <f t="shared" si="5"/>
        <v>7.1</v>
      </c>
      <c r="BM6" s="52">
        <f t="shared" si="5"/>
        <v>5.6</v>
      </c>
      <c r="BN6" s="52">
        <f t="shared" si="5"/>
        <v>18.100000000000001</v>
      </c>
      <c r="BO6" s="52">
        <f t="shared" si="5"/>
        <v>22.7</v>
      </c>
      <c r="BP6" s="49" t="str">
        <f>IF(BP8="-","",IF(BP8="-","【-】","【"&amp;SUBSTITUTE(TEXT(BP8,"#,##0.0"),"-","△")&amp;"】"))</f>
        <v>【△55.6】</v>
      </c>
      <c r="BQ6" s="53">
        <f>IF(BQ8="-",NA(),BQ8)</f>
        <v>60886</v>
      </c>
      <c r="BR6" s="53">
        <f t="shared" ref="BR6:BZ6" si="6">IF(BR8="-",NA(),BR8)</f>
        <v>19240</v>
      </c>
      <c r="BS6" s="53">
        <f t="shared" si="6"/>
        <v>129741</v>
      </c>
      <c r="BT6" s="53">
        <f t="shared" si="6"/>
        <v>45464</v>
      </c>
      <c r="BU6" s="53">
        <f t="shared" si="6"/>
        <v>50036</v>
      </c>
      <c r="BV6" s="53">
        <f t="shared" si="6"/>
        <v>22466</v>
      </c>
      <c r="BW6" s="53">
        <f t="shared" si="6"/>
        <v>4211</v>
      </c>
      <c r="BX6" s="53">
        <f t="shared" si="6"/>
        <v>10653</v>
      </c>
      <c r="BY6" s="53">
        <f t="shared" si="6"/>
        <v>17717</v>
      </c>
      <c r="BZ6" s="53">
        <f t="shared" si="6"/>
        <v>21349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284012</v>
      </c>
      <c r="CN6" s="51">
        <f t="shared" si="7"/>
        <v>160000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1263.5</v>
      </c>
      <c r="DF6" s="52">
        <f t="shared" si="8"/>
        <v>108.5</v>
      </c>
      <c r="DG6" s="52">
        <f t="shared" si="8"/>
        <v>136.19999999999999</v>
      </c>
      <c r="DH6" s="52">
        <f t="shared" si="8"/>
        <v>104.8</v>
      </c>
      <c r="DI6" s="52">
        <f t="shared" si="8"/>
        <v>80.7</v>
      </c>
      <c r="DJ6" s="49" t="str">
        <f>IF(DJ8="-","",IF(DJ8="-","【-】","【"&amp;SUBSTITUTE(TEXT(DJ8,"#,##0.0"),"-","△")&amp;"】"))</f>
        <v>【79.0】</v>
      </c>
      <c r="DK6" s="52">
        <f>IF(DK8="-",NA(),DK8)</f>
        <v>278.39999999999998</v>
      </c>
      <c r="DL6" s="52">
        <f t="shared" ref="DL6:DT6" si="9">IF(DL8="-",NA(),DL8)</f>
        <v>238.2</v>
      </c>
      <c r="DM6" s="52">
        <f t="shared" si="9"/>
        <v>245.6</v>
      </c>
      <c r="DN6" s="52">
        <f t="shared" si="9"/>
        <v>264.3</v>
      </c>
      <c r="DO6" s="52">
        <f t="shared" si="9"/>
        <v>276.8</v>
      </c>
      <c r="DP6" s="52">
        <f t="shared" si="9"/>
        <v>127.8</v>
      </c>
      <c r="DQ6" s="52">
        <f t="shared" si="9"/>
        <v>105.7</v>
      </c>
      <c r="DR6" s="52">
        <f t="shared" si="9"/>
        <v>104.3</v>
      </c>
      <c r="DS6" s="52">
        <f t="shared" si="9"/>
        <v>114</v>
      </c>
      <c r="DT6" s="52">
        <f t="shared" si="9"/>
        <v>114.7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111</v>
      </c>
      <c r="B7" s="48">
        <f t="shared" ref="B7:X7" si="10">B8</f>
        <v>2023</v>
      </c>
      <c r="C7" s="48">
        <f t="shared" si="10"/>
        <v>272108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大阪府　枚方市</v>
      </c>
      <c r="I7" s="48" t="str">
        <f t="shared" si="10"/>
        <v>岡東町自動車駐車場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立体式</v>
      </c>
      <c r="R7" s="51">
        <f t="shared" si="10"/>
        <v>30</v>
      </c>
      <c r="S7" s="50" t="str">
        <f t="shared" si="10"/>
        <v>駅</v>
      </c>
      <c r="T7" s="50" t="str">
        <f t="shared" si="10"/>
        <v>無</v>
      </c>
      <c r="U7" s="51">
        <f t="shared" si="10"/>
        <v>7388</v>
      </c>
      <c r="V7" s="51">
        <f t="shared" si="10"/>
        <v>241</v>
      </c>
      <c r="W7" s="51">
        <f t="shared" si="10"/>
        <v>200</v>
      </c>
      <c r="X7" s="50" t="str">
        <f t="shared" si="10"/>
        <v>代行制</v>
      </c>
      <c r="Y7" s="52">
        <f>Y8</f>
        <v>256.3</v>
      </c>
      <c r="Z7" s="52">
        <f t="shared" ref="Z7:AH7" si="11">Z8</f>
        <v>131.69999999999999</v>
      </c>
      <c r="AA7" s="52">
        <f t="shared" si="11"/>
        <v>185.9</v>
      </c>
      <c r="AB7" s="52">
        <f t="shared" si="11"/>
        <v>198.2</v>
      </c>
      <c r="AC7" s="52">
        <f t="shared" si="11"/>
        <v>206.2</v>
      </c>
      <c r="AD7" s="52">
        <f t="shared" si="11"/>
        <v>222.3</v>
      </c>
      <c r="AE7" s="52">
        <f t="shared" si="11"/>
        <v>130.19999999999999</v>
      </c>
      <c r="AF7" s="52">
        <f t="shared" si="11"/>
        <v>136.5</v>
      </c>
      <c r="AG7" s="52">
        <f t="shared" si="11"/>
        <v>183.5</v>
      </c>
      <c r="AH7" s="52">
        <f t="shared" si="11"/>
        <v>3976.9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3.1</v>
      </c>
      <c r="AP7" s="52">
        <f t="shared" si="12"/>
        <v>8.6</v>
      </c>
      <c r="AQ7" s="52">
        <f t="shared" si="12"/>
        <v>4.3</v>
      </c>
      <c r="AR7" s="52">
        <f t="shared" si="12"/>
        <v>4.2</v>
      </c>
      <c r="AS7" s="52">
        <f t="shared" si="12"/>
        <v>3.5</v>
      </c>
      <c r="AT7" s="49"/>
      <c r="AU7" s="53">
        <f>AU8</f>
        <v>0</v>
      </c>
      <c r="AV7" s="53">
        <f t="shared" ref="AV7:BD7" si="13">AV8</f>
        <v>239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26</v>
      </c>
      <c r="BA7" s="53">
        <f t="shared" si="13"/>
        <v>87</v>
      </c>
      <c r="BB7" s="53">
        <f t="shared" si="13"/>
        <v>7646</v>
      </c>
      <c r="BC7" s="53">
        <f t="shared" si="13"/>
        <v>53</v>
      </c>
      <c r="BD7" s="53">
        <f t="shared" si="13"/>
        <v>559</v>
      </c>
      <c r="BE7" s="51"/>
      <c r="BF7" s="52">
        <f>BF8</f>
        <v>60.8</v>
      </c>
      <c r="BG7" s="52">
        <f t="shared" ref="BG7:BO7" si="14">BG8</f>
        <v>23.5</v>
      </c>
      <c r="BH7" s="52">
        <f t="shared" si="14"/>
        <v>44.6</v>
      </c>
      <c r="BI7" s="52">
        <f t="shared" si="14"/>
        <v>49</v>
      </c>
      <c r="BJ7" s="52">
        <f t="shared" si="14"/>
        <v>51.3</v>
      </c>
      <c r="BK7" s="52">
        <f t="shared" si="14"/>
        <v>13.5</v>
      </c>
      <c r="BL7" s="52">
        <f t="shared" si="14"/>
        <v>7.1</v>
      </c>
      <c r="BM7" s="52">
        <f t="shared" si="14"/>
        <v>5.6</v>
      </c>
      <c r="BN7" s="52">
        <f t="shared" si="14"/>
        <v>18.100000000000001</v>
      </c>
      <c r="BO7" s="52">
        <f t="shared" si="14"/>
        <v>22.7</v>
      </c>
      <c r="BP7" s="49"/>
      <c r="BQ7" s="53">
        <f>BQ8</f>
        <v>60886</v>
      </c>
      <c r="BR7" s="53">
        <f t="shared" ref="BR7:BZ7" si="15">BR8</f>
        <v>19240</v>
      </c>
      <c r="BS7" s="53">
        <f t="shared" si="15"/>
        <v>129741</v>
      </c>
      <c r="BT7" s="53">
        <f t="shared" si="15"/>
        <v>45464</v>
      </c>
      <c r="BU7" s="53">
        <f t="shared" si="15"/>
        <v>50036</v>
      </c>
      <c r="BV7" s="53">
        <f t="shared" si="15"/>
        <v>22466</v>
      </c>
      <c r="BW7" s="53">
        <f t="shared" si="15"/>
        <v>4211</v>
      </c>
      <c r="BX7" s="53">
        <f t="shared" si="15"/>
        <v>10653</v>
      </c>
      <c r="BY7" s="53">
        <f t="shared" si="15"/>
        <v>17717</v>
      </c>
      <c r="BZ7" s="53">
        <f t="shared" si="15"/>
        <v>21349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284012</v>
      </c>
      <c r="CN7" s="51">
        <f>CN8</f>
        <v>160000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1263.5</v>
      </c>
      <c r="DF7" s="52">
        <f t="shared" si="16"/>
        <v>108.5</v>
      </c>
      <c r="DG7" s="52">
        <f t="shared" si="16"/>
        <v>136.19999999999999</v>
      </c>
      <c r="DH7" s="52">
        <f t="shared" si="16"/>
        <v>104.8</v>
      </c>
      <c r="DI7" s="52">
        <f t="shared" si="16"/>
        <v>80.7</v>
      </c>
      <c r="DJ7" s="49"/>
      <c r="DK7" s="52">
        <f>DK8</f>
        <v>278.39999999999998</v>
      </c>
      <c r="DL7" s="52">
        <f t="shared" ref="DL7:DT7" si="17">DL8</f>
        <v>238.2</v>
      </c>
      <c r="DM7" s="52">
        <f t="shared" si="17"/>
        <v>245.6</v>
      </c>
      <c r="DN7" s="52">
        <f t="shared" si="17"/>
        <v>264.3</v>
      </c>
      <c r="DO7" s="52">
        <f t="shared" si="17"/>
        <v>276.8</v>
      </c>
      <c r="DP7" s="52">
        <f t="shared" si="17"/>
        <v>127.8</v>
      </c>
      <c r="DQ7" s="52">
        <f t="shared" si="17"/>
        <v>105.7</v>
      </c>
      <c r="DR7" s="52">
        <f t="shared" si="17"/>
        <v>104.3</v>
      </c>
      <c r="DS7" s="52">
        <f t="shared" si="17"/>
        <v>114</v>
      </c>
      <c r="DT7" s="52">
        <f t="shared" si="17"/>
        <v>114.7</v>
      </c>
      <c r="DU7" s="49"/>
    </row>
    <row r="8" spans="1:125" s="54" customFormat="1" x14ac:dyDescent="0.2">
      <c r="A8" s="37"/>
      <c r="B8" s="55">
        <v>2023</v>
      </c>
      <c r="C8" s="55">
        <v>272108</v>
      </c>
      <c r="D8" s="55">
        <v>47</v>
      </c>
      <c r="E8" s="55">
        <v>14</v>
      </c>
      <c r="F8" s="55">
        <v>0</v>
      </c>
      <c r="G8" s="55">
        <v>1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30</v>
      </c>
      <c r="S8" s="57" t="s">
        <v>123</v>
      </c>
      <c r="T8" s="57" t="s">
        <v>124</v>
      </c>
      <c r="U8" s="58">
        <v>7388</v>
      </c>
      <c r="V8" s="58">
        <v>241</v>
      </c>
      <c r="W8" s="58">
        <v>200</v>
      </c>
      <c r="X8" s="57" t="s">
        <v>125</v>
      </c>
      <c r="Y8" s="59">
        <v>256.3</v>
      </c>
      <c r="Z8" s="59">
        <v>131.69999999999999</v>
      </c>
      <c r="AA8" s="59">
        <v>185.9</v>
      </c>
      <c r="AB8" s="59">
        <v>198.2</v>
      </c>
      <c r="AC8" s="59">
        <v>206.2</v>
      </c>
      <c r="AD8" s="59">
        <v>222.3</v>
      </c>
      <c r="AE8" s="59">
        <v>130.19999999999999</v>
      </c>
      <c r="AF8" s="59">
        <v>136.5</v>
      </c>
      <c r="AG8" s="59">
        <v>183.5</v>
      </c>
      <c r="AH8" s="59">
        <v>3976.9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3.1</v>
      </c>
      <c r="AP8" s="59">
        <v>8.6</v>
      </c>
      <c r="AQ8" s="59">
        <v>4.3</v>
      </c>
      <c r="AR8" s="59">
        <v>4.2</v>
      </c>
      <c r="AS8" s="59">
        <v>3.5</v>
      </c>
      <c r="AT8" s="56">
        <v>3.9</v>
      </c>
      <c r="AU8" s="60">
        <v>0</v>
      </c>
      <c r="AV8" s="60">
        <v>239</v>
      </c>
      <c r="AW8" s="60">
        <v>0</v>
      </c>
      <c r="AX8" s="60">
        <v>0</v>
      </c>
      <c r="AY8" s="60">
        <v>0</v>
      </c>
      <c r="AZ8" s="60">
        <v>26</v>
      </c>
      <c r="BA8" s="60">
        <v>87</v>
      </c>
      <c r="BB8" s="60">
        <v>7646</v>
      </c>
      <c r="BC8" s="60">
        <v>53</v>
      </c>
      <c r="BD8" s="60">
        <v>559</v>
      </c>
      <c r="BE8" s="60">
        <v>127</v>
      </c>
      <c r="BF8" s="59">
        <v>60.8</v>
      </c>
      <c r="BG8" s="59">
        <v>23.5</v>
      </c>
      <c r="BH8" s="59">
        <v>44.6</v>
      </c>
      <c r="BI8" s="59">
        <v>49</v>
      </c>
      <c r="BJ8" s="59">
        <v>51.3</v>
      </c>
      <c r="BK8" s="59">
        <v>13.5</v>
      </c>
      <c r="BL8" s="59">
        <v>7.1</v>
      </c>
      <c r="BM8" s="59">
        <v>5.6</v>
      </c>
      <c r="BN8" s="59">
        <v>18.100000000000001</v>
      </c>
      <c r="BO8" s="59">
        <v>22.7</v>
      </c>
      <c r="BP8" s="56">
        <v>-55.6</v>
      </c>
      <c r="BQ8" s="60">
        <v>60886</v>
      </c>
      <c r="BR8" s="60">
        <v>19240</v>
      </c>
      <c r="BS8" s="60">
        <v>129741</v>
      </c>
      <c r="BT8" s="61">
        <v>45464</v>
      </c>
      <c r="BU8" s="61">
        <v>50036</v>
      </c>
      <c r="BV8" s="60">
        <v>22466</v>
      </c>
      <c r="BW8" s="60">
        <v>4211</v>
      </c>
      <c r="BX8" s="60">
        <v>10653</v>
      </c>
      <c r="BY8" s="60">
        <v>17717</v>
      </c>
      <c r="BZ8" s="60">
        <v>21349</v>
      </c>
      <c r="CA8" s="58">
        <v>12639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284012</v>
      </c>
      <c r="CN8" s="58">
        <v>160000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1263.5</v>
      </c>
      <c r="DF8" s="59">
        <v>108.5</v>
      </c>
      <c r="DG8" s="59">
        <v>136.19999999999999</v>
      </c>
      <c r="DH8" s="59">
        <v>104.8</v>
      </c>
      <c r="DI8" s="59">
        <v>80.7</v>
      </c>
      <c r="DJ8" s="56">
        <v>79</v>
      </c>
      <c r="DK8" s="59">
        <v>278.39999999999998</v>
      </c>
      <c r="DL8" s="59">
        <v>238.2</v>
      </c>
      <c r="DM8" s="59">
        <v>245.6</v>
      </c>
      <c r="DN8" s="59">
        <v>264.3</v>
      </c>
      <c r="DO8" s="59">
        <v>276.8</v>
      </c>
      <c r="DP8" s="59">
        <v>127.8</v>
      </c>
      <c r="DQ8" s="59">
        <v>105.7</v>
      </c>
      <c r="DR8" s="59">
        <v>104.3</v>
      </c>
      <c r="DS8" s="59">
        <v>114</v>
      </c>
      <c r="DT8" s="59">
        <v>114.7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岸井夏希</cp:lastModifiedBy>
  <cp:lastPrinted>2025-02-13T08:56:20Z</cp:lastPrinted>
  <dcterms:created xsi:type="dcterms:W3CDTF">2024-12-19T01:06:06Z</dcterms:created>
  <dcterms:modified xsi:type="dcterms:W3CDTF">2025-03-04T23:53:38Z</dcterms:modified>
  <cp:category/>
</cp:coreProperties>
</file>