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51E3C683-AA9F-4D0A-8834-76732D107602}" xr6:coauthVersionLast="47" xr6:coauthVersionMax="47" xr10:uidLastSave="{00000000-0000-0000-0000-000000000000}"/>
  <workbookProtection workbookAlgorithmName="SHA-512" workbookHashValue="jtY3Su3WgGDMIhHKKG6hlGZkwnjPafT56EtXm7fKjZEjzh52WEFZNEk6a5D+iuinJqMx2mnIqeeKWMGqIi50uQ==" workbookSaltValue="d+fG4Z8vR3iTy138qbnFfw=="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E85" i="4"/>
  <c r="AT10" i="4"/>
  <c r="AL10" i="4"/>
  <c r="W10" i="4"/>
  <c r="I10" i="4"/>
  <c r="B10" i="4"/>
  <c r="AL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<sst xmlns="http://schemas.openxmlformats.org/spreadsheetml/2006/main" count="228" uniqueCount="113">
  <si>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</si>
  <si>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</si>
  <si>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</si>
  <si>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</si>
  <si>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</si>
  <si>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</si>
  <si>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</si>
  <si>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</si>
  <si>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</si>
  <si>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</si>
  <si>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</si>
  <si>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</si>
  <si>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</si>
  <si>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</si>
  <si>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</si>
  <si>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</si>
  <si>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</si>
  <si>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</si>
  <si>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</si>
  <si>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</si>
  <si>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</si>
  <si>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</si>
  <si>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</si>
  <si>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</si>
  <si>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</si>
  <si>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</si>
  <si>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</si>
  <si>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</si>
  <si>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</si>
  <si>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</si>
  <si>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</si>
  <si>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</si>
  <si>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</si>
  <si>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</si>
  <si>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</si>
  <si>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</si>
  <si>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</si>
  <si>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</si>
  <si>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</si>
  <si>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</si>
  <si>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</si>
  <si>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</si>
  <si>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</si>
  <si>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</si>
  <si>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</si>
  <si>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</si>
  <si>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</si>
  <si>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</si>
  <si>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</si>
  <si>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</si>
  <si>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</si>
  <si>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</si>
  <si>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</si>
  <si>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</si>
  <si>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</si>
  <si>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</si>
  <si>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</si>
  <si>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</si>
  <si>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</si>
  <si>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</si>
  <si>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</si>
  <si>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</si>
  <si>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</si>
  <si>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</si>
  <si>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</si>
  <si>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</si>
  <si>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</si>
  <si>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</si>
  <si>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</si>
  <si>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</si>
  <si>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</si>
  <si>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</si>
  <si>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</si>
  <si>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</si>
  <si>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</si>
  <si>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</si>
  <si>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</si>
  <si>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</si>
  <si>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</si>
  <si>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</si>
  <si>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</si>
  <si>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</si>
  <si>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</si>
  <si>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</si>
  <si>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</si>
  <si>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</si>
  <si>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</si>
  <si>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</si>
  <si>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</si>
  <si>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</si>
  <si>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</si>
  <si>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</si>
  <si>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</si>
  <si>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</si>
  <si>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</si>
  <si>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</si>
  <si>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</si>
  <si>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</si>
  <si>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</si>
  <si>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</si>
  <si>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</si>
  <si>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</si>
  <si>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</si>
  <si>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</si>
  <si>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</si>
  <si>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</si>
  <si>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</si>
  <si>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</si>
  <si>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</si>
  <si>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</si>
  <si>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中宮浄水場をはじめ、浄水施設・配水施設については、半数以上が開設後30年以上経過していますが、施設能力の低下を招くことのないよう、適切な維持管理を行っています。
　特に、昭和40年竣工から50年以上経過した第一浄水施設は、安定した水の供給を継続するために、更新事業に着手しています。
　また、「有形固定資産減価償却率」は、施設の老朽化が更新投資を上回っているため、上昇傾向にあります.
　一方、「管路の更新」については、これまで浄水施設等設備投資の比重が大きかったことや、耐震化のため主要な配水本管等を優先していることで、投資額に比べ延長が伸びず、「管路経年化率」は、類似団体平均値に比べて高くなっています。
　これらにより、各施設は老朽化が進んでいるため、計画的な更新改良を進めます。
</t>
    <phoneticPr fontId="4"/>
  </si>
  <si>
    <t xml:space="preserve">　経営状況については、これまでから、給水人口の減少や節水機器の普及などにより、有収水量は引き続き減少傾向となっております。しかし、国の燃料油価格抑制策などにより経費が減少したことから、「経常収支比率」は、前年度に比べ5.66ポイント増加しています。
　「流動比率」は、過去5年間で200％以上を維持しており、短期的な債務に対する支払能力は確保できています。
　令和5年度も基本料金等の減免（4カ月）を行ったことから「企業債残高対給水収益比率」は、類似団体平均値より高くなっています。
　また、料金回収率は基本料金等の減免を行いましたが、100％を上回っています。なお、減免額を給水収益として再計算した場合の料金回収率は119.10％であり、事業に必要な費用は給水収益で賄えているといえます。
　以上のことから、今後の物価の推移については不鮮明ですが、本決算においては、経営の健全性や効率性を維持できているものと考えます。
</t>
    <rPh sb="44" eb="45">
      <t>ヒ</t>
    </rPh>
    <rPh sb="46" eb="47">
      <t>ツヅ</t>
    </rPh>
    <rPh sb="65" eb="66">
      <t>クニ</t>
    </rPh>
    <rPh sb="67" eb="69">
      <t>ネンリョウ</t>
    </rPh>
    <rPh sb="69" eb="70">
      <t>ユ</t>
    </rPh>
    <rPh sb="70" eb="72">
      <t>カカク</t>
    </rPh>
    <rPh sb="72" eb="74">
      <t>ヨクセイ</t>
    </rPh>
    <rPh sb="74" eb="75">
      <t>サク</t>
    </rPh>
    <rPh sb="80" eb="82">
      <t>ケイヒ</t>
    </rPh>
    <rPh sb="83" eb="85">
      <t>ゲンショウ</t>
    </rPh>
    <rPh sb="102" eb="105">
      <t>ゼンネンド</t>
    </rPh>
    <rPh sb="106" eb="107">
      <t>クラ</t>
    </rPh>
    <rPh sb="116" eb="118">
      <t>ゾウカ</t>
    </rPh>
    <rPh sb="180" eb="182">
      <t>レイワ</t>
    </rPh>
    <rPh sb="183" eb="185">
      <t>ネンド</t>
    </rPh>
    <rPh sb="186" eb="188">
      <t>キホン</t>
    </rPh>
    <rPh sb="188" eb="190">
      <t>リョウキン</t>
    </rPh>
    <rPh sb="190" eb="191">
      <t>トウ</t>
    </rPh>
    <rPh sb="192" eb="194">
      <t>ゲンメン</t>
    </rPh>
    <rPh sb="200" eb="201">
      <t>オコナ</t>
    </rPh>
    <rPh sb="246" eb="251">
      <t>リョウキンカイシュウリツ</t>
    </rPh>
    <rPh sb="273" eb="275">
      <t>ウワマワ</t>
    </rPh>
    <rPh sb="284" eb="286">
      <t>ゲンメン</t>
    </rPh>
    <rPh sb="286" eb="287">
      <t>ガク</t>
    </rPh>
    <rPh sb="288" eb="290">
      <t>キュウスイ</t>
    </rPh>
    <rPh sb="290" eb="292">
      <t>シュウエキ</t>
    </rPh>
    <rPh sb="295" eb="298">
      <t>サイケイサン</t>
    </rPh>
    <rPh sb="300" eb="302">
      <t>バアイ</t>
    </rPh>
    <rPh sb="303" eb="308">
      <t>リョウキンカイシュウリツ</t>
    </rPh>
    <rPh sb="320" eb="322">
      <t>ジギョウ</t>
    </rPh>
    <rPh sb="323" eb="325">
      <t>ヒツヨウ</t>
    </rPh>
    <rPh sb="326" eb="328">
      <t>ヒヨウ</t>
    </rPh>
    <rPh sb="329" eb="333">
      <t>キュウスイシュウエキ</t>
    </rPh>
    <rPh sb="334" eb="335">
      <t>マカナ</t>
    </rPh>
    <rPh sb="355" eb="357">
      <t>コンゴ</t>
    </rPh>
    <rPh sb="361" eb="363">
      <t>スイイ</t>
    </rPh>
    <rPh sb="368" eb="371">
      <t>フセンメイ</t>
    </rPh>
    <phoneticPr fontId="4"/>
  </si>
  <si>
    <t>　枚方市では、給水人口が年々減少しています。
　また、節水型機器の普及や大口利用者の地下水転換が進み、有収水量、給水収益ともに減少傾向となっています。
　令和5年度では、概ね健全経営を維持していますが、円安やエネルギー資源価格の高騰による動力費などの経費の増加については見通しが立てにくい状況です。
　また、老朽化した施設や管路の更新に取り組みながら、これに対応するための経営基盤の強化に向けた取組も合わせて進めていく必要があります。そのため、令和5年度に中間見直しを行った「水道施設整備基本計画」と「経営戦略」に基づき、着実に更新事業を進めながら、料金改定の必要性を定期的に判断するなど、経営健全化にも取り組んでいきます。</t>
    <rPh sb="111" eb="113">
      <t>カカク</t>
    </rPh>
    <rPh sb="159" eb="161">
      <t>シセツ</t>
    </rPh>
    <rPh sb="222" eb="224">
      <t>レイワ</t>
    </rPh>
    <rPh sb="228" eb="230">
      <t>チュウカン</t>
    </rPh>
    <rPh sb="230" eb="232">
      <t>ミナオ</t>
    </rPh>
    <rPh sb="234" eb="235">
      <t>オコ</t>
    </rPh>
    <rPh sb="257" eb="258">
      <t>モト</t>
    </rPh>
    <rPh sb="261" eb="263">
      <t>チャクジツ</t>
    </rPh>
    <rPh sb="264" eb="266">
      <t>コウシン</t>
    </rPh>
    <rPh sb="266" eb="268">
      <t>ジギョウ</t>
    </rPh>
    <rPh sb="269" eb="270">
      <t>スス</t>
    </rPh>
    <rPh sb="275" eb="277">
      <t>リョウキン</t>
    </rPh>
    <rPh sb="277" eb="279">
      <t>カイテイ</t>
    </rPh>
    <rPh sb="280" eb="283">
      <t>ヒツヨウセイ</t>
    </rPh>
    <rPh sb="284" eb="287">
      <t>テイキテキ</t>
    </rPh>
    <rPh sb="288" eb="290">
      <t>ハンダン</t>
    </rPh>
    <rPh sb="295" eb="297">
      <t>ケイエイ</t>
    </rPh>
    <rPh sb="297" eb="300">
      <t>ケンゼンカ</t>
    </rPh>
    <rPh sb="302" eb="303">
      <t>ト</t>
    </rPh>
    <rPh sb="304" eb="30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</si>
</sst>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0.95</c:v>
                </c:pt>
                <c:pt idx="1">
                  <c:v>0.59</c:v>
                </c:pt>
                <c:pt idx="2">
                  <c:v>0.67</c:v>
                </c:pt>
                <c:pt idx="3">
                  <c:v>0.49</c:v>
                </c:pt>
                <c:pt idx="4">
                  <c:v>0.6</c:v>
                </c:pt>
              </c:numCache>
            </c:numRef>
          </c:val>
          <c:extLst>
            <c:ext xmlns:c16="http://schemas.microsoft.com/office/drawing/2014/chart" uri="{C3380CC4-5D6E-409C-BE32-E72D297353CC}">
              <c16:uniqueId val="{00000000-7C5C-43A7-AE30-BF6AC32B14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7C5C-43A7-AE30-BF6AC32B14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59.71</c:v>
                </c:pt>
                <c:pt idx="1">
                  <c:v>60.32</c:v>
                </c:pt>
                <c:pt idx="2">
                  <c:v>59.27</c:v>
                </c:pt>
                <c:pt idx="3">
                  <c:v>57.94</c:v>
                </c:pt>
                <c:pt idx="4">
                  <c:v>57.27</c:v>
                </c:pt>
              </c:numCache>
            </c:numRef>
          </c:val>
          <c:extLst>
            <c:ext xmlns:c16="http://schemas.microsoft.com/office/drawing/2014/chart" uri="{C3380CC4-5D6E-409C-BE32-E72D297353CC}">
              <c16:uniqueId val="{00000000-D7E9-40FD-90D8-A5CF626F2B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D7E9-40FD-90D8-A5CF626F2B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92.37</c:v>
                </c:pt>
                <c:pt idx="1">
                  <c:v>92.81</c:v>
                </c:pt>
                <c:pt idx="2">
                  <c:v>93.49</c:v>
                </c:pt>
                <c:pt idx="3">
                  <c:v>93.6</c:v>
                </c:pt>
                <c:pt idx="4">
                  <c:v>93.53</c:v>
                </c:pt>
              </c:numCache>
            </c:numRef>
          </c:val>
          <c:extLst>
            <c:ext xmlns:c16="http://schemas.microsoft.com/office/drawing/2014/chart" uri="{C3380CC4-5D6E-409C-BE32-E72D297353CC}">
              <c16:uniqueId val="{00000000-7F4C-49BA-A819-A229360393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7F4C-49BA-A819-A229360393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126.97</c:v>
                </c:pt>
                <c:pt idx="1">
                  <c:v>125.83</c:v>
                </c:pt>
                <c:pt idx="2">
                  <c:v>131.97</c:v>
                </c:pt>
                <c:pt idx="3">
                  <c:v>123.71</c:v>
                </c:pt>
                <c:pt idx="4">
                  <c:v>129.37</c:v>
                </c:pt>
              </c:numCache>
            </c:numRef>
          </c:val>
          <c:extLst>
            <c:ext xmlns:c16="http://schemas.microsoft.com/office/drawing/2014/chart" uri="{C3380CC4-5D6E-409C-BE32-E72D297353CC}">
              <c16:uniqueId val="{00000000-83CE-416A-956D-74C6F18F5B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83CE-416A-956D-74C6F18F5B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48.34</c:v>
                </c:pt>
                <c:pt idx="1">
                  <c:v>49.61</c:v>
                </c:pt>
                <c:pt idx="2">
                  <c:v>50.19</c:v>
                </c:pt>
                <c:pt idx="3">
                  <c:v>51.07</c:v>
                </c:pt>
                <c:pt idx="4">
                  <c:v>51.6</c:v>
                </c:pt>
              </c:numCache>
            </c:numRef>
          </c:val>
          <c:extLst>
            <c:ext xmlns:c16="http://schemas.microsoft.com/office/drawing/2014/chart" uri="{C3380CC4-5D6E-409C-BE32-E72D297353CC}">
              <c16:uniqueId val="{00000000-DB5C-4571-B738-60EDDCB87B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DB5C-4571-B738-60EDDCB87B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25.98</c:v>
                </c:pt>
                <c:pt idx="1">
                  <c:v>26.76</c:v>
                </c:pt>
                <c:pt idx="2">
                  <c:v>27.98</c:v>
                </c:pt>
                <c:pt idx="3">
                  <c:v>28.43</c:v>
                </c:pt>
                <c:pt idx="4">
                  <c:v>29.47</c:v>
                </c:pt>
              </c:numCache>
            </c:numRef>
          </c:val>
          <c:extLst>
            <c:ext xmlns:c16="http://schemas.microsoft.com/office/drawing/2014/chart" uri="{C3380CC4-5D6E-409C-BE32-E72D297353CC}">
              <c16:uniqueId val="{00000000-F543-41BE-B6E2-B79243A96B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F543-41BE-B6E2-B79243A96B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02-494B-B8DC-A057BDCDA4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02-494B-B8DC-A057BDCDA4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252.17</c:v>
                </c:pt>
                <c:pt idx="1">
                  <c:v>277.22000000000003</c:v>
                </c:pt>
                <c:pt idx="2">
                  <c:v>347.16</c:v>
                </c:pt>
                <c:pt idx="3">
                  <c:v>340.83</c:v>
                </c:pt>
                <c:pt idx="4">
                  <c:v>358.48</c:v>
                </c:pt>
              </c:numCache>
            </c:numRef>
          </c:val>
          <c:extLst>
            <c:ext xmlns:c16="http://schemas.microsoft.com/office/drawing/2014/chart" uri="{C3380CC4-5D6E-409C-BE32-E72D297353CC}">
              <c16:uniqueId val="{00000000-A898-4F7A-913A-2988B16681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A898-4F7A-913A-2988B16681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348.31</c:v>
                </c:pt>
                <c:pt idx="1">
                  <c:v>352.66</c:v>
                </c:pt>
                <c:pt idx="2">
                  <c:v>338.34</c:v>
                </c:pt>
                <c:pt idx="3">
                  <c:v>402.77</c:v>
                </c:pt>
                <c:pt idx="4">
                  <c:v>385.54</c:v>
                </c:pt>
              </c:numCache>
            </c:numRef>
          </c:val>
          <c:extLst>
            <c:ext xmlns:c16="http://schemas.microsoft.com/office/drawing/2014/chart" uri="{C3380CC4-5D6E-409C-BE32-E72D297353CC}">
              <c16:uniqueId val="{00000000-3F2E-4470-B49A-B8D7DA132B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3F2E-4470-B49A-B8D7DA132B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121.94</c:v>
                </c:pt>
                <c:pt idx="1">
                  <c:v>115.43</c:v>
                </c:pt>
                <c:pt idx="2">
                  <c:v>127.5</c:v>
                </c:pt>
                <c:pt idx="3">
                  <c:v>98.75</c:v>
                </c:pt>
                <c:pt idx="4">
                  <c:v>107.05</c:v>
                </c:pt>
              </c:numCache>
            </c:numRef>
          </c:val>
          <c:extLst>
            <c:ext xmlns:c16="http://schemas.microsoft.com/office/drawing/2014/chart" uri="{C3380CC4-5D6E-409C-BE32-E72D297353CC}">
              <c16:uniqueId val="{00000000-4839-417C-AF76-4901D8C4E5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4839-417C-AF76-4901D8C4E5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111.64</c:v>
                </c:pt>
                <c:pt idx="1">
                  <c:v>110.73</c:v>
                </c:pt>
                <c:pt idx="2">
                  <c:v>106.97</c:v>
                </c:pt>
                <c:pt idx="3">
                  <c:v>117.21</c:v>
                </c:pt>
                <c:pt idx="4">
                  <c:v>114.76</c:v>
                </c:pt>
              </c:numCache>
            </c:numRef>
          </c:val>
          <c:extLst>
            <c:ext xmlns:c16="http://schemas.microsoft.com/office/drawing/2014/chart" uri="{C3380CC4-5D6E-409C-BE32-E72D297353CC}">
              <c16:uniqueId val="{00000000-FBAB-4676-88D1-CC7B7267D9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FBAB-4676-88D1-CC7B7267D9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枚方市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394221</v>
      </c>
      <c r="AM8" s="44"/>
      <c r="AN8" s="44"/>
      <c r="AO8" s="44"/>
      <c r="AP8" s="44"/>
      <c r="AQ8" s="44"/>
      <c r="AR8" s="44"/>
      <c r="AS8" s="44"/>
      <c r="AT8" s="45">
        <f>データ!$S$6</f>
        <v>65.12</v>
      </c>
      <c r="AU8" s="46"/>
      <c r="AV8" s="46"/>
      <c r="AW8" s="46"/>
      <c r="AX8" s="46"/>
      <c r="AY8" s="46"/>
      <c r="AZ8" s="46"/>
      <c r="BA8" s="46"/>
      <c r="BB8" s="47">
        <f>データ!$T$6</f>
        <v>6053.76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73.08</v>
      </c>
      <c r="J10" s="46"/>
      <c r="K10" s="46"/>
      <c r="L10" s="46"/>
      <c r="M10" s="46"/>
      <c r="N10" s="46"/>
      <c r="O10" s="80"/>
      <c r="P10" s="47">
        <f>データ!$P$6</f>
        <v>99.99</v>
      </c>
      <c r="Q10" s="47"/>
      <c r="R10" s="47"/>
      <c r="S10" s="47"/>
      <c r="T10" s="47"/>
      <c r="U10" s="47"/>
      <c r="V10" s="47"/>
      <c r="W10" s="44">
        <f>データ!$Q$6</f>
        <v>2290</v>
      </c>
      <c r="X10" s="44"/>
      <c r="Y10" s="44"/>
      <c r="Z10" s="44"/>
      <c r="AA10" s="44"/>
      <c r="AB10" s="44"/>
      <c r="AC10" s="44"/>
      <c r="AD10" s="2"/>
      <c r="AE10" s="2"/>
      <c r="AF10" s="2"/>
      <c r="AG10" s="2"/>
      <c r="AH10" s="2"/>
      <c r="AI10" s="2"/>
      <c r="AJ10" s="2"/>
      <c r="AK10" s="2"/>
      <c r="AL10" s="44">
        <f>データ!$U$6</f>
        <v>393027</v>
      </c>
      <c r="AM10" s="44"/>
      <c r="AN10" s="44"/>
      <c r="AO10" s="44"/>
      <c r="AP10" s="44"/>
      <c r="AQ10" s="44"/>
      <c r="AR10" s="44"/>
      <c r="AS10" s="44"/>
      <c r="AT10" s="45">
        <f>データ!$V$6</f>
        <v>65.12</v>
      </c>
      <c r="AU10" s="46"/>
      <c r="AV10" s="46"/>
      <c r="AW10" s="46"/>
      <c r="AX10" s="46"/>
      <c r="AY10" s="46"/>
      <c r="AZ10" s="46"/>
      <c r="BA10" s="46"/>
      <c r="BB10" s="47">
        <f>データ!$W$6</f>
        <v>6035.43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VUJDn+tEarhpo6S3WOeBYuYL3ggR6hpMw2RLo/T0l3sIi5DFOVC0ZXnlPzISueVM1tu0QhbMAjO3nBho0jCLg==" saltValue="tGUGaAsSOyRlxX4LlUX0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272108</v>
      </c>
      <c r="D6" s="20">
        <f t="shared" si="3"/>
        <v>46</v>
      </c>
      <c r="E6" s="20">
        <f t="shared" si="3"/>
        <v>1</v>
      </c>
      <c r="F6" s="20">
        <f t="shared" si="3"/>
        <v>0</v>
      </c>
      <c r="G6" s="20">
        <f t="shared" si="3"/>
        <v>1</v>
      </c>
      <c r="H6" s="20" t="str">
        <f t="shared" si="3"/>
        <v>大阪府　枚方市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73.08</v>
      </c>
      <c r="P6" s="21">
        <f t="shared" si="3"/>
        <v>99.99</v>
      </c>
      <c r="Q6" s="21">
        <f t="shared" si="3"/>
        <v>2290</v>
      </c>
      <c r="R6" s="21">
        <f t="shared" si="3"/>
        <v>394221</v>
      </c>
      <c r="S6" s="21">
        <f t="shared" si="3"/>
        <v>65.12</v>
      </c>
      <c r="T6" s="21">
        <f t="shared" si="3"/>
        <v>6053.76</v>
      </c>
      <c r="U6" s="21">
        <f t="shared" si="3"/>
        <v>393027</v>
      </c>
      <c r="V6" s="21">
        <f t="shared" si="3"/>
        <v>65.12</v>
      </c>
      <c r="W6" s="21">
        <f t="shared" si="3"/>
        <v>6035.43</v>
      </c>
      <c r="X6" s="22">
        <f>IF(X7="",NA(),X7)</f>
        <v>126.97</v>
      </c>
      <c r="Y6" s="22">
        <f t="shared" ref="Y6:AG6" si="4">IF(Y7="",NA(),Y7)</f>
        <v>125.83</v>
      </c>
      <c r="Z6" s="22">
        <f t="shared" si="4"/>
        <v>131.97</v>
      </c>
      <c r="AA6" s="22">
        <f t="shared" si="4"/>
        <v>123.71</v>
      </c>
      <c r="AB6" s="22">
        <f t="shared" si="4"/>
        <v>129.37</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252.17</v>
      </c>
      <c r="AU6" s="22">
        <f t="shared" ref="AU6:BC6" si="6">IF(AU7="",NA(),AU7)</f>
        <v>277.22000000000003</v>
      </c>
      <c r="AV6" s="22">
        <f t="shared" si="6"/>
        <v>347.16</v>
      </c>
      <c r="AW6" s="22">
        <f t="shared" si="6"/>
        <v>340.83</v>
      </c>
      <c r="AX6" s="22">
        <f t="shared" si="6"/>
        <v>358.48</v>
      </c>
      <c r="AY6" s="22">
        <f t="shared" si="6"/>
        <v>250.03</v>
      </c>
      <c r="AZ6" s="22">
        <f t="shared" si="6"/>
        <v>239.45</v>
      </c>
      <c r="BA6" s="22">
        <f t="shared" si="6"/>
        <v>246.01</v>
      </c>
      <c r="BB6" s="22">
        <f t="shared" si="6"/>
        <v>228.89</v>
      </c>
      <c r="BC6" s="22">
        <f t="shared" si="6"/>
        <v>232.66</v>
      </c>
      <c r="BD6" s="21" t="str">
        <f>IF(BD7="","",IF(BD7="-","【-】","【"&amp;SUBSTITUTE(TEXT(BD7,"#,##0.00"),"-","△")&amp;"】"))</f>
        <v>【243.36】</v>
      </c>
      <c r="BE6" s="22">
        <f>IF(BE7="",NA(),BE7)</f>
        <v>348.31</v>
      </c>
      <c r="BF6" s="22">
        <f t="shared" ref="BF6:BN6" si="7">IF(BF7="",NA(),BF7)</f>
        <v>352.66</v>
      </c>
      <c r="BG6" s="22">
        <f t="shared" si="7"/>
        <v>338.34</v>
      </c>
      <c r="BH6" s="22">
        <f t="shared" si="7"/>
        <v>402.77</v>
      </c>
      <c r="BI6" s="22">
        <f t="shared" si="7"/>
        <v>385.54</v>
      </c>
      <c r="BJ6" s="22">
        <f t="shared" si="7"/>
        <v>254.19</v>
      </c>
      <c r="BK6" s="22">
        <f t="shared" si="7"/>
        <v>259.56</v>
      </c>
      <c r="BL6" s="22">
        <f t="shared" si="7"/>
        <v>248.92</v>
      </c>
      <c r="BM6" s="22">
        <f t="shared" si="7"/>
        <v>251.26</v>
      </c>
      <c r="BN6" s="22">
        <f t="shared" si="7"/>
        <v>255.84</v>
      </c>
      <c r="BO6" s="21" t="str">
        <f>IF(BO7="","",IF(BO7="-","【-】","【"&amp;SUBSTITUTE(TEXT(BO7,"#,##0.00"),"-","△")&amp;"】"))</f>
        <v>【265.93】</v>
      </c>
      <c r="BP6" s="22">
        <f>IF(BP7="",NA(),BP7)</f>
        <v>121.94</v>
      </c>
      <c r="BQ6" s="22">
        <f t="shared" ref="BQ6:BY6" si="8">IF(BQ7="",NA(),BQ7)</f>
        <v>115.43</v>
      </c>
      <c r="BR6" s="22">
        <f t="shared" si="8"/>
        <v>127.5</v>
      </c>
      <c r="BS6" s="22">
        <f t="shared" si="8"/>
        <v>98.75</v>
      </c>
      <c r="BT6" s="22">
        <f t="shared" si="8"/>
        <v>107.05</v>
      </c>
      <c r="BU6" s="22">
        <f t="shared" si="8"/>
        <v>107.42</v>
      </c>
      <c r="BV6" s="22">
        <f t="shared" si="8"/>
        <v>105.07</v>
      </c>
      <c r="BW6" s="22">
        <f t="shared" si="8"/>
        <v>107.54</v>
      </c>
      <c r="BX6" s="22">
        <f t="shared" si="8"/>
        <v>101.93</v>
      </c>
      <c r="BY6" s="22">
        <f t="shared" si="8"/>
        <v>102.36</v>
      </c>
      <c r="BZ6" s="21" t="str">
        <f>IF(BZ7="","",IF(BZ7="-","【-】","【"&amp;SUBSTITUTE(TEXT(BZ7,"#,##0.00"),"-","△")&amp;"】"))</f>
        <v>【97.82】</v>
      </c>
      <c r="CA6" s="22">
        <f>IF(CA7="",NA(),CA7)</f>
        <v>111.64</v>
      </c>
      <c r="CB6" s="22">
        <f t="shared" ref="CB6:CJ6" si="9">IF(CB7="",NA(),CB7)</f>
        <v>110.73</v>
      </c>
      <c r="CC6" s="22">
        <f t="shared" si="9"/>
        <v>106.97</v>
      </c>
      <c r="CD6" s="22">
        <f t="shared" si="9"/>
        <v>117.21</v>
      </c>
      <c r="CE6" s="22">
        <f t="shared" si="9"/>
        <v>114.76</v>
      </c>
      <c r="CF6" s="22">
        <f t="shared" si="9"/>
        <v>157.19</v>
      </c>
      <c r="CG6" s="22">
        <f t="shared" si="9"/>
        <v>153.71</v>
      </c>
      <c r="CH6" s="22">
        <f t="shared" si="9"/>
        <v>155.9</v>
      </c>
      <c r="CI6" s="22">
        <f t="shared" si="9"/>
        <v>162.47</v>
      </c>
      <c r="CJ6" s="22">
        <f t="shared" si="9"/>
        <v>165.52</v>
      </c>
      <c r="CK6" s="21" t="str">
        <f>IF(CK7="","",IF(CK7="-","【-】","【"&amp;SUBSTITUTE(TEXT(CK7,"#,##0.00"),"-","△")&amp;"】"))</f>
        <v>【177.56】</v>
      </c>
      <c r="CL6" s="22">
        <f>IF(CL7="",NA(),CL7)</f>
        <v>59.71</v>
      </c>
      <c r="CM6" s="22">
        <f t="shared" ref="CM6:CU6" si="10">IF(CM7="",NA(),CM7)</f>
        <v>60.32</v>
      </c>
      <c r="CN6" s="22">
        <f t="shared" si="10"/>
        <v>59.27</v>
      </c>
      <c r="CO6" s="22">
        <f t="shared" si="10"/>
        <v>57.94</v>
      </c>
      <c r="CP6" s="22">
        <f t="shared" si="10"/>
        <v>57.27</v>
      </c>
      <c r="CQ6" s="22">
        <f t="shared" si="10"/>
        <v>63.16</v>
      </c>
      <c r="CR6" s="22">
        <f t="shared" si="10"/>
        <v>64.41</v>
      </c>
      <c r="CS6" s="22">
        <f t="shared" si="10"/>
        <v>64.11</v>
      </c>
      <c r="CT6" s="22">
        <f t="shared" si="10"/>
        <v>63.81</v>
      </c>
      <c r="CU6" s="22">
        <f t="shared" si="10"/>
        <v>63.58</v>
      </c>
      <c r="CV6" s="21" t="str">
        <f>IF(CV7="","",IF(CV7="-","【-】","【"&amp;SUBSTITUTE(TEXT(CV7,"#,##0.00"),"-","△")&amp;"】"))</f>
        <v>【59.81】</v>
      </c>
      <c r="CW6" s="22">
        <f>IF(CW7="",NA(),CW7)</f>
        <v>92.37</v>
      </c>
      <c r="CX6" s="22">
        <f t="shared" ref="CX6:DF6" si="11">IF(CX7="",NA(),CX7)</f>
        <v>92.81</v>
      </c>
      <c r="CY6" s="22">
        <f t="shared" si="11"/>
        <v>93.49</v>
      </c>
      <c r="CZ6" s="22">
        <f t="shared" si="11"/>
        <v>93.6</v>
      </c>
      <c r="DA6" s="22">
        <f t="shared" si="11"/>
        <v>93.53</v>
      </c>
      <c r="DB6" s="22">
        <f t="shared" si="11"/>
        <v>91.48</v>
      </c>
      <c r="DC6" s="22">
        <f t="shared" si="11"/>
        <v>91.64</v>
      </c>
      <c r="DD6" s="22">
        <f t="shared" si="11"/>
        <v>92.09</v>
      </c>
      <c r="DE6" s="22">
        <f t="shared" si="11"/>
        <v>91.76</v>
      </c>
      <c r="DF6" s="22">
        <f t="shared" si="11"/>
        <v>91.22</v>
      </c>
      <c r="DG6" s="21" t="str">
        <f>IF(DG7="","",IF(DG7="-","【-】","【"&amp;SUBSTITUTE(TEXT(DG7,"#,##0.00"),"-","△")&amp;"】"))</f>
        <v>【89.42】</v>
      </c>
      <c r="DH6" s="22">
        <f>IF(DH7="",NA(),DH7)</f>
        <v>48.34</v>
      </c>
      <c r="DI6" s="22">
        <f t="shared" ref="DI6:DQ6" si="12">IF(DI7="",NA(),DI7)</f>
        <v>49.61</v>
      </c>
      <c r="DJ6" s="22">
        <f t="shared" si="12"/>
        <v>50.19</v>
      </c>
      <c r="DK6" s="22">
        <f t="shared" si="12"/>
        <v>51.07</v>
      </c>
      <c r="DL6" s="22">
        <f t="shared" si="12"/>
        <v>51.6</v>
      </c>
      <c r="DM6" s="22">
        <f t="shared" si="12"/>
        <v>51.13</v>
      </c>
      <c r="DN6" s="22">
        <f t="shared" si="12"/>
        <v>51.62</v>
      </c>
      <c r="DO6" s="22">
        <f t="shared" si="12"/>
        <v>52.16</v>
      </c>
      <c r="DP6" s="22">
        <f t="shared" si="12"/>
        <v>52.59</v>
      </c>
      <c r="DQ6" s="22">
        <f t="shared" si="12"/>
        <v>52.74</v>
      </c>
      <c r="DR6" s="21" t="str">
        <f>IF(DR7="","",IF(DR7="-","【-】","【"&amp;SUBSTITUTE(TEXT(DR7,"#,##0.00"),"-","△")&amp;"】"))</f>
        <v>【52.02】</v>
      </c>
      <c r="DS6" s="22">
        <f>IF(DS7="",NA(),DS7)</f>
        <v>25.98</v>
      </c>
      <c r="DT6" s="22">
        <f t="shared" ref="DT6:EB6" si="13">IF(DT7="",NA(),DT7)</f>
        <v>26.76</v>
      </c>
      <c r="DU6" s="22">
        <f t="shared" si="13"/>
        <v>27.98</v>
      </c>
      <c r="DV6" s="22">
        <f t="shared" si="13"/>
        <v>28.43</v>
      </c>
      <c r="DW6" s="22">
        <f t="shared" si="13"/>
        <v>29.47</v>
      </c>
      <c r="DX6" s="22">
        <f t="shared" si="13"/>
        <v>22.41</v>
      </c>
      <c r="DY6" s="22">
        <f t="shared" si="13"/>
        <v>23.68</v>
      </c>
      <c r="DZ6" s="22">
        <f t="shared" si="13"/>
        <v>25.76</v>
      </c>
      <c r="EA6" s="22">
        <f t="shared" si="13"/>
        <v>27.51</v>
      </c>
      <c r="EB6" s="22">
        <f t="shared" si="13"/>
        <v>28.57</v>
      </c>
      <c r="EC6" s="21" t="str">
        <f>IF(EC7="","",IF(EC7="-","【-】","【"&amp;SUBSTITUTE(TEXT(EC7,"#,##0.00"),"-","△")&amp;"】"))</f>
        <v>【25.37】</v>
      </c>
      <c r="ED6" s="22">
        <f>IF(ED7="",NA(),ED7)</f>
        <v>0.95</v>
      </c>
      <c r="EE6" s="22">
        <f t="shared" ref="EE6:EM6" si="14">IF(EE7="",NA(),EE7)</f>
        <v>0.59</v>
      </c>
      <c r="EF6" s="22">
        <f t="shared" si="14"/>
        <v>0.67</v>
      </c>
      <c r="EG6" s="22">
        <f t="shared" si="14"/>
        <v>0.49</v>
      </c>
      <c r="EH6" s="22">
        <f t="shared" si="14"/>
        <v>0.6</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272108</v>
      </c>
      <c r="D7" s="24">
        <v>46</v>
      </c>
      <c r="E7" s="24">
        <v>1</v>
      </c>
      <c r="F7" s="24">
        <v>0</v>
      </c>
      <c r="G7" s="24">
        <v>1</v>
      </c>
      <c r="H7" s="24" t="s">
        <v>93</v>
      </c>
      <c r="I7" s="24" t="s">
        <v>94</v>
      </c>
      <c r="J7" s="24" t="s">
        <v>95</v>
      </c>
      <c r="K7" s="24" t="s">
        <v>96</v>
      </c>
      <c r="L7" s="24" t="s">
        <v>97</v>
      </c>
      <c r="M7" s="24" t="s">
        <v>98</v>
      </c>
      <c r="N7" s="25" t="s">
        <v>99</v>
      </c>
      <c r="O7" s="25">
        <v>73.08</v>
      </c>
      <c r="P7" s="25">
        <v>99.99</v>
      </c>
      <c r="Q7" s="25">
        <v>2290</v>
      </c>
      <c r="R7" s="25">
        <v>394221</v>
      </c>
      <c r="S7" s="25">
        <v>65.12</v>
      </c>
      <c r="T7" s="25">
        <v>6053.76</v>
      </c>
      <c r="U7" s="25">
        <v>393027</v>
      </c>
      <c r="V7" s="25">
        <v>65.12</v>
      </c>
      <c r="W7" s="25">
        <v>6035.43</v>
      </c>
      <c r="X7" s="25">
        <v>126.97</v>
      </c>
      <c r="Y7" s="25">
        <v>125.83</v>
      </c>
      <c r="Z7" s="25">
        <v>131.97</v>
      </c>
      <c r="AA7" s="25">
        <v>123.71</v>
      </c>
      <c r="AB7" s="25">
        <v>129.37</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252.17</v>
      </c>
      <c r="AU7" s="25">
        <v>277.22000000000003</v>
      </c>
      <c r="AV7" s="25">
        <v>347.16</v>
      </c>
      <c r="AW7" s="25">
        <v>340.83</v>
      </c>
      <c r="AX7" s="25">
        <v>358.48</v>
      </c>
      <c r="AY7" s="25">
        <v>250.03</v>
      </c>
      <c r="AZ7" s="25">
        <v>239.45</v>
      </c>
      <c r="BA7" s="25">
        <v>246.01</v>
      </c>
      <c r="BB7" s="25">
        <v>228.89</v>
      </c>
      <c r="BC7" s="25">
        <v>232.66</v>
      </c>
      <c r="BD7" s="25">
        <v>243.36</v>
      </c>
      <c r="BE7" s="25">
        <v>348.31</v>
      </c>
      <c r="BF7" s="25">
        <v>352.66</v>
      </c>
      <c r="BG7" s="25">
        <v>338.34</v>
      </c>
      <c r="BH7" s="25">
        <v>402.77</v>
      </c>
      <c r="BI7" s="25">
        <v>385.54</v>
      </c>
      <c r="BJ7" s="25">
        <v>254.19</v>
      </c>
      <c r="BK7" s="25">
        <v>259.56</v>
      </c>
      <c r="BL7" s="25">
        <v>248.92</v>
      </c>
      <c r="BM7" s="25">
        <v>251.26</v>
      </c>
      <c r="BN7" s="25">
        <v>255.84</v>
      </c>
      <c r="BO7" s="25">
        <v>265.93</v>
      </c>
      <c r="BP7" s="25">
        <v>121.94</v>
      </c>
      <c r="BQ7" s="25">
        <v>115.43</v>
      </c>
      <c r="BR7" s="25">
        <v>127.5</v>
      </c>
      <c r="BS7" s="25">
        <v>98.75</v>
      </c>
      <c r="BT7" s="25">
        <v>107.05</v>
      </c>
      <c r="BU7" s="25">
        <v>107.42</v>
      </c>
      <c r="BV7" s="25">
        <v>105.07</v>
      </c>
      <c r="BW7" s="25">
        <v>107.54</v>
      </c>
      <c r="BX7" s="25">
        <v>101.93</v>
      </c>
      <c r="BY7" s="25">
        <v>102.36</v>
      </c>
      <c r="BZ7" s="25">
        <v>97.82</v>
      </c>
      <c r="CA7" s="25">
        <v>111.64</v>
      </c>
      <c r="CB7" s="25">
        <v>110.73</v>
      </c>
      <c r="CC7" s="25">
        <v>106.97</v>
      </c>
      <c r="CD7" s="25">
        <v>117.21</v>
      </c>
      <c r="CE7" s="25">
        <v>114.76</v>
      </c>
      <c r="CF7" s="25">
        <v>157.19</v>
      </c>
      <c r="CG7" s="25">
        <v>153.71</v>
      </c>
      <c r="CH7" s="25">
        <v>155.9</v>
      </c>
      <c r="CI7" s="25">
        <v>162.47</v>
      </c>
      <c r="CJ7" s="25">
        <v>165.52</v>
      </c>
      <c r="CK7" s="25">
        <v>177.56</v>
      </c>
      <c r="CL7" s="25">
        <v>59.71</v>
      </c>
      <c r="CM7" s="25">
        <v>60.32</v>
      </c>
      <c r="CN7" s="25">
        <v>59.27</v>
      </c>
      <c r="CO7" s="25">
        <v>57.94</v>
      </c>
      <c r="CP7" s="25">
        <v>57.27</v>
      </c>
      <c r="CQ7" s="25">
        <v>63.16</v>
      </c>
      <c r="CR7" s="25">
        <v>64.41</v>
      </c>
      <c r="CS7" s="25">
        <v>64.11</v>
      </c>
      <c r="CT7" s="25">
        <v>63.81</v>
      </c>
      <c r="CU7" s="25">
        <v>63.58</v>
      </c>
      <c r="CV7" s="25">
        <v>59.81</v>
      </c>
      <c r="CW7" s="25">
        <v>92.37</v>
      </c>
      <c r="CX7" s="25">
        <v>92.81</v>
      </c>
      <c r="CY7" s="25">
        <v>93.49</v>
      </c>
      <c r="CZ7" s="25">
        <v>93.6</v>
      </c>
      <c r="DA7" s="25">
        <v>93.53</v>
      </c>
      <c r="DB7" s="25">
        <v>91.48</v>
      </c>
      <c r="DC7" s="25">
        <v>91.64</v>
      </c>
      <c r="DD7" s="25">
        <v>92.09</v>
      </c>
      <c r="DE7" s="25">
        <v>91.76</v>
      </c>
      <c r="DF7" s="25">
        <v>91.22</v>
      </c>
      <c r="DG7" s="25">
        <v>89.42</v>
      </c>
      <c r="DH7" s="25">
        <v>48.34</v>
      </c>
      <c r="DI7" s="25">
        <v>49.61</v>
      </c>
      <c r="DJ7" s="25">
        <v>50.19</v>
      </c>
      <c r="DK7" s="25">
        <v>51.07</v>
      </c>
      <c r="DL7" s="25">
        <v>51.6</v>
      </c>
      <c r="DM7" s="25">
        <v>51.13</v>
      </c>
      <c r="DN7" s="25">
        <v>51.62</v>
      </c>
      <c r="DO7" s="25">
        <v>52.16</v>
      </c>
      <c r="DP7" s="25">
        <v>52.59</v>
      </c>
      <c r="DQ7" s="25">
        <v>52.74</v>
      </c>
      <c r="DR7" s="25">
        <v>52.02</v>
      </c>
      <c r="DS7" s="25">
        <v>25.98</v>
      </c>
      <c r="DT7" s="25">
        <v>26.76</v>
      </c>
      <c r="DU7" s="25">
        <v>27.98</v>
      </c>
      <c r="DV7" s="25">
        <v>28.43</v>
      </c>
      <c r="DW7" s="25">
        <v>29.47</v>
      </c>
      <c r="DX7" s="25">
        <v>22.41</v>
      </c>
      <c r="DY7" s="25">
        <v>23.68</v>
      </c>
      <c r="DZ7" s="25">
        <v>25.76</v>
      </c>
      <c r="EA7" s="25">
        <v>27.51</v>
      </c>
      <c r="EB7" s="25">
        <v>28.57</v>
      </c>
      <c r="EC7" s="25">
        <v>25.37</v>
      </c>
      <c r="ED7" s="25">
        <v>0.95</v>
      </c>
      <c r="EE7" s="25">
        <v>0.59</v>
      </c>
      <c r="EF7" s="25">
        <v>0.67</v>
      </c>
      <c r="EG7" s="25">
        <v>0.49</v>
      </c>
      <c r="EH7" s="25">
        <v>0.6</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2025-01-24T06:51:42Z</dcterms:created>
  <dcterms:modified xsi:type="dcterms:W3CDTF">2025-03-04T23:53:11Z</dcterms:modified>
  <cp:category/>
</cp:coreProperties>
</file>