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3_団体回答【2.10〆】\07 泉大津市○【岸井】◎\"/>
    </mc:Choice>
  </mc:AlternateContent>
  <xr:revisionPtr revIDLastSave="0" documentId="13_ncr:1_{207CC4A8-2998-4FAE-BA59-911AD12CF47D}" xr6:coauthVersionLast="47" xr6:coauthVersionMax="47" xr10:uidLastSave="{00000000-0000-0000-0000-000000000000}"/>
  <workbookProtection workbookAlgorithmName="SHA-512" workbookHashValue="tSjRYALhKFD1B/k8IXSUe+zJMV0pmqRV+6g9BqfYt35lcQ6u6KK6RGFbo4bU8bpT9b5FBIUiII62/Z7E26rIqg==" workbookSaltValue="Yjg0hV+sPAgRNwFMqcjong=="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F85" i="4"/>
  <c r="E85" i="4"/>
  <c r="AL10" i="4"/>
  <c r="W10" i="4"/>
  <c r="I10" i="4"/>
  <c r="B10" i="4"/>
  <c r="BB8" i="4"/>
  <c r="AL8" i="4"/>
  <c r="AD8"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<sst xmlns="http://schemas.openxmlformats.org/spreadsheetml/2006/main" count="228" uniqueCount="113">
  <si>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</si>
  <si>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</si>
  <si>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</si>
  <si>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</si>
  <si>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</si>
  <si>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</si>
  <si>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</si>
  <si>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</si>
  <si>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</si>
  <si>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</si>
  <si>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</si>
  <si>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</si>
  <si>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</si>
  <si>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</si>
  <si>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</si>
  <si>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</si>
  <si>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</si>
  <si>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</si>
  <si>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</si>
  <si>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</si>
  <si>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</si>
  <si>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</si>
  <si>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</si>
  <si>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</si>
  <si>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</si>
  <si>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</si>
  <si>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</si>
  <si>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</si>
  <si>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</si>
  <si>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</si>
  <si>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</si>
  <si>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</si>
  <si>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</si>
  <si>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</si>
  <si>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</si>
  <si>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</si>
  <si>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</si>
  <si>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</si>
  <si>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</si>
  <si>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</si>
  <si>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</si>
  <si>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</si>
  <si>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</si>
  <si>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</si>
  <si>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</si>
  <si>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</si>
  <si>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</si>
  <si>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</si>
  <si>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</si>
  <si>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</si>
  <si>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</si>
  <si>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</si>
  <si>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</si>
  <si>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</si>
  <si>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</si>
  <si>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</si>
  <si>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</si>
  <si>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</si>
  <si>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</si>
  <si>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</si>
  <si>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</si>
  <si>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</si>
  <si>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</si>
  <si>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</si>
  <si>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</si>
  <si>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</si>
  <si>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</si>
  <si>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</si>
  <si>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</si>
  <si>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</si>
  <si>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</si>
  <si>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</si>
  <si>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</si>
  <si>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</si>
  <si>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</si>
  <si>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</si>
  <si>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</si>
  <si>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</si>
  <si>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</si>
  <si>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</si>
  <si>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</si>
  <si>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</si>
  <si>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</si>
  <si>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</si>
  <si>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</si>
  <si>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</si>
  <si>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</si>
  <si>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</si>
  <si>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</si>
  <si>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</si>
  <si>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</si>
  <si>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</si>
  <si>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</si>
  <si>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泉大津市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</si>
  <si>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</si>
  <si>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</si>
  <si>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</si>
  <si>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</si>
  <si>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</si>
  <si>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</si>
  <si>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</si>
  <si>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</si>
  <si>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</si>
  <si>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</si>
  <si>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</si>
  <si>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</si>
  <si>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</si>
  <si>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</si>
  <si>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</si>
  <si>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</si>
  <si>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①経常収支比率は、有収水量の減に伴う経常収益の減により前年度より0.23ポイント低下したものの、全国平均及び類似団体の平均値を上回っており、比較的良好な経営状態であると考えます。
  ④企業債残高対給水収益比率については、老朽管更新工事に伴う企業債の増加により前年度に比べ22.69ポイント上昇しましたが、全国平均及び類似団体平均値より低く、過度に企業債に依存している状況ではありません。
  ⑤料金回収率については、⑥の給水原価の増加により前年度に比べ0.54ポイント低下しました。
  ⑥給水原価は、物件費及び修繕費の増などにより前年度に比べて85銭増加し、全国平均及び類似団体平均値を上回ることとなりました。
  ⑦施設利用率は、水需要の減少により減少傾向にあります。
  ⑧有収率については、配水量、有収水量がともに減少しているものの前年度に比べて1.29ポイント上昇しており、引き続いて全国平均及び類似団体平均値よりも高い数値を維持しています。</t>
    <rPh sb="254" eb="257">
      <t>ブッケンヒ</t>
    </rPh>
    <rPh sb="257" eb="258">
      <t>オヨ</t>
    </rPh>
    <rPh sb="278" eb="279">
      <t>セン</t>
    </rPh>
    <rPh sb="388" eb="390">
      <t>ジョウショウ</t>
    </rPh>
    <phoneticPr fontId="4"/>
  </si>
  <si>
    <t>　高度成長期に布設した水道管の老朽化が進んでいるものの、有形固定資産減価償却率は、前年度に比べ0.27ポイント低下しています。　
　一方、管路経年化率は類似団体及び全国平均値を上回っており、他団体と比較すると老朽化が進んでいる状況であると考えられます。
　管路更新率については、類似団体及び全国平均値を上回っています。</t>
    <rPh sb="66" eb="68">
      <t>イッポウ</t>
    </rPh>
    <phoneticPr fontId="4"/>
  </si>
  <si>
    <t>　令和5年度においても黒字を計上しており、比較的安定した経営状態であると考えます。しかし、有収水量の減による料金収益の減、並びに老朽化が進む施設更新費用や耐震化等の費用の拡大が続く中、老朽化が進む施設更新のための財源を確保し続ける必要があります。
　また、安心、安全な水の供給を続けるためにも、中長期的な経営計画が求められており、本市においても、総務省より要請された「経営戦略」及び口径150㎜以上の配水管を対象にした整備計画に基づき、耐震化及びダウンサイジングを図りながら管路の更新を実施しているところです。さらに、技術者不足が問題となっておりますが、令和3年度より大阪市との技術協力に関する協定により外部技術者の応援を得て、投資の最適化、平準化を図りつつ、引き続き管路更新を推進し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</si>
</sst>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0.48</c:v>
                </c:pt>
                <c:pt idx="1">
                  <c:v>0.69</c:v>
                </c:pt>
                <c:pt idx="2">
                  <c:v>1.08</c:v>
                </c:pt>
                <c:pt idx="3">
                  <c:v>1.34</c:v>
                </c:pt>
                <c:pt idx="4">
                  <c:v>1.23</c:v>
                </c:pt>
              </c:numCache>
            </c:numRef>
          </c:val>
          <c:extLst>
            <c:ext xmlns:c16="http://schemas.microsoft.com/office/drawing/2014/chart" uri="{C3380CC4-5D6E-409C-BE32-E72D297353CC}">
              <c16:uniqueId val="{00000000-CDB1-462E-B9C7-B8960C2420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CDB1-462E-B9C7-B8960C2420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52.3</c:v>
                </c:pt>
                <c:pt idx="1">
                  <c:v>52.57</c:v>
                </c:pt>
                <c:pt idx="2">
                  <c:v>51.62</c:v>
                </c:pt>
                <c:pt idx="3">
                  <c:v>51.48</c:v>
                </c:pt>
                <c:pt idx="4">
                  <c:v>50.2</c:v>
                </c:pt>
              </c:numCache>
            </c:numRef>
          </c:val>
          <c:extLst>
            <c:ext xmlns:c16="http://schemas.microsoft.com/office/drawing/2014/chart" uri="{C3380CC4-5D6E-409C-BE32-E72D297353CC}">
              <c16:uniqueId val="{00000000-A054-4214-AE5D-C5D0251C760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A054-4214-AE5D-C5D0251C760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93.31</c:v>
                </c:pt>
                <c:pt idx="1">
                  <c:v>93.46</c:v>
                </c:pt>
                <c:pt idx="2">
                  <c:v>94.24</c:v>
                </c:pt>
                <c:pt idx="3">
                  <c:v>92.62</c:v>
                </c:pt>
                <c:pt idx="4">
                  <c:v>93.91</c:v>
                </c:pt>
              </c:numCache>
            </c:numRef>
          </c:val>
          <c:extLst>
            <c:ext xmlns:c16="http://schemas.microsoft.com/office/drawing/2014/chart" uri="{C3380CC4-5D6E-409C-BE32-E72D297353CC}">
              <c16:uniqueId val="{00000000-382E-4DDB-9110-D0471EB2B65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382E-4DDB-9110-D0471EB2B65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119.63</c:v>
                </c:pt>
                <c:pt idx="1">
                  <c:v>120.49</c:v>
                </c:pt>
                <c:pt idx="2">
                  <c:v>110.4</c:v>
                </c:pt>
                <c:pt idx="3">
                  <c:v>109.51</c:v>
                </c:pt>
                <c:pt idx="4">
                  <c:v>109.28</c:v>
                </c:pt>
              </c:numCache>
            </c:numRef>
          </c:val>
          <c:extLst>
            <c:ext xmlns:c16="http://schemas.microsoft.com/office/drawing/2014/chart" uri="{C3380CC4-5D6E-409C-BE32-E72D297353CC}">
              <c16:uniqueId val="{00000000-40AE-4667-95BA-AD6FC5EB3E7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40AE-4667-95BA-AD6FC5EB3E7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47.44</c:v>
                </c:pt>
                <c:pt idx="1">
                  <c:v>48.72</c:v>
                </c:pt>
                <c:pt idx="2">
                  <c:v>49.09</c:v>
                </c:pt>
                <c:pt idx="3">
                  <c:v>49.26</c:v>
                </c:pt>
                <c:pt idx="4">
                  <c:v>48.99</c:v>
                </c:pt>
              </c:numCache>
            </c:numRef>
          </c:val>
          <c:extLst>
            <c:ext xmlns:c16="http://schemas.microsoft.com/office/drawing/2014/chart" uri="{C3380CC4-5D6E-409C-BE32-E72D297353CC}">
              <c16:uniqueId val="{00000000-A27D-4C39-BEB7-89506194E06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A27D-4C39-BEB7-89506194E06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27.38</c:v>
                </c:pt>
                <c:pt idx="1">
                  <c:v>27.97</c:v>
                </c:pt>
                <c:pt idx="2">
                  <c:v>30.01</c:v>
                </c:pt>
                <c:pt idx="3">
                  <c:v>30.02</c:v>
                </c:pt>
                <c:pt idx="4">
                  <c:v>29.93</c:v>
                </c:pt>
              </c:numCache>
            </c:numRef>
          </c:val>
          <c:extLst>
            <c:ext xmlns:c16="http://schemas.microsoft.com/office/drawing/2014/chart" uri="{C3380CC4-5D6E-409C-BE32-E72D297353CC}">
              <c16:uniqueId val="{00000000-2CDB-41E4-8AC6-931E94442D7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2CDB-41E4-8AC6-931E94442D7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CF-40D4-A14F-08EC4B7EB07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15CF-40D4-A14F-08EC4B7EB07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561.69000000000005</c:v>
                </c:pt>
                <c:pt idx="1">
                  <c:v>593.4</c:v>
                </c:pt>
                <c:pt idx="2">
                  <c:v>562.69000000000005</c:v>
                </c:pt>
                <c:pt idx="3">
                  <c:v>553.52</c:v>
                </c:pt>
                <c:pt idx="4">
                  <c:v>432.09</c:v>
                </c:pt>
              </c:numCache>
            </c:numRef>
          </c:val>
          <c:extLst>
            <c:ext xmlns:c16="http://schemas.microsoft.com/office/drawing/2014/chart" uri="{C3380CC4-5D6E-409C-BE32-E72D297353CC}">
              <c16:uniqueId val="{00000000-A0C3-4A96-A0CA-10D6DDD1F35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A0C3-4A96-A0CA-10D6DDD1F35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214.76</c:v>
                </c:pt>
                <c:pt idx="1">
                  <c:v>228.43</c:v>
                </c:pt>
                <c:pt idx="2">
                  <c:v>217.83</c:v>
                </c:pt>
                <c:pt idx="3">
                  <c:v>230.37</c:v>
                </c:pt>
                <c:pt idx="4">
                  <c:v>253.06</c:v>
                </c:pt>
              </c:numCache>
            </c:numRef>
          </c:val>
          <c:extLst>
            <c:ext xmlns:c16="http://schemas.microsoft.com/office/drawing/2014/chart" uri="{C3380CC4-5D6E-409C-BE32-E72D297353CC}">
              <c16:uniqueId val="{00000000-D231-4D49-8D77-B03B6DA7993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D231-4D49-8D77-B03B6DA7993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112.1</c:v>
                </c:pt>
                <c:pt idx="1">
                  <c:v>105</c:v>
                </c:pt>
                <c:pt idx="2">
                  <c:v>103.17</c:v>
                </c:pt>
                <c:pt idx="3">
                  <c:v>101.45</c:v>
                </c:pt>
                <c:pt idx="4">
                  <c:v>100.91</c:v>
                </c:pt>
              </c:numCache>
            </c:numRef>
          </c:val>
          <c:extLst>
            <c:ext xmlns:c16="http://schemas.microsoft.com/office/drawing/2014/chart" uri="{C3380CC4-5D6E-409C-BE32-E72D297353CC}">
              <c16:uniqueId val="{00000000-809A-4FB4-8A9E-044C243906F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809A-4FB4-8A9E-044C243906F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166.88</c:v>
                </c:pt>
                <c:pt idx="1">
                  <c:v>164.13</c:v>
                </c:pt>
                <c:pt idx="2">
                  <c:v>178.18</c:v>
                </c:pt>
                <c:pt idx="3">
                  <c:v>181.3</c:v>
                </c:pt>
                <c:pt idx="4">
                  <c:v>182.15</c:v>
                </c:pt>
              </c:numCache>
            </c:numRef>
          </c:val>
          <c:extLst>
            <c:ext xmlns:c16="http://schemas.microsoft.com/office/drawing/2014/chart" uri="{C3380CC4-5D6E-409C-BE32-E72D297353CC}">
              <c16:uniqueId val="{00000000-5DA0-4D95-8745-BDBA3530865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5DA0-4D95-8745-BDBA3530865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大阪府　泉大津市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73145</v>
      </c>
      <c r="AM8" s="44"/>
      <c r="AN8" s="44"/>
      <c r="AO8" s="44"/>
      <c r="AP8" s="44"/>
      <c r="AQ8" s="44"/>
      <c r="AR8" s="44"/>
      <c r="AS8" s="44"/>
      <c r="AT8" s="45">
        <f>データ!$S$6</f>
        <v>14.33</v>
      </c>
      <c r="AU8" s="46"/>
      <c r="AV8" s="46"/>
      <c r="AW8" s="46"/>
      <c r="AX8" s="46"/>
      <c r="AY8" s="46"/>
      <c r="AZ8" s="46"/>
      <c r="BA8" s="46"/>
      <c r="BB8" s="47">
        <f>データ!$T$6</f>
        <v>5104.33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70.17</v>
      </c>
      <c r="J10" s="46"/>
      <c r="K10" s="46"/>
      <c r="L10" s="46"/>
      <c r="M10" s="46"/>
      <c r="N10" s="46"/>
      <c r="O10" s="80"/>
      <c r="P10" s="47">
        <f>データ!$P$6</f>
        <v>100</v>
      </c>
      <c r="Q10" s="47"/>
      <c r="R10" s="47"/>
      <c r="S10" s="47"/>
      <c r="T10" s="47"/>
      <c r="U10" s="47"/>
      <c r="V10" s="47"/>
      <c r="W10" s="44">
        <f>データ!$Q$6</f>
        <v>3113</v>
      </c>
      <c r="X10" s="44"/>
      <c r="Y10" s="44"/>
      <c r="Z10" s="44"/>
      <c r="AA10" s="44"/>
      <c r="AB10" s="44"/>
      <c r="AC10" s="44"/>
      <c r="AD10" s="2"/>
      <c r="AE10" s="2"/>
      <c r="AF10" s="2"/>
      <c r="AG10" s="2"/>
      <c r="AH10" s="2"/>
      <c r="AI10" s="2"/>
      <c r="AJ10" s="2"/>
      <c r="AK10" s="2"/>
      <c r="AL10" s="44">
        <f>データ!$U$6</f>
        <v>74023</v>
      </c>
      <c r="AM10" s="44"/>
      <c r="AN10" s="44"/>
      <c r="AO10" s="44"/>
      <c r="AP10" s="44"/>
      <c r="AQ10" s="44"/>
      <c r="AR10" s="44"/>
      <c r="AS10" s="44"/>
      <c r="AT10" s="45">
        <f>データ!$V$6</f>
        <v>14.55</v>
      </c>
      <c r="AU10" s="46"/>
      <c r="AV10" s="46"/>
      <c r="AW10" s="46"/>
      <c r="AX10" s="46"/>
      <c r="AY10" s="46"/>
      <c r="AZ10" s="46"/>
      <c r="BA10" s="46"/>
      <c r="BB10" s="47">
        <f>データ!$W$6</f>
        <v>5087.49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1" t="s">
        <v>26</v>
      </c>
      <c r="BM45" s="82"/>
      <c r="BN45" s="82"/>
      <c r="BO45" s="82"/>
      <c r="BP45" s="82"/>
      <c r="BQ45" s="82"/>
      <c r="BR45" s="82"/>
      <c r="BS45" s="82"/>
      <c r="BT45" s="82"/>
      <c r="BU45" s="82"/>
      <c r="BV45" s="82"/>
      <c r="BW45" s="82"/>
      <c r="BX45" s="82"/>
      <c r="BY45" s="82"/>
      <c r="BZ45" s="8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4"/>
      <c r="BM46" s="85"/>
      <c r="BN46" s="85"/>
      <c r="BO46" s="85"/>
      <c r="BP46" s="85"/>
      <c r="BQ46" s="85"/>
      <c r="BR46" s="85"/>
      <c r="BS46" s="85"/>
      <c r="BT46" s="85"/>
      <c r="BU46" s="85"/>
      <c r="BV46" s="85"/>
      <c r="BW46" s="85"/>
      <c r="BX46" s="85"/>
      <c r="BY46" s="85"/>
      <c r="BZ46" s="8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1" t="s">
        <v>28</v>
      </c>
      <c r="BM64" s="82"/>
      <c r="BN64" s="82"/>
      <c r="BO64" s="82"/>
      <c r="BP64" s="82"/>
      <c r="BQ64" s="82"/>
      <c r="BR64" s="82"/>
      <c r="BS64" s="82"/>
      <c r="BT64" s="82"/>
      <c r="BU64" s="82"/>
      <c r="BV64" s="82"/>
      <c r="BW64" s="82"/>
      <c r="BX64" s="82"/>
      <c r="BY64" s="82"/>
      <c r="BZ64" s="8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4"/>
      <c r="BM65" s="85"/>
      <c r="BN65" s="85"/>
      <c r="BO65" s="85"/>
      <c r="BP65" s="85"/>
      <c r="BQ65" s="85"/>
      <c r="BR65" s="85"/>
      <c r="BS65" s="85"/>
      <c r="BT65" s="85"/>
      <c r="BU65" s="85"/>
      <c r="BV65" s="85"/>
      <c r="BW65" s="85"/>
      <c r="BX65" s="85"/>
      <c r="BY65" s="85"/>
      <c r="BZ65" s="8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TOT8HY6ElEP/Jxxn6Vv19Sld9dVgK8qzp6nWw82Z3yNAVla78RYqc+Ta3oYA54/PNxIz8NePUWhaKjYGj6PlA==" saltValue="WrnXtZ0LYTn6jicIM2BjB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15" t="s">
        <v>53</v>
      </c>
      <c r="B4" s="17"/>
      <c r="C4" s="17"/>
      <c r="D4" s="17"/>
      <c r="E4" s="17"/>
      <c r="F4" s="17"/>
      <c r="G4" s="17"/>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272060</v>
      </c>
      <c r="D6" s="20">
        <f t="shared" si="3"/>
        <v>46</v>
      </c>
      <c r="E6" s="20">
        <f t="shared" si="3"/>
        <v>1</v>
      </c>
      <c r="F6" s="20">
        <f t="shared" si="3"/>
        <v>0</v>
      </c>
      <c r="G6" s="20">
        <f t="shared" si="3"/>
        <v>1</v>
      </c>
      <c r="H6" s="20" t="str">
        <f t="shared" si="3"/>
        <v>大阪府　泉大津市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70.17</v>
      </c>
      <c r="P6" s="21">
        <f t="shared" si="3"/>
        <v>100</v>
      </c>
      <c r="Q6" s="21">
        <f t="shared" si="3"/>
        <v>3113</v>
      </c>
      <c r="R6" s="21">
        <f t="shared" si="3"/>
        <v>73145</v>
      </c>
      <c r="S6" s="21">
        <f t="shared" si="3"/>
        <v>14.33</v>
      </c>
      <c r="T6" s="21">
        <f t="shared" si="3"/>
        <v>5104.33</v>
      </c>
      <c r="U6" s="21">
        <f t="shared" si="3"/>
        <v>74023</v>
      </c>
      <c r="V6" s="21">
        <f t="shared" si="3"/>
        <v>14.55</v>
      </c>
      <c r="W6" s="21">
        <f t="shared" si="3"/>
        <v>5087.49</v>
      </c>
      <c r="X6" s="22">
        <f>IF(X7="",NA(),X7)</f>
        <v>119.63</v>
      </c>
      <c r="Y6" s="22">
        <f t="shared" ref="Y6:AG6" si="4">IF(Y7="",NA(),Y7)</f>
        <v>120.49</v>
      </c>
      <c r="Z6" s="22">
        <f t="shared" si="4"/>
        <v>110.4</v>
      </c>
      <c r="AA6" s="22">
        <f t="shared" si="4"/>
        <v>109.51</v>
      </c>
      <c r="AB6" s="22">
        <f t="shared" si="4"/>
        <v>109.28</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561.69000000000005</v>
      </c>
      <c r="AU6" s="22">
        <f t="shared" ref="AU6:BC6" si="6">IF(AU7="",NA(),AU7)</f>
        <v>593.4</v>
      </c>
      <c r="AV6" s="22">
        <f t="shared" si="6"/>
        <v>562.69000000000005</v>
      </c>
      <c r="AW6" s="22">
        <f t="shared" si="6"/>
        <v>553.52</v>
      </c>
      <c r="AX6" s="22">
        <f t="shared" si="6"/>
        <v>432.09</v>
      </c>
      <c r="AY6" s="22">
        <f t="shared" si="6"/>
        <v>360.86</v>
      </c>
      <c r="AZ6" s="22">
        <f t="shared" si="6"/>
        <v>350.79</v>
      </c>
      <c r="BA6" s="22">
        <f t="shared" si="6"/>
        <v>354.57</v>
      </c>
      <c r="BB6" s="22">
        <f t="shared" si="6"/>
        <v>357.74</v>
      </c>
      <c r="BC6" s="22">
        <f t="shared" si="6"/>
        <v>344.88</v>
      </c>
      <c r="BD6" s="21" t="str">
        <f>IF(BD7="","",IF(BD7="-","【-】","【"&amp;SUBSTITUTE(TEXT(BD7,"#,##0.00"),"-","△")&amp;"】"))</f>
        <v>【243.36】</v>
      </c>
      <c r="BE6" s="22">
        <f>IF(BE7="",NA(),BE7)</f>
        <v>214.76</v>
      </c>
      <c r="BF6" s="22">
        <f t="shared" ref="BF6:BN6" si="7">IF(BF7="",NA(),BF7)</f>
        <v>228.43</v>
      </c>
      <c r="BG6" s="22">
        <f t="shared" si="7"/>
        <v>217.83</v>
      </c>
      <c r="BH6" s="22">
        <f t="shared" si="7"/>
        <v>230.37</v>
      </c>
      <c r="BI6" s="22">
        <f t="shared" si="7"/>
        <v>253.06</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112.1</v>
      </c>
      <c r="BQ6" s="22">
        <f t="shared" ref="BQ6:BY6" si="8">IF(BQ7="",NA(),BQ7)</f>
        <v>105</v>
      </c>
      <c r="BR6" s="22">
        <f t="shared" si="8"/>
        <v>103.17</v>
      </c>
      <c r="BS6" s="22">
        <f t="shared" si="8"/>
        <v>101.45</v>
      </c>
      <c r="BT6" s="22">
        <f t="shared" si="8"/>
        <v>100.91</v>
      </c>
      <c r="BU6" s="22">
        <f t="shared" si="8"/>
        <v>103.32</v>
      </c>
      <c r="BV6" s="22">
        <f t="shared" si="8"/>
        <v>100.85</v>
      </c>
      <c r="BW6" s="22">
        <f t="shared" si="8"/>
        <v>103.79</v>
      </c>
      <c r="BX6" s="22">
        <f t="shared" si="8"/>
        <v>98.3</v>
      </c>
      <c r="BY6" s="22">
        <f t="shared" si="8"/>
        <v>98.89</v>
      </c>
      <c r="BZ6" s="21" t="str">
        <f>IF(BZ7="","",IF(BZ7="-","【-】","【"&amp;SUBSTITUTE(TEXT(BZ7,"#,##0.00"),"-","△")&amp;"】"))</f>
        <v>【97.82】</v>
      </c>
      <c r="CA6" s="22">
        <f>IF(CA7="",NA(),CA7)</f>
        <v>166.88</v>
      </c>
      <c r="CB6" s="22">
        <f t="shared" ref="CB6:CJ6" si="9">IF(CB7="",NA(),CB7)</f>
        <v>164.13</v>
      </c>
      <c r="CC6" s="22">
        <f t="shared" si="9"/>
        <v>178.18</v>
      </c>
      <c r="CD6" s="22">
        <f t="shared" si="9"/>
        <v>181.3</v>
      </c>
      <c r="CE6" s="22">
        <f t="shared" si="9"/>
        <v>182.15</v>
      </c>
      <c r="CF6" s="22">
        <f t="shared" si="9"/>
        <v>168.56</v>
      </c>
      <c r="CG6" s="22">
        <f t="shared" si="9"/>
        <v>167.1</v>
      </c>
      <c r="CH6" s="22">
        <f t="shared" si="9"/>
        <v>167.86</v>
      </c>
      <c r="CI6" s="22">
        <f t="shared" si="9"/>
        <v>173.68</v>
      </c>
      <c r="CJ6" s="22">
        <f t="shared" si="9"/>
        <v>174.52</v>
      </c>
      <c r="CK6" s="21" t="str">
        <f>IF(CK7="","",IF(CK7="-","【-】","【"&amp;SUBSTITUTE(TEXT(CK7,"#,##0.00"),"-","△")&amp;"】"))</f>
        <v>【177.56】</v>
      </c>
      <c r="CL6" s="22">
        <f>IF(CL7="",NA(),CL7)</f>
        <v>52.3</v>
      </c>
      <c r="CM6" s="22">
        <f t="shared" ref="CM6:CU6" si="10">IF(CM7="",NA(),CM7)</f>
        <v>52.57</v>
      </c>
      <c r="CN6" s="22">
        <f t="shared" si="10"/>
        <v>51.62</v>
      </c>
      <c r="CO6" s="22">
        <f t="shared" si="10"/>
        <v>51.48</v>
      </c>
      <c r="CP6" s="22">
        <f t="shared" si="10"/>
        <v>50.2</v>
      </c>
      <c r="CQ6" s="22">
        <f t="shared" si="10"/>
        <v>59.51</v>
      </c>
      <c r="CR6" s="22">
        <f t="shared" si="10"/>
        <v>59.91</v>
      </c>
      <c r="CS6" s="22">
        <f t="shared" si="10"/>
        <v>59.4</v>
      </c>
      <c r="CT6" s="22">
        <f t="shared" si="10"/>
        <v>59.24</v>
      </c>
      <c r="CU6" s="22">
        <f t="shared" si="10"/>
        <v>58.77</v>
      </c>
      <c r="CV6" s="21" t="str">
        <f>IF(CV7="","",IF(CV7="-","【-】","【"&amp;SUBSTITUTE(TEXT(CV7,"#,##0.00"),"-","△")&amp;"】"))</f>
        <v>【59.81】</v>
      </c>
      <c r="CW6" s="22">
        <f>IF(CW7="",NA(),CW7)</f>
        <v>93.31</v>
      </c>
      <c r="CX6" s="22">
        <f t="shared" ref="CX6:DF6" si="11">IF(CX7="",NA(),CX7)</f>
        <v>93.46</v>
      </c>
      <c r="CY6" s="22">
        <f t="shared" si="11"/>
        <v>94.24</v>
      </c>
      <c r="CZ6" s="22">
        <f t="shared" si="11"/>
        <v>92.62</v>
      </c>
      <c r="DA6" s="22">
        <f t="shared" si="11"/>
        <v>93.91</v>
      </c>
      <c r="DB6" s="22">
        <f t="shared" si="11"/>
        <v>87.08</v>
      </c>
      <c r="DC6" s="22">
        <f t="shared" si="11"/>
        <v>87.26</v>
      </c>
      <c r="DD6" s="22">
        <f t="shared" si="11"/>
        <v>87.57</v>
      </c>
      <c r="DE6" s="22">
        <f t="shared" si="11"/>
        <v>87.26</v>
      </c>
      <c r="DF6" s="22">
        <f t="shared" si="11"/>
        <v>86.95</v>
      </c>
      <c r="DG6" s="21" t="str">
        <f>IF(DG7="","",IF(DG7="-","【-】","【"&amp;SUBSTITUTE(TEXT(DG7,"#,##0.00"),"-","△")&amp;"】"))</f>
        <v>【89.42】</v>
      </c>
      <c r="DH6" s="22">
        <f>IF(DH7="",NA(),DH7)</f>
        <v>47.44</v>
      </c>
      <c r="DI6" s="22">
        <f t="shared" ref="DI6:DQ6" si="12">IF(DI7="",NA(),DI7)</f>
        <v>48.72</v>
      </c>
      <c r="DJ6" s="22">
        <f t="shared" si="12"/>
        <v>49.09</v>
      </c>
      <c r="DK6" s="22">
        <f t="shared" si="12"/>
        <v>49.26</v>
      </c>
      <c r="DL6" s="22">
        <f t="shared" si="12"/>
        <v>48.99</v>
      </c>
      <c r="DM6" s="22">
        <f t="shared" si="12"/>
        <v>48.55</v>
      </c>
      <c r="DN6" s="22">
        <f t="shared" si="12"/>
        <v>49.2</v>
      </c>
      <c r="DO6" s="22">
        <f t="shared" si="12"/>
        <v>50.01</v>
      </c>
      <c r="DP6" s="22">
        <f t="shared" si="12"/>
        <v>50.99</v>
      </c>
      <c r="DQ6" s="22">
        <f t="shared" si="12"/>
        <v>51.79</v>
      </c>
      <c r="DR6" s="21" t="str">
        <f>IF(DR7="","",IF(DR7="-","【-】","【"&amp;SUBSTITUTE(TEXT(DR7,"#,##0.00"),"-","△")&amp;"】"))</f>
        <v>【52.02】</v>
      </c>
      <c r="DS6" s="22">
        <f>IF(DS7="",NA(),DS7)</f>
        <v>27.38</v>
      </c>
      <c r="DT6" s="22">
        <f t="shared" ref="DT6:EB6" si="13">IF(DT7="",NA(),DT7)</f>
        <v>27.97</v>
      </c>
      <c r="DU6" s="22">
        <f t="shared" si="13"/>
        <v>30.01</v>
      </c>
      <c r="DV6" s="22">
        <f t="shared" si="13"/>
        <v>30.02</v>
      </c>
      <c r="DW6" s="22">
        <f t="shared" si="13"/>
        <v>29.93</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0.48</v>
      </c>
      <c r="EE6" s="22">
        <f t="shared" ref="EE6:EM6" si="14">IF(EE7="",NA(),EE7)</f>
        <v>0.69</v>
      </c>
      <c r="EF6" s="22">
        <f t="shared" si="14"/>
        <v>1.08</v>
      </c>
      <c r="EG6" s="22">
        <f t="shared" si="14"/>
        <v>1.34</v>
      </c>
      <c r="EH6" s="22">
        <f t="shared" si="14"/>
        <v>1.23</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272060</v>
      </c>
      <c r="D7" s="24">
        <v>46</v>
      </c>
      <c r="E7" s="24">
        <v>1</v>
      </c>
      <c r="F7" s="24">
        <v>0</v>
      </c>
      <c r="G7" s="24">
        <v>1</v>
      </c>
      <c r="H7" s="24" t="s">
        <v>93</v>
      </c>
      <c r="I7" s="24" t="s">
        <v>94</v>
      </c>
      <c r="J7" s="24" t="s">
        <v>95</v>
      </c>
      <c r="K7" s="24" t="s">
        <v>96</v>
      </c>
      <c r="L7" s="24" t="s">
        <v>97</v>
      </c>
      <c r="M7" s="24" t="s">
        <v>98</v>
      </c>
      <c r="N7" s="25" t="s">
        <v>99</v>
      </c>
      <c r="O7" s="25">
        <v>70.17</v>
      </c>
      <c r="P7" s="25">
        <v>100</v>
      </c>
      <c r="Q7" s="25">
        <v>3113</v>
      </c>
      <c r="R7" s="25">
        <v>73145</v>
      </c>
      <c r="S7" s="25">
        <v>14.33</v>
      </c>
      <c r="T7" s="25">
        <v>5104.33</v>
      </c>
      <c r="U7" s="25">
        <v>74023</v>
      </c>
      <c r="V7" s="25">
        <v>14.55</v>
      </c>
      <c r="W7" s="25">
        <v>5087.49</v>
      </c>
      <c r="X7" s="25">
        <v>119.63</v>
      </c>
      <c r="Y7" s="25">
        <v>120.49</v>
      </c>
      <c r="Z7" s="25">
        <v>110.4</v>
      </c>
      <c r="AA7" s="25">
        <v>109.51</v>
      </c>
      <c r="AB7" s="25">
        <v>109.28</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561.69000000000005</v>
      </c>
      <c r="AU7" s="25">
        <v>593.4</v>
      </c>
      <c r="AV7" s="25">
        <v>562.69000000000005</v>
      </c>
      <c r="AW7" s="25">
        <v>553.52</v>
      </c>
      <c r="AX7" s="25">
        <v>432.09</v>
      </c>
      <c r="AY7" s="25">
        <v>360.86</v>
      </c>
      <c r="AZ7" s="25">
        <v>350.79</v>
      </c>
      <c r="BA7" s="25">
        <v>354.57</v>
      </c>
      <c r="BB7" s="25">
        <v>357.74</v>
      </c>
      <c r="BC7" s="25">
        <v>344.88</v>
      </c>
      <c r="BD7" s="25">
        <v>243.36</v>
      </c>
      <c r="BE7" s="25">
        <v>214.76</v>
      </c>
      <c r="BF7" s="25">
        <v>228.43</v>
      </c>
      <c r="BG7" s="25">
        <v>217.83</v>
      </c>
      <c r="BH7" s="25">
        <v>230.37</v>
      </c>
      <c r="BI7" s="25">
        <v>253.06</v>
      </c>
      <c r="BJ7" s="25">
        <v>309.27999999999997</v>
      </c>
      <c r="BK7" s="25">
        <v>322.92</v>
      </c>
      <c r="BL7" s="25">
        <v>303.45999999999998</v>
      </c>
      <c r="BM7" s="25">
        <v>307.27999999999997</v>
      </c>
      <c r="BN7" s="25">
        <v>304.02</v>
      </c>
      <c r="BO7" s="25">
        <v>265.93</v>
      </c>
      <c r="BP7" s="25">
        <v>112.1</v>
      </c>
      <c r="BQ7" s="25">
        <v>105</v>
      </c>
      <c r="BR7" s="25">
        <v>103.17</v>
      </c>
      <c r="BS7" s="25">
        <v>101.45</v>
      </c>
      <c r="BT7" s="25">
        <v>100.91</v>
      </c>
      <c r="BU7" s="25">
        <v>103.32</v>
      </c>
      <c r="BV7" s="25">
        <v>100.85</v>
      </c>
      <c r="BW7" s="25">
        <v>103.79</v>
      </c>
      <c r="BX7" s="25">
        <v>98.3</v>
      </c>
      <c r="BY7" s="25">
        <v>98.89</v>
      </c>
      <c r="BZ7" s="25">
        <v>97.82</v>
      </c>
      <c r="CA7" s="25">
        <v>166.88</v>
      </c>
      <c r="CB7" s="25">
        <v>164.13</v>
      </c>
      <c r="CC7" s="25">
        <v>178.18</v>
      </c>
      <c r="CD7" s="25">
        <v>181.3</v>
      </c>
      <c r="CE7" s="25">
        <v>182.15</v>
      </c>
      <c r="CF7" s="25">
        <v>168.56</v>
      </c>
      <c r="CG7" s="25">
        <v>167.1</v>
      </c>
      <c r="CH7" s="25">
        <v>167.86</v>
      </c>
      <c r="CI7" s="25">
        <v>173.68</v>
      </c>
      <c r="CJ7" s="25">
        <v>174.52</v>
      </c>
      <c r="CK7" s="25">
        <v>177.56</v>
      </c>
      <c r="CL7" s="25">
        <v>52.3</v>
      </c>
      <c r="CM7" s="25">
        <v>52.57</v>
      </c>
      <c r="CN7" s="25">
        <v>51.62</v>
      </c>
      <c r="CO7" s="25">
        <v>51.48</v>
      </c>
      <c r="CP7" s="25">
        <v>50.2</v>
      </c>
      <c r="CQ7" s="25">
        <v>59.51</v>
      </c>
      <c r="CR7" s="25">
        <v>59.91</v>
      </c>
      <c r="CS7" s="25">
        <v>59.4</v>
      </c>
      <c r="CT7" s="25">
        <v>59.24</v>
      </c>
      <c r="CU7" s="25">
        <v>58.77</v>
      </c>
      <c r="CV7" s="25">
        <v>59.81</v>
      </c>
      <c r="CW7" s="25">
        <v>93.31</v>
      </c>
      <c r="CX7" s="25">
        <v>93.46</v>
      </c>
      <c r="CY7" s="25">
        <v>94.24</v>
      </c>
      <c r="CZ7" s="25">
        <v>92.62</v>
      </c>
      <c r="DA7" s="25">
        <v>93.91</v>
      </c>
      <c r="DB7" s="25">
        <v>87.08</v>
      </c>
      <c r="DC7" s="25">
        <v>87.26</v>
      </c>
      <c r="DD7" s="25">
        <v>87.57</v>
      </c>
      <c r="DE7" s="25">
        <v>87.26</v>
      </c>
      <c r="DF7" s="25">
        <v>86.95</v>
      </c>
      <c r="DG7" s="25">
        <v>89.42</v>
      </c>
      <c r="DH7" s="25">
        <v>47.44</v>
      </c>
      <c r="DI7" s="25">
        <v>48.72</v>
      </c>
      <c r="DJ7" s="25">
        <v>49.09</v>
      </c>
      <c r="DK7" s="25">
        <v>49.26</v>
      </c>
      <c r="DL7" s="25">
        <v>48.99</v>
      </c>
      <c r="DM7" s="25">
        <v>48.55</v>
      </c>
      <c r="DN7" s="25">
        <v>49.2</v>
      </c>
      <c r="DO7" s="25">
        <v>50.01</v>
      </c>
      <c r="DP7" s="25">
        <v>50.99</v>
      </c>
      <c r="DQ7" s="25">
        <v>51.79</v>
      </c>
      <c r="DR7" s="25">
        <v>52.02</v>
      </c>
      <c r="DS7" s="25">
        <v>27.38</v>
      </c>
      <c r="DT7" s="25">
        <v>27.97</v>
      </c>
      <c r="DU7" s="25">
        <v>30.01</v>
      </c>
      <c r="DV7" s="25">
        <v>30.02</v>
      </c>
      <c r="DW7" s="25">
        <v>29.93</v>
      </c>
      <c r="DX7" s="25">
        <v>17.11</v>
      </c>
      <c r="DY7" s="25">
        <v>18.329999999999998</v>
      </c>
      <c r="DZ7" s="25">
        <v>20.27</v>
      </c>
      <c r="EA7" s="25">
        <v>21.69</v>
      </c>
      <c r="EB7" s="25">
        <v>23.19</v>
      </c>
      <c r="EC7" s="25">
        <v>25.37</v>
      </c>
      <c r="ED7" s="25">
        <v>0.48</v>
      </c>
      <c r="EE7" s="25">
        <v>0.69</v>
      </c>
      <c r="EF7" s="25">
        <v>1.08</v>
      </c>
      <c r="EG7" s="25">
        <v>1.34</v>
      </c>
      <c r="EH7" s="25">
        <v>1.23</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PCU2407054</dc:creator>
  <cp:lastModifiedBy>大山　拓郎</cp:lastModifiedBy>
  <cp:lastPrinted>2025-02-21T05:58:32Z</cp:lastPrinted>
  <dcterms:created xsi:type="dcterms:W3CDTF">2025-02-18T01:00:39Z</dcterms:created>
  <dcterms:modified xsi:type="dcterms:W3CDTF">2025-02-21T05:58:33Z</dcterms:modified>
</cp:coreProperties>
</file>