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8EC46670-687A-4E3A-85DF-45EAD8E17081}" xr6:coauthVersionLast="47" xr6:coauthVersionMax="47" xr10:uidLastSave="{00000000-0000-0000-0000-000000000000}"/>
  <workbookProtection workbookAlgorithmName="SHA-512" workbookHashValue="VDGTChrXTMoh7G1PqFFLElmzeQMpYh9ndpA/73s1kNod8degAHE5HOSZ/TnaESp1bf6Y52PIGEmB0y6A0Fwnsw==" workbookSaltValue="7AKtavqBxRjZOdbwbvL2dg=="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G85" i="4"/>
  <c r="E85" i="4"/>
  <c r="BB10" i="4"/>
  <c r="AT10" i="4"/>
  <c r="AD10" i="4"/>
  <c r="W10" i="4"/>
  <c r="P10" i="4"/>
  <c r="I10" i="4"/>
  <c r="B10" i="4"/>
  <c r="BB8" i="4"/>
  <c r="AT8" i="4"/>
  <c r="W8" i="4"/>
  <c r="P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<sst xmlns="http://schemas.openxmlformats.org/spreadsheetml/2006/main" count="236" uniqueCount="117">
  <si>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</si>
  <si>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</si>
  <si>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</si>
  <si>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</si>
  <si>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</si>
  <si>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</si>
  <si>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</si>
  <si>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</si>
  <si>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</si>
  <si>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</si>
  <si>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</si>
  <si>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</si>
  <si>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</si>
  <si>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</si>
  <si>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</si>
  <si>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</si>
  <si>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</si>
  <si>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</si>
  <si>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</si>
  <si>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</si>
  <si>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</si>
  <si>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</si>
  <si>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</si>
  <si>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</si>
  <si>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</si>
  <si>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</si>
  <si>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</si>
  <si>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</si>
  <si>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</si>
  <si>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</si>
  <si>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</si>
  <si>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</si>
  <si>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</si>
  <si>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</si>
  <si>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</si>
  <si>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</si>
  <si>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</si>
  <si>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</si>
  <si>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</si>
  <si>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</si>
  <si>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</si>
  <si>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</si>
  <si>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</si>
  <si>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</si>
  <si>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</si>
  <si>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</si>
  <si>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</si>
  <si>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</si>
  <si>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</si>
  <si>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</si>
  <si>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</si>
  <si>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</si>
  <si>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</si>
  <si>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</si>
  <si>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</si>
  <si>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</si>
  <si>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</si>
  <si>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</si>
  <si>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</si>
  <si>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</si>
  <si>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</si>
  <si>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</si>
  <si>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</si>
  <si>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</si>
  <si>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</si>
  <si>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</si>
  <si>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</si>
  <si>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</si>
  <si>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</si>
  <si>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</si>
  <si>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</si>
  <si>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</si>
  <si>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</si>
  <si>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</si>
  <si>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</si>
  <si>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</si>
  <si>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</si>
  <si>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</si>
  <si>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</si>
  <si>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</si>
  <si>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</si>
  <si>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</si>
  <si>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</si>
  <si>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</si>
  <si>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</si>
  <si>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</si>
  <si>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</si>
  <si>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</si>
  <si>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</si>
  <si>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</si>
  <si>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</si>
  <si>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</si>
  <si>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</si>
  <si>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</si>
  <si>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</si>
  <si>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</si>
  <si>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</si>
  <si>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</si>
  <si>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</si>
  <si>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</si>
  <si>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</si>
  <si>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</si>
  <si>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</si>
  <si>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</si>
  <si>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</si>
  <si>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</si>
  <si>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</si>
  <si>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</si>
  <si>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</si>
  <si>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</si>
  <si>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</si>
  <si>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</si>
  <si>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</si>
  <si>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</si>
  <si>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は平成26年度のみなし償却制度の廃止以降、微増傾向である。類似団体平均値と比べ高くなっているが、これは下水道の早期整備により、法定耐用年数に近い資産が増加しているためである。
　供用開始年度が昭和54年度であるため、法定耐用年数を経過した管渠は存在せず、②管渠老化率③管渠改善率ともに0.00%であった。</t>
    <phoneticPr fontId="4"/>
  </si>
  <si>
    <t>　収益性については、①経常収支比率は新型コロナ減免措置の終了により収益が回復し100%を超え、単年度収支が黒字に転じたものの、類似団体平均、全国平均には届いていない。⑤経費回収率について、前年は新型コロナ減免措置により100%を大きく下回ったが、終了により類似団体や全国平均を大きく上回る減免前の水準まで回復した。⑥汚水処理原価は、前年より低く抑えられた。類似団体平均や全国平均と比較すると大幅に低く、引き続き効率的な汚水処理が行われている。
　財政状態については、③流動比率は、前年も100%を大きく上回っていたが、今年度はさらに向上し、1年以内に支払うべき債務に対して支払うことができる現金等を十分に保有している状況であると言える。④企業債残高対事業規模比率は、類似団体や全国平均に対し従来から低い水準であったが、さらに改善が見られた。⑧水洗化率は0.93ポイント増加し、改善した。前年も高水準であったが、さらに向上し、ほぼ100%に近い値となった。※⑦施設利用率は、処理を全て流域下水道で行っているため数値なし</t>
    <rPh sb="94" eb="96">
      <t>ゼンネン</t>
    </rPh>
    <rPh sb="114" eb="115">
      <t>オオ</t>
    </rPh>
    <rPh sb="117" eb="119">
      <t>シタマワ</t>
    </rPh>
    <rPh sb="123" eb="125">
      <t>シュウリョウ</t>
    </rPh>
    <rPh sb="144" eb="146">
      <t>ゲンメン</t>
    </rPh>
    <rPh sb="146" eb="147">
      <t>マエ</t>
    </rPh>
    <rPh sb="148" eb="150">
      <t>スイジュン</t>
    </rPh>
    <rPh sb="152" eb="154">
      <t>カイフク</t>
    </rPh>
    <rPh sb="170" eb="171">
      <t>ヒク</t>
    </rPh>
    <rPh sb="333" eb="337">
      <t>ルイジダンタイ</t>
    </rPh>
    <rPh sb="338" eb="342">
      <t>ゼンコクヘイキン</t>
    </rPh>
    <rPh sb="343" eb="344">
      <t>タイ</t>
    </rPh>
    <rPh sb="345" eb="347">
      <t>ジュウライ</t>
    </rPh>
    <rPh sb="349" eb="350">
      <t>ヒク</t>
    </rPh>
    <rPh sb="351" eb="353">
      <t>スイジュン</t>
    </rPh>
    <rPh sb="410" eb="415">
      <t>シセツリヨウリツ</t>
    </rPh>
    <rPh sb="417" eb="419">
      <t>ショリ</t>
    </rPh>
    <rPh sb="420" eb="421">
      <t>スベ</t>
    </rPh>
    <rPh sb="422" eb="427">
      <t>リュウイキゲスイドウ</t>
    </rPh>
    <rPh sb="428" eb="429">
      <t>オコナ</t>
    </rPh>
    <rPh sb="435" eb="437">
      <t>スウチ</t>
    </rPh>
    <phoneticPr fontId="4"/>
  </si>
  <si>
    <t>　経営面については、経常収支比率が改善し、単年度収支が黒字に転じた。累積欠損金比率は前年同様に0%を維持し、財政の安定性が保たれている。流動比率も大幅に向上し、短期の債務支払い能力には問題がない。企業債残高対事業規模比率は依然として良い状態を維持している。経費回収率は100%に近づき、収益面での健全化が進んでいる。
　今後は令和6年1月に実施した使用料改定による収益性の改善を見込むとともに、令和5年度に改定した経営戦略に基づき、将来を見据えた効率的な事業運営を行っていく。</t>
    <rPh sb="1" eb="3">
      <t>ケイエイ</t>
    </rPh>
    <rPh sb="3" eb="4">
      <t>メン</t>
    </rPh>
    <rPh sb="116" eb="117">
      <t>ヨ</t>
    </rPh>
    <rPh sb="118" eb="120">
      <t>ジョウタイ</t>
    </rPh>
    <rPh sb="121" eb="123">
      <t>イジ</t>
    </rPh>
    <rPh sb="139" eb="140">
      <t>チカ</t>
    </rPh>
    <rPh sb="170" eb="17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</si>
</sst>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0.12</c:v>
                </c:pt>
                <c:pt idx="1">
                  <c:v>0</c:v>
                </c:pt>
                <c:pt idx="2" formatCode="#,##0.00;&quot;△&quot;#,##0.00;&quot;-&quot;">
                  <c:v>1.2</c:v>
                </c:pt>
                <c:pt idx="3" formatCode="#,##0.00;&quot;△&quot;#,##0.00;&quot;-&quot;">
                  <c:v>0.68</c:v>
                </c:pt>
                <c:pt idx="4">
                  <c:v>0</c:v>
                </c:pt>
              </c:numCache>
            </c:numRef>
          </c:val>
          <c:extLst>
            <c:ext xmlns:c16="http://schemas.microsoft.com/office/drawing/2014/chart" uri="{C3380CC4-5D6E-409C-BE32-E72D297353CC}">
              <c16:uniqueId val="{00000000-9397-4491-8ACE-3C5BB31F7F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9397-4491-8ACE-3C5BB31F7F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6-4F3A-8198-273582E1FD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41D6-4F3A-8198-273582E1FD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97.93</c:v>
                </c:pt>
                <c:pt idx="1">
                  <c:v>97.85</c:v>
                </c:pt>
                <c:pt idx="2">
                  <c:v>97.83</c:v>
                </c:pt>
                <c:pt idx="3">
                  <c:v>97.79</c:v>
                </c:pt>
                <c:pt idx="4">
                  <c:v>98.72</c:v>
                </c:pt>
              </c:numCache>
            </c:numRef>
          </c:val>
          <c:extLst>
            <c:ext xmlns:c16="http://schemas.microsoft.com/office/drawing/2014/chart" uri="{C3380CC4-5D6E-409C-BE32-E72D297353CC}">
              <c16:uniqueId val="{00000000-2F27-4701-8567-ACE651FEFB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2F27-4701-8567-ACE651FEFB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106.57</c:v>
                </c:pt>
                <c:pt idx="1">
                  <c:v>104.98</c:v>
                </c:pt>
                <c:pt idx="2">
                  <c:v>102.44</c:v>
                </c:pt>
                <c:pt idx="3">
                  <c:v>98.67</c:v>
                </c:pt>
                <c:pt idx="4">
                  <c:v>102.15</c:v>
                </c:pt>
              </c:numCache>
            </c:numRef>
          </c:val>
          <c:extLst>
            <c:ext xmlns:c16="http://schemas.microsoft.com/office/drawing/2014/chart" uri="{C3380CC4-5D6E-409C-BE32-E72D297353CC}">
              <c16:uniqueId val="{00000000-BE53-416C-B9ED-A4C755F879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BE53-416C-B9ED-A4C755F879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41.03</c:v>
                </c:pt>
                <c:pt idx="1">
                  <c:v>44.53</c:v>
                </c:pt>
                <c:pt idx="2">
                  <c:v>47.23</c:v>
                </c:pt>
                <c:pt idx="3">
                  <c:v>49.85</c:v>
                </c:pt>
                <c:pt idx="4">
                  <c:v>53.09</c:v>
                </c:pt>
              </c:numCache>
            </c:numRef>
          </c:val>
          <c:extLst>
            <c:ext xmlns:c16="http://schemas.microsoft.com/office/drawing/2014/chart" uri="{C3380CC4-5D6E-409C-BE32-E72D297353CC}">
              <c16:uniqueId val="{00000000-E6F6-4DE9-B4AB-44E49EF251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E6F6-4DE9-B4AB-44E49EF251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6A-4AC7-8A49-3DE5A8E769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EA6A-4AC7-8A49-3DE5A8E769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C-4966-80B7-B6F73BA673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E01C-4966-80B7-B6F73BA673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1483.46</c:v>
                </c:pt>
                <c:pt idx="1">
                  <c:v>1530.89</c:v>
                </c:pt>
                <c:pt idx="2">
                  <c:v>762.43</c:v>
                </c:pt>
                <c:pt idx="3">
                  <c:v>992.31</c:v>
                </c:pt>
                <c:pt idx="4">
                  <c:v>1668.69</c:v>
                </c:pt>
              </c:numCache>
            </c:numRef>
          </c:val>
          <c:extLst>
            <c:ext xmlns:c16="http://schemas.microsoft.com/office/drawing/2014/chart" uri="{C3380CC4-5D6E-409C-BE32-E72D297353CC}">
              <c16:uniqueId val="{00000000-1B9C-42F0-A7B1-3E6010F9D3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1B9C-42F0-A7B1-3E6010F9D3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163.53</c:v>
                </c:pt>
                <c:pt idx="1">
                  <c:v>156.88</c:v>
                </c:pt>
                <c:pt idx="2">
                  <c:v>198.2</c:v>
                </c:pt>
                <c:pt idx="3">
                  <c:v>216.78</c:v>
                </c:pt>
                <c:pt idx="4">
                  <c:v>173.74</c:v>
                </c:pt>
              </c:numCache>
            </c:numRef>
          </c:val>
          <c:extLst>
            <c:ext xmlns:c16="http://schemas.microsoft.com/office/drawing/2014/chart" uri="{C3380CC4-5D6E-409C-BE32-E72D297353CC}">
              <c16:uniqueId val="{00000000-5C65-4DBD-9F9F-2772699274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5C65-4DBD-9F9F-2772699274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111.61</c:v>
                </c:pt>
                <c:pt idx="1">
                  <c:v>107.18</c:v>
                </c:pt>
                <c:pt idx="2">
                  <c:v>94.2</c:v>
                </c:pt>
                <c:pt idx="3">
                  <c:v>86.31</c:v>
                </c:pt>
                <c:pt idx="4">
                  <c:v>98.25</c:v>
                </c:pt>
              </c:numCache>
            </c:numRef>
          </c:val>
          <c:extLst>
            <c:ext xmlns:c16="http://schemas.microsoft.com/office/drawing/2014/chart" uri="{C3380CC4-5D6E-409C-BE32-E72D297353CC}">
              <c16:uniqueId val="{00000000-7B72-4C90-97F3-EA79B33F1D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7B72-4C90-97F3-EA79B33F1D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100.65</c:v>
                </c:pt>
                <c:pt idx="1">
                  <c:v>101.81</c:v>
                </c:pt>
                <c:pt idx="2">
                  <c:v>110.51</c:v>
                </c:pt>
                <c:pt idx="3">
                  <c:v>121.24</c:v>
                </c:pt>
                <c:pt idx="4">
                  <c:v>117.74</c:v>
                </c:pt>
              </c:numCache>
            </c:numRef>
          </c:val>
          <c:extLst>
            <c:ext xmlns:c16="http://schemas.microsoft.com/office/drawing/2014/chart" uri="{C3380CC4-5D6E-409C-BE32-E72D297353CC}">
              <c16:uniqueId val="{00000000-77DE-4390-ABE7-72CD7CFCD4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77DE-4390-ABE7-72CD7CFCD4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池田市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自治体職員</v>
      </c>
      <c r="AE8" s="40"/>
      <c r="AF8" s="40"/>
      <c r="AG8" s="40"/>
      <c r="AH8" s="40"/>
      <c r="AI8" s="40"/>
      <c r="AJ8" s="40"/>
      <c r="AK8" s="3"/>
      <c r="AL8" s="41">
        <f>データ!S6</f>
        <v>102969</v>
      </c>
      <c r="AM8" s="41"/>
      <c r="AN8" s="41"/>
      <c r="AO8" s="41"/>
      <c r="AP8" s="41"/>
      <c r="AQ8" s="41"/>
      <c r="AR8" s="41"/>
      <c r="AS8" s="41"/>
      <c r="AT8" s="34">
        <f>データ!T6</f>
        <v>22.14</v>
      </c>
      <c r="AU8" s="34"/>
      <c r="AV8" s="34"/>
      <c r="AW8" s="34"/>
      <c r="AX8" s="34"/>
      <c r="AY8" s="34"/>
      <c r="AZ8" s="34"/>
      <c r="BA8" s="34"/>
      <c r="BB8" s="34">
        <f>データ!U6</f>
        <v>4650.8100000000004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86.67</v>
      </c>
      <c r="J10" s="34"/>
      <c r="K10" s="34"/>
      <c r="L10" s="34"/>
      <c r="M10" s="34"/>
      <c r="N10" s="34"/>
      <c r="O10" s="34"/>
      <c r="P10" s="34">
        <f>データ!P6</f>
        <v>3.2</v>
      </c>
      <c r="Q10" s="34"/>
      <c r="R10" s="34"/>
      <c r="S10" s="34"/>
      <c r="T10" s="34"/>
      <c r="U10" s="34"/>
      <c r="V10" s="34"/>
      <c r="W10" s="34">
        <f>データ!Q6</f>
        <v>100</v>
      </c>
      <c r="X10" s="34"/>
      <c r="Y10" s="34"/>
      <c r="Z10" s="34"/>
      <c r="AA10" s="34"/>
      <c r="AB10" s="34"/>
      <c r="AC10" s="34"/>
      <c r="AD10" s="41">
        <f>データ!R6</f>
        <v>1634</v>
      </c>
      <c r="AE10" s="41"/>
      <c r="AF10" s="41"/>
      <c r="AG10" s="41"/>
      <c r="AH10" s="41"/>
      <c r="AI10" s="41"/>
      <c r="AJ10" s="41"/>
      <c r="AK10" s="2"/>
      <c r="AL10" s="41">
        <f>データ!V6</f>
        <v>3284</v>
      </c>
      <c r="AM10" s="41"/>
      <c r="AN10" s="41"/>
      <c r="AO10" s="41"/>
      <c r="AP10" s="41"/>
      <c r="AQ10" s="41"/>
      <c r="AR10" s="41"/>
      <c r="AS10" s="41"/>
      <c r="AT10" s="34">
        <f>データ!W6</f>
        <v>1.04</v>
      </c>
      <c r="AU10" s="34"/>
      <c r="AV10" s="34"/>
      <c r="AW10" s="34"/>
      <c r="AX10" s="34"/>
      <c r="AY10" s="34"/>
      <c r="AZ10" s="34"/>
      <c r="BA10" s="34"/>
      <c r="BB10" s="34">
        <f>データ!X6</f>
        <v>3157.69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1NKnrHJAb7DQf9RUzi4GZUvtmexleqX7XCK3O3lve20ubivwBgt7vCLtgWuXvxPG+stx2vg68xMKkdmCuZXS9g==" saltValue="OHcb4EofM29fVJlqTWr9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272043</v>
      </c>
      <c r="D6" s="19">
        <f t="shared" si="3"/>
        <v>46</v>
      </c>
      <c r="E6" s="19">
        <f t="shared" si="3"/>
        <v>17</v>
      </c>
      <c r="F6" s="19">
        <f t="shared" si="3"/>
        <v>4</v>
      </c>
      <c r="G6" s="19">
        <f t="shared" si="3"/>
        <v>0</v>
      </c>
      <c r="H6" s="19" t="str">
        <f t="shared" si="3"/>
        <v>大阪府　池田市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86.67</v>
      </c>
      <c r="P6" s="20">
        <f t="shared" si="3"/>
        <v>3.2</v>
      </c>
      <c r="Q6" s="20">
        <f t="shared" si="3"/>
        <v>100</v>
      </c>
      <c r="R6" s="20">
        <f t="shared" si="3"/>
        <v>1634</v>
      </c>
      <c r="S6" s="20">
        <f t="shared" si="3"/>
        <v>102969</v>
      </c>
      <c r="T6" s="20">
        <f t="shared" si="3"/>
        <v>22.14</v>
      </c>
      <c r="U6" s="20">
        <f t="shared" si="3"/>
        <v>4650.8100000000004</v>
      </c>
      <c r="V6" s="20">
        <f t="shared" si="3"/>
        <v>3284</v>
      </c>
      <c r="W6" s="20">
        <f t="shared" si="3"/>
        <v>1.04</v>
      </c>
      <c r="X6" s="20">
        <f t="shared" si="3"/>
        <v>3157.69</v>
      </c>
      <c r="Y6" s="21">
        <f>IF(Y7="",NA(),Y7)</f>
        <v>106.57</v>
      </c>
      <c r="Z6" s="21">
        <f t="shared" ref="Z6:AH6" si="4">IF(Z7="",NA(),Z7)</f>
        <v>104.98</v>
      </c>
      <c r="AA6" s="21">
        <f t="shared" si="4"/>
        <v>102.44</v>
      </c>
      <c r="AB6" s="21">
        <f t="shared" si="4"/>
        <v>98.67</v>
      </c>
      <c r="AC6" s="21">
        <f t="shared" si="4"/>
        <v>102.15</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1483.46</v>
      </c>
      <c r="AV6" s="21">
        <f t="shared" ref="AV6:BD6" si="6">IF(AV7="",NA(),AV7)</f>
        <v>1530.89</v>
      </c>
      <c r="AW6" s="21">
        <f t="shared" si="6"/>
        <v>762.43</v>
      </c>
      <c r="AX6" s="21">
        <f t="shared" si="6"/>
        <v>992.31</v>
      </c>
      <c r="AY6" s="21">
        <f t="shared" si="6"/>
        <v>1668.69</v>
      </c>
      <c r="AZ6" s="21">
        <f t="shared" si="6"/>
        <v>53.44</v>
      </c>
      <c r="BA6" s="21">
        <f t="shared" si="6"/>
        <v>46.85</v>
      </c>
      <c r="BB6" s="21">
        <f t="shared" si="6"/>
        <v>44.35</v>
      </c>
      <c r="BC6" s="21">
        <f t="shared" si="6"/>
        <v>41.51</v>
      </c>
      <c r="BD6" s="21">
        <f t="shared" si="6"/>
        <v>45.01</v>
      </c>
      <c r="BE6" s="20" t="str">
        <f>IF(BE7="","",IF(BE7="-","【-】","【"&amp;SUBSTITUTE(TEXT(BE7,"#,##0.00"),"-","△")&amp;"】"))</f>
        <v>【48.91】</v>
      </c>
      <c r="BF6" s="21">
        <f>IF(BF7="",NA(),BF7)</f>
        <v>163.53</v>
      </c>
      <c r="BG6" s="21">
        <f t="shared" ref="BG6:BO6" si="7">IF(BG7="",NA(),BG7)</f>
        <v>156.88</v>
      </c>
      <c r="BH6" s="21">
        <f t="shared" si="7"/>
        <v>198.2</v>
      </c>
      <c r="BI6" s="21">
        <f t="shared" si="7"/>
        <v>216.78</v>
      </c>
      <c r="BJ6" s="21">
        <f t="shared" si="7"/>
        <v>173.74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111.61</v>
      </c>
      <c r="BR6" s="21">
        <f t="shared" ref="BR6:BZ6" si="8">IF(BR7="",NA(),BR7)</f>
        <v>107.18</v>
      </c>
      <c r="BS6" s="21">
        <f t="shared" si="8"/>
        <v>94.2</v>
      </c>
      <c r="BT6" s="21">
        <f t="shared" si="8"/>
        <v>86.31</v>
      </c>
      <c r="BU6" s="21">
        <f t="shared" si="8"/>
        <v>98.25</v>
      </c>
      <c r="BV6" s="21">
        <f t="shared" si="8"/>
        <v>84.3</v>
      </c>
      <c r="BW6" s="21">
        <f t="shared" si="8"/>
        <v>82.88</v>
      </c>
      <c r="BX6" s="21">
        <f t="shared" si="8"/>
        <v>82.53</v>
      </c>
      <c r="BY6" s="21">
        <f t="shared" si="8"/>
        <v>81.81</v>
      </c>
      <c r="BZ6" s="21">
        <f t="shared" si="8"/>
        <v>82.27</v>
      </c>
      <c r="CA6" s="20" t="str">
        <f>IF(CA7="","",IF(CA7="-","【-】","【"&amp;SUBSTITUTE(TEXT(CA7,"#,##0.00"),"-","△")&amp;"】"))</f>
        <v>【75.33】</v>
      </c>
      <c r="CB6" s="21">
        <f>IF(CB7="",NA(),CB7)</f>
        <v>100.65</v>
      </c>
      <c r="CC6" s="21">
        <f t="shared" ref="CC6:CK6" si="9">IF(CC7="",NA(),CC7)</f>
        <v>101.81</v>
      </c>
      <c r="CD6" s="21">
        <f t="shared" si="9"/>
        <v>110.51</v>
      </c>
      <c r="CE6" s="21">
        <f t="shared" si="9"/>
        <v>121.24</v>
      </c>
      <c r="CF6" s="21">
        <f t="shared" si="9"/>
        <v>117.74</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97.93</v>
      </c>
      <c r="CY6" s="21">
        <f t="shared" ref="CY6:DG6" si="11">IF(CY7="",NA(),CY7)</f>
        <v>97.85</v>
      </c>
      <c r="CZ6" s="21">
        <f t="shared" si="11"/>
        <v>97.83</v>
      </c>
      <c r="DA6" s="21">
        <f t="shared" si="11"/>
        <v>97.79</v>
      </c>
      <c r="DB6" s="21">
        <f t="shared" si="11"/>
        <v>98.72</v>
      </c>
      <c r="DC6" s="21">
        <f t="shared" si="11"/>
        <v>87.96</v>
      </c>
      <c r="DD6" s="21">
        <f t="shared" si="11"/>
        <v>87.65</v>
      </c>
      <c r="DE6" s="21">
        <f t="shared" si="11"/>
        <v>88.15</v>
      </c>
      <c r="DF6" s="21">
        <f t="shared" si="11"/>
        <v>88.37</v>
      </c>
      <c r="DG6" s="21">
        <f t="shared" si="11"/>
        <v>88.66</v>
      </c>
      <c r="DH6" s="20" t="str">
        <f>IF(DH7="","",IF(DH7="-","【-】","【"&amp;SUBSTITUTE(TEXT(DH7,"#,##0.00"),"-","△")&amp;"】"))</f>
        <v>【86.21】</v>
      </c>
      <c r="DI6" s="21">
        <f>IF(DI7="",NA(),DI7)</f>
        <v>41.03</v>
      </c>
      <c r="DJ6" s="21">
        <f t="shared" ref="DJ6:DR6" si="12">IF(DJ7="",NA(),DJ7)</f>
        <v>44.53</v>
      </c>
      <c r="DK6" s="21">
        <f t="shared" si="12"/>
        <v>47.23</v>
      </c>
      <c r="DL6" s="21">
        <f t="shared" si="12"/>
        <v>49.85</v>
      </c>
      <c r="DM6" s="21">
        <f t="shared" si="12"/>
        <v>53.09</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0.12</v>
      </c>
      <c r="EF6" s="20">
        <f t="shared" ref="EF6:EN6" si="14">IF(EF7="",NA(),EF7)</f>
        <v>0</v>
      </c>
      <c r="EG6" s="21">
        <f t="shared" si="14"/>
        <v>1.2</v>
      </c>
      <c r="EH6" s="21">
        <f t="shared" si="14"/>
        <v>0.68</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272043</v>
      </c>
      <c r="D7" s="23">
        <v>46</v>
      </c>
      <c r="E7" s="23">
        <v>17</v>
      </c>
      <c r="F7" s="23">
        <v>4</v>
      </c>
      <c r="G7" s="23">
        <v>0</v>
      </c>
      <c r="H7" s="23" t="s">
        <v>96</v>
      </c>
      <c r="I7" s="23" t="s">
        <v>97</v>
      </c>
      <c r="J7" s="23" t="s">
        <v>98</v>
      </c>
      <c r="K7" s="23" t="s">
        <v>99</v>
      </c>
      <c r="L7" s="23" t="s">
        <v>100</v>
      </c>
      <c r="M7" s="23" t="s">
        <v>101</v>
      </c>
      <c r="N7" s="24" t="s">
        <v>102</v>
      </c>
      <c r="O7" s="24">
        <v>86.67</v>
      </c>
      <c r="P7" s="24">
        <v>3.2</v>
      </c>
      <c r="Q7" s="24">
        <v>100</v>
      </c>
      <c r="R7" s="24">
        <v>1634</v>
      </c>
      <c r="S7" s="24">
        <v>102969</v>
      </c>
      <c r="T7" s="24">
        <v>22.14</v>
      </c>
      <c r="U7" s="24">
        <v>4650.8100000000004</v>
      </c>
      <c r="V7" s="24">
        <v>3284</v>
      </c>
      <c r="W7" s="24">
        <v>1.04</v>
      </c>
      <c r="X7" s="24">
        <v>3157.69</v>
      </c>
      <c r="Y7" s="24">
        <v>106.57</v>
      </c>
      <c r="Z7" s="24">
        <v>104.98</v>
      </c>
      <c r="AA7" s="24">
        <v>102.44</v>
      </c>
      <c r="AB7" s="24">
        <v>98.67</v>
      </c>
      <c r="AC7" s="24">
        <v>102.15</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1483.46</v>
      </c>
      <c r="AV7" s="24">
        <v>1530.89</v>
      </c>
      <c r="AW7" s="24">
        <v>762.43</v>
      </c>
      <c r="AX7" s="24">
        <v>992.31</v>
      </c>
      <c r="AY7" s="24">
        <v>1668.69</v>
      </c>
      <c r="AZ7" s="24">
        <v>53.44</v>
      </c>
      <c r="BA7" s="24">
        <v>46.85</v>
      </c>
      <c r="BB7" s="24">
        <v>44.35</v>
      </c>
      <c r="BC7" s="24">
        <v>41.51</v>
      </c>
      <c r="BD7" s="24">
        <v>45.01</v>
      </c>
      <c r="BE7" s="24">
        <v>48.91</v>
      </c>
      <c r="BF7" s="24">
        <v>163.53</v>
      </c>
      <c r="BG7" s="24">
        <v>156.88</v>
      </c>
      <c r="BH7" s="24">
        <v>198.2</v>
      </c>
      <c r="BI7" s="24">
        <v>216.78</v>
      </c>
      <c r="BJ7" s="24">
        <v>173.74</v>
      </c>
      <c r="BK7" s="24">
        <v>1267.3900000000001</v>
      </c>
      <c r="BL7" s="24">
        <v>1268.6300000000001</v>
      </c>
      <c r="BM7" s="24">
        <v>1283.69</v>
      </c>
      <c r="BN7" s="24">
        <v>1160.22</v>
      </c>
      <c r="BO7" s="24">
        <v>1141.98</v>
      </c>
      <c r="BP7" s="24">
        <v>1156.82</v>
      </c>
      <c r="BQ7" s="24">
        <v>111.61</v>
      </c>
      <c r="BR7" s="24">
        <v>107.18</v>
      </c>
      <c r="BS7" s="24">
        <v>94.2</v>
      </c>
      <c r="BT7" s="24">
        <v>86.31</v>
      </c>
      <c r="BU7" s="24">
        <v>98.25</v>
      </c>
      <c r="BV7" s="24">
        <v>84.3</v>
      </c>
      <c r="BW7" s="24">
        <v>82.88</v>
      </c>
      <c r="BX7" s="24">
        <v>82.53</v>
      </c>
      <c r="BY7" s="24">
        <v>81.81</v>
      </c>
      <c r="BZ7" s="24">
        <v>82.27</v>
      </c>
      <c r="CA7" s="24">
        <v>75.33</v>
      </c>
      <c r="CB7" s="24">
        <v>100.65</v>
      </c>
      <c r="CC7" s="24">
        <v>101.81</v>
      </c>
      <c r="CD7" s="24">
        <v>110.51</v>
      </c>
      <c r="CE7" s="24">
        <v>121.24</v>
      </c>
      <c r="CF7" s="24">
        <v>117.74</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97.93</v>
      </c>
      <c r="CY7" s="24">
        <v>97.85</v>
      </c>
      <c r="CZ7" s="24">
        <v>97.83</v>
      </c>
      <c r="DA7" s="24">
        <v>97.79</v>
      </c>
      <c r="DB7" s="24">
        <v>98.72</v>
      </c>
      <c r="DC7" s="24">
        <v>87.96</v>
      </c>
      <c r="DD7" s="24">
        <v>87.65</v>
      </c>
      <c r="DE7" s="24">
        <v>88.15</v>
      </c>
      <c r="DF7" s="24">
        <v>88.37</v>
      </c>
      <c r="DG7" s="24">
        <v>88.66</v>
      </c>
      <c r="DH7" s="24">
        <v>86.21</v>
      </c>
      <c r="DI7" s="24">
        <v>41.03</v>
      </c>
      <c r="DJ7" s="24">
        <v>44.53</v>
      </c>
      <c r="DK7" s="24">
        <v>47.23</v>
      </c>
      <c r="DL7" s="24">
        <v>49.85</v>
      </c>
      <c r="DM7" s="24">
        <v>53.09</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0.12</v>
      </c>
      <c r="EF7" s="24">
        <v>0</v>
      </c>
      <c r="EG7" s="24">
        <v>1.2</v>
      </c>
      <c r="EH7" s="24">
        <v>0.68</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2025-02-21T04:32:27Z</cp:lastPrinted>
  <dcterms:created xsi:type="dcterms:W3CDTF">2025-01-24T07:12:33Z</dcterms:created>
  <dcterms:modified xsi:type="dcterms:W3CDTF">2025-03-04T07:51:37Z</dcterms:modified>
  <cp:category/>
</cp:coreProperties>
</file>