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09492B4B-9755-48B3-8BE6-0773DAE3BCAC}" xr6:coauthVersionLast="47" xr6:coauthVersionMax="47" xr10:uidLastSave="{00000000-0000-0000-0000-000000000000}"/>
  <workbookProtection workbookAlgorithmName="SHA-512" workbookHashValue="dvErw+xvChjgdvXFWsk4Yc0DejQZCmtp0tt5pgO/yfZxEoSo21FJ73kN/ZAR1j9PeDadZ/0jl3Mg/sbl0gzx5Q==" workbookSaltValue="f0YKr2lo5n+1vxmYiEv/2Q==" workbookSpinCount="100000" lockStructure="1"/>
  <bookViews>
    <workbookView xWindow="9276" yWindow="696" windowWidth="13764" windowHeight="13248"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R6" i="5"/>
  <c r="AD10" i="4" s="1"/>
  <c r="Q6" i="5"/>
  <c r="P6" i="5"/>
  <c r="P10" i="4" s="1"/>
  <c r="O6" i="5"/>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BB10" i="4"/>
  <c r="W10" i="4"/>
  <c r="I10" i="4"/>
  <c r="B10" i="4"/>
  <c r="BB8" i="4"/>
  <c r="AT8" i="4"/>
  <c r="AL8" i="4"/>
  <c r="AD8" i="4"/>
  <c r="W8" i="4"/>
  <c r="B8" i="4"/>
  <c r="B6" i="4"/>
</calcChain>
</file>

<file path=xl/sharedStrings.xml><?xml version="1.0" encoding="utf-8"?>
<sst xmlns="http://schemas.openxmlformats.org/spreadsheetml/2006/main" count="234" uniqueCount="115">
  <si>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</si>
  <si>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</si>
  <si>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</si>
  <si>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</si>
  <si>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</si>
  <si>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</si>
  <si>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</si>
  <si>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</si>
  <si>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</si>
  <si>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</si>
  <si>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</si>
  <si>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</si>
  <si>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</si>
  <si>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</si>
  <si>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</si>
  <si>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</si>
  <si>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</si>
  <si>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</si>
  <si>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</si>
  <si>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</si>
  <si>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</si>
  <si>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</si>
  <si>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</si>
  <si>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</si>
  <si>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</si>
  <si>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</si>
  <si>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</si>
  <si>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</si>
  <si>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</si>
  <si>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</si>
  <si>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</si>
  <si>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</si>
  <si>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</si>
  <si>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</si>
  <si>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</si>
  <si>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</si>
  <si>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</si>
  <si>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</si>
  <si>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</si>
  <si>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</si>
  <si>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</si>
  <si>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</si>
  <si>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</si>
  <si>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</si>
  <si>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</si>
  <si>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</si>
  <si>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</si>
  <si>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</si>
  <si>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</si>
  <si>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</si>
  <si>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</si>
  <si>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</si>
  <si>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</si>
  <si>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</si>
  <si>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</si>
  <si>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</si>
  <si>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</si>
  <si>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</si>
  <si>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</si>
  <si>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</si>
  <si>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</si>
  <si>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</si>
  <si>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</si>
  <si>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</si>
  <si>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</si>
  <si>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</si>
  <si>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</si>
  <si>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</si>
  <si>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</si>
  <si>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</si>
  <si>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</si>
  <si>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</si>
  <si>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</si>
  <si>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</si>
  <si>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</si>
  <si>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</si>
  <si>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</si>
  <si>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</si>
  <si>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</si>
  <si>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</si>
  <si>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</si>
  <si>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</si>
  <si>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</si>
  <si>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</si>
  <si>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</si>
  <si>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</si>
  <si>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</si>
  <si>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</si>
  <si>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</si>
  <si>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</si>
  <si>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</si>
  <si>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</si>
  <si>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</si>
  <si>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</si>
  <si>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</si>
  <si>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</si>
  <si>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池田市</t>
  </si>
  <si>
    <t>法適用</t>
  </si>
  <si>
    <t>下水道事業</t>
  </si>
  <si>
    <t>公共下水道</t>
  </si>
  <si>
    <t>Ba</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</si>
  <si>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</si>
  <si>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</si>
  <si>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</si>
  <si>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</si>
  <si>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</si>
  <si>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</si>
  <si>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</si>
  <si>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</si>
  <si>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</si>
  <si>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</si>
  <si>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</si>
  <si>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収益性については、①経常収支比率は2.99ポイント減少し、100%を下回った。前年より悪化しており、単年度収支は引き続き赤字となった。類似団体や全国平均と比べても低い水準である。ただし、新型コロナ減免措置が終了したことで、収入面では一定の回復が見られた。②累積欠損金比率は若干改善したものの、依然として高い水準にある。類似団体や全国平均と比較しても大幅に上回っており、財務状況の悪化が続いている。⑤経費回収率は改善したが、100%には達していない。令和6年1月に下水道使用料の改定を実施し、今後の経費回収率は改善見込み。⑥汚水処理原価は類似団体平均よりは低い水準で推移しているが、上昇傾向が続きこの3年で増加が見られ類似団体との差は縮まっている。
　財政状態については、③流動比率は100%を超えており、短期の債務支払い能力には問題がない。ただし前年より12.26ポイント低下している。④企業債残高対事業規模比率は若干改善したものの、依然として高水準であり、類似団体平均値を上回っている。
　施設の活用については、⑦施設利用率は低下傾向でやや低い水準が続いているが、⑧水洗化率は前年と同じ水準を維持しており、ほぼ100%に達している。</t>
    <phoneticPr fontId="4"/>
  </si>
  <si>
    <t>　①有形固定資産減価償却率は微増し、老朽化が進行している。類似団体平均よりも大幅に高く、設備更新の必要性が引き続き高まっている。これは、下水道の早期整備によるものである。
　②管渠老朽化率は増加傾向が続き、老朽化の進行が顕著となっている。類似団体や全国平均を大きく上回っており、今後の維持管理が課題となる。
　③管渠改善率は0.34ポイント増加し、前年より向上した。依然として低い水準にとどまっているが、令和2年度よりストックマネジメント計画に基づいた更新事業を行っており、今後は増加傾向に転じることが予想される。</t>
    <rPh sb="14" eb="16">
      <t>ビゾウ</t>
    </rPh>
    <rPh sb="95" eb="99">
      <t>ゾウカケイコウ</t>
    </rPh>
    <rPh sb="100" eb="101">
      <t>ツヅ</t>
    </rPh>
    <phoneticPr fontId="4"/>
  </si>
  <si>
    <t>　経営面については、経常収支比率は前年より低下し、単年度収支は引き続き赤字となった。累積欠損金比率は改善したものの、依然として高水準である。
　これらの状況を踏まえ、令和6年1月に実施した使用料改定による収益性の改善を見込むとともに、令和5年度に改定した経営戦略に基づき、中長期的な視点で将来を見据え、人件費を含む維持管理費の削減等、経営の健全化を図っていく。
　更新については、ストックマネジメント計画（令和2～6年度）に基づき、緊急度の高い箇所から、計画的・効率的に実施していく。
　耐震化については、総合地震対策計画（令和2～6年度）に基づき、計画的に進めていく。</t>
    <rPh sb="1" eb="3">
      <t>ケイエイ</t>
    </rPh>
    <rPh sb="3" eb="4">
      <t>メン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</si>
</sst>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0.71</c:v>
                </c:pt>
                <c:pt idx="1">
                  <c:v>0.06</c:v>
                </c:pt>
                <c:pt idx="2">
                  <c:v>0.28999999999999998</c:v>
                </c:pt>
                <c:pt idx="3">
                  <c:v>0.11</c:v>
                </c:pt>
                <c:pt idx="4">
                  <c:v>0.45</c:v>
                </c:pt>
              </c:numCache>
            </c:numRef>
          </c:val>
          <c:extLst>
            <c:ext xmlns:c16="http://schemas.microsoft.com/office/drawing/2014/chart" uri="{C3380CC4-5D6E-409C-BE32-E72D297353CC}">
              <c16:uniqueId val="{00000000-C2E4-4EBC-9F48-7B3766481E5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0.14000000000000001</c:v>
                </c:pt>
                <c:pt idx="2">
                  <c:v>0.11</c:v>
                </c:pt>
                <c:pt idx="3">
                  <c:v>0.04</c:v>
                </c:pt>
                <c:pt idx="4">
                  <c:v>0.11</c:v>
                </c:pt>
              </c:numCache>
            </c:numRef>
          </c:val>
          <c:smooth val="0"/>
          <c:extLst>
            <c:ext xmlns:c16="http://schemas.microsoft.com/office/drawing/2014/chart" uri="{C3380CC4-5D6E-409C-BE32-E72D297353CC}">
              <c16:uniqueId val="{00000001-C2E4-4EBC-9F48-7B3766481E5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58.56</c:v>
                </c:pt>
                <c:pt idx="1">
                  <c:v>59.41</c:v>
                </c:pt>
                <c:pt idx="2">
                  <c:v>56.3</c:v>
                </c:pt>
                <c:pt idx="3">
                  <c:v>53.29</c:v>
                </c:pt>
                <c:pt idx="4">
                  <c:v>52.09</c:v>
                </c:pt>
              </c:numCache>
            </c:numRef>
          </c:val>
          <c:extLst>
            <c:ext xmlns:c16="http://schemas.microsoft.com/office/drawing/2014/chart" uri="{C3380CC4-5D6E-409C-BE32-E72D297353CC}">
              <c16:uniqueId val="{00000000-6477-40C7-BEB0-DB91AE3BEC7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62.97</c:v>
                </c:pt>
                <c:pt idx="1">
                  <c:v>64.930000000000007</c:v>
                </c:pt>
                <c:pt idx="2">
                  <c:v>0</c:v>
                </c:pt>
                <c:pt idx="3">
                  <c:v>0</c:v>
                </c:pt>
                <c:pt idx="4">
                  <c:v>0</c:v>
                </c:pt>
              </c:numCache>
            </c:numRef>
          </c:val>
          <c:smooth val="0"/>
          <c:extLst>
            <c:ext xmlns:c16="http://schemas.microsoft.com/office/drawing/2014/chart" uri="{C3380CC4-5D6E-409C-BE32-E72D297353CC}">
              <c16:uniqueId val="{00000001-6477-40C7-BEB0-DB91AE3BEC7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99.94</c:v>
                </c:pt>
                <c:pt idx="1">
                  <c:v>99.94</c:v>
                </c:pt>
                <c:pt idx="2">
                  <c:v>99.94</c:v>
                </c:pt>
                <c:pt idx="3">
                  <c:v>99.94</c:v>
                </c:pt>
                <c:pt idx="4">
                  <c:v>99.94</c:v>
                </c:pt>
              </c:numCache>
            </c:numRef>
          </c:val>
          <c:extLst>
            <c:ext xmlns:c16="http://schemas.microsoft.com/office/drawing/2014/chart" uri="{C3380CC4-5D6E-409C-BE32-E72D297353CC}">
              <c16:uniqueId val="{00000000-B81E-4489-86FB-918EB648014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96.97</c:v>
                </c:pt>
                <c:pt idx="1">
                  <c:v>97.7</c:v>
                </c:pt>
                <c:pt idx="2">
                  <c:v>98.14</c:v>
                </c:pt>
                <c:pt idx="3">
                  <c:v>98.08</c:v>
                </c:pt>
                <c:pt idx="4">
                  <c:v>97.92</c:v>
                </c:pt>
              </c:numCache>
            </c:numRef>
          </c:val>
          <c:smooth val="0"/>
          <c:extLst>
            <c:ext xmlns:c16="http://schemas.microsoft.com/office/drawing/2014/chart" uri="{C3380CC4-5D6E-409C-BE32-E72D297353CC}">
              <c16:uniqueId val="{00000001-B81E-4489-86FB-918EB648014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104.83</c:v>
                </c:pt>
                <c:pt idx="1">
                  <c:v>103.66</c:v>
                </c:pt>
                <c:pt idx="2">
                  <c:v>102.87</c:v>
                </c:pt>
                <c:pt idx="3">
                  <c:v>99.6</c:v>
                </c:pt>
                <c:pt idx="4">
                  <c:v>96.61</c:v>
                </c:pt>
              </c:numCache>
            </c:numRef>
          </c:val>
          <c:extLst>
            <c:ext xmlns:c16="http://schemas.microsoft.com/office/drawing/2014/chart" uri="{C3380CC4-5D6E-409C-BE32-E72D297353CC}">
              <c16:uniqueId val="{00000000-5ADB-4A28-ACA7-BE00B381E58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c:v>
                </c:pt>
                <c:pt idx="1">
                  <c:v>107.09</c:v>
                </c:pt>
                <c:pt idx="2">
                  <c:v>108.18</c:v>
                </c:pt>
                <c:pt idx="3">
                  <c:v>105.76</c:v>
                </c:pt>
                <c:pt idx="4">
                  <c:v>103.96</c:v>
                </c:pt>
              </c:numCache>
            </c:numRef>
          </c:val>
          <c:smooth val="0"/>
          <c:extLst>
            <c:ext xmlns:c16="http://schemas.microsoft.com/office/drawing/2014/chart" uri="{C3380CC4-5D6E-409C-BE32-E72D297353CC}">
              <c16:uniqueId val="{00000001-5ADB-4A28-ACA7-BE00B381E58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42.91</c:v>
                </c:pt>
                <c:pt idx="1">
                  <c:v>45.09</c:v>
                </c:pt>
                <c:pt idx="2">
                  <c:v>47.21</c:v>
                </c:pt>
                <c:pt idx="3">
                  <c:v>46.44</c:v>
                </c:pt>
                <c:pt idx="4">
                  <c:v>46.7</c:v>
                </c:pt>
              </c:numCache>
            </c:numRef>
          </c:val>
          <c:extLst>
            <c:ext xmlns:c16="http://schemas.microsoft.com/office/drawing/2014/chart" uri="{C3380CC4-5D6E-409C-BE32-E72D297353CC}">
              <c16:uniqueId val="{00000000-A82C-4BC3-BA34-98AC6441B25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24.54</c:v>
                </c:pt>
                <c:pt idx="1">
                  <c:v>23.38</c:v>
                </c:pt>
                <c:pt idx="2">
                  <c:v>23.49</c:v>
                </c:pt>
                <c:pt idx="3">
                  <c:v>26.35</c:v>
                </c:pt>
                <c:pt idx="4">
                  <c:v>28.87</c:v>
                </c:pt>
              </c:numCache>
            </c:numRef>
          </c:val>
          <c:smooth val="0"/>
          <c:extLst>
            <c:ext xmlns:c16="http://schemas.microsoft.com/office/drawing/2014/chart" uri="{C3380CC4-5D6E-409C-BE32-E72D297353CC}">
              <c16:uniqueId val="{00000001-A82C-4BC3-BA34-98AC6441B25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23.38</c:v>
                </c:pt>
                <c:pt idx="1">
                  <c:v>29.23</c:v>
                </c:pt>
                <c:pt idx="2">
                  <c:v>35.18</c:v>
                </c:pt>
                <c:pt idx="3">
                  <c:v>43.69</c:v>
                </c:pt>
                <c:pt idx="4">
                  <c:v>49.03</c:v>
                </c:pt>
              </c:numCache>
            </c:numRef>
          </c:val>
          <c:extLst>
            <c:ext xmlns:c16="http://schemas.microsoft.com/office/drawing/2014/chart" uri="{C3380CC4-5D6E-409C-BE32-E72D297353CC}">
              <c16:uniqueId val="{00000000-7654-4850-B722-CCC2C6BB31B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7.66</c:v>
                </c:pt>
                <c:pt idx="1">
                  <c:v>8.1999999999999993</c:v>
                </c:pt>
                <c:pt idx="2">
                  <c:v>8.67</c:v>
                </c:pt>
                <c:pt idx="3">
                  <c:v>14.22</c:v>
                </c:pt>
                <c:pt idx="4">
                  <c:v>18.190000000000001</c:v>
                </c:pt>
              </c:numCache>
            </c:numRef>
          </c:val>
          <c:smooth val="0"/>
          <c:extLst>
            <c:ext xmlns:c16="http://schemas.microsoft.com/office/drawing/2014/chart" uri="{C3380CC4-5D6E-409C-BE32-E72D297353CC}">
              <c16:uniqueId val="{00000001-7654-4850-B722-CCC2C6BB31B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11.9</c:v>
                </c:pt>
                <c:pt idx="1">
                  <c:v>15.11</c:v>
                </c:pt>
                <c:pt idx="2">
                  <c:v>18.170000000000002</c:v>
                </c:pt>
                <c:pt idx="3">
                  <c:v>30.54</c:v>
                </c:pt>
                <c:pt idx="4">
                  <c:v>27.02</c:v>
                </c:pt>
              </c:numCache>
            </c:numRef>
          </c:val>
          <c:extLst>
            <c:ext xmlns:c16="http://schemas.microsoft.com/office/drawing/2014/chart" uri="{C3380CC4-5D6E-409C-BE32-E72D297353CC}">
              <c16:uniqueId val="{00000000-4B44-43EA-B90A-195AEEA1FFD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0.28000000000000003</c:v>
                </c:pt>
                <c:pt idx="1">
                  <c:v>0.59</c:v>
                </c:pt>
                <c:pt idx="2">
                  <c:v>3.66</c:v>
                </c:pt>
                <c:pt idx="3">
                  <c:v>5.65</c:v>
                </c:pt>
                <c:pt idx="4">
                  <c:v>5.59</c:v>
                </c:pt>
              </c:numCache>
            </c:numRef>
          </c:val>
          <c:smooth val="0"/>
          <c:extLst>
            <c:ext xmlns:c16="http://schemas.microsoft.com/office/drawing/2014/chart" uri="{C3380CC4-5D6E-409C-BE32-E72D297353CC}">
              <c16:uniqueId val="{00000001-4B44-43EA-B90A-195AEEA1FFD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174.09</c:v>
                </c:pt>
                <c:pt idx="1">
                  <c:v>137.66</c:v>
                </c:pt>
                <c:pt idx="2">
                  <c:v>154.06</c:v>
                </c:pt>
                <c:pt idx="3">
                  <c:v>163.19999999999999</c:v>
                </c:pt>
                <c:pt idx="4">
                  <c:v>150.94</c:v>
                </c:pt>
              </c:numCache>
            </c:numRef>
          </c:val>
          <c:extLst>
            <c:ext xmlns:c16="http://schemas.microsoft.com/office/drawing/2014/chart" uri="{C3380CC4-5D6E-409C-BE32-E72D297353CC}">
              <c16:uniqueId val="{00000000-DFC0-4FF7-BA98-C3C450B99C5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71.19</c:v>
                </c:pt>
                <c:pt idx="1">
                  <c:v>77.72</c:v>
                </c:pt>
                <c:pt idx="2">
                  <c:v>105.97</c:v>
                </c:pt>
                <c:pt idx="3">
                  <c:v>132.56</c:v>
                </c:pt>
                <c:pt idx="4">
                  <c:v>120.5</c:v>
                </c:pt>
              </c:numCache>
            </c:numRef>
          </c:val>
          <c:smooth val="0"/>
          <c:extLst>
            <c:ext xmlns:c16="http://schemas.microsoft.com/office/drawing/2014/chart" uri="{C3380CC4-5D6E-409C-BE32-E72D297353CC}">
              <c16:uniqueId val="{00000001-DFC0-4FF7-BA98-C3C450B99C5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399.1</c:v>
                </c:pt>
                <c:pt idx="1">
                  <c:v>470.63</c:v>
                </c:pt>
                <c:pt idx="2">
                  <c:v>575.38</c:v>
                </c:pt>
                <c:pt idx="3">
                  <c:v>649.29999999999995</c:v>
                </c:pt>
                <c:pt idx="4">
                  <c:v>586.53</c:v>
                </c:pt>
              </c:numCache>
            </c:numRef>
          </c:val>
          <c:extLst>
            <c:ext xmlns:c16="http://schemas.microsoft.com/office/drawing/2014/chart" uri="{C3380CC4-5D6E-409C-BE32-E72D297353CC}">
              <c16:uniqueId val="{00000000-813D-41F7-9104-725A48E1027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517.34</c:v>
                </c:pt>
                <c:pt idx="1">
                  <c:v>485.6</c:v>
                </c:pt>
                <c:pt idx="2">
                  <c:v>498.02</c:v>
                </c:pt>
                <c:pt idx="3">
                  <c:v>462.53</c:v>
                </c:pt>
                <c:pt idx="4">
                  <c:v>513.14</c:v>
                </c:pt>
              </c:numCache>
            </c:numRef>
          </c:val>
          <c:smooth val="0"/>
          <c:extLst>
            <c:ext xmlns:c16="http://schemas.microsoft.com/office/drawing/2014/chart" uri="{C3380CC4-5D6E-409C-BE32-E72D297353CC}">
              <c16:uniqueId val="{00000001-813D-41F7-9104-725A48E1027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109.68</c:v>
                </c:pt>
                <c:pt idx="1">
                  <c:v>106.59</c:v>
                </c:pt>
                <c:pt idx="2">
                  <c:v>91.49</c:v>
                </c:pt>
                <c:pt idx="3">
                  <c:v>84.31</c:v>
                </c:pt>
                <c:pt idx="4">
                  <c:v>86.18</c:v>
                </c:pt>
              </c:numCache>
            </c:numRef>
          </c:val>
          <c:extLst>
            <c:ext xmlns:c16="http://schemas.microsoft.com/office/drawing/2014/chart" uri="{C3380CC4-5D6E-409C-BE32-E72D297353CC}">
              <c16:uniqueId val="{00000000-C911-4195-96C6-CA1B0A11790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99.89</c:v>
                </c:pt>
                <c:pt idx="1">
                  <c:v>99.95</c:v>
                </c:pt>
                <c:pt idx="2">
                  <c:v>98.23</c:v>
                </c:pt>
                <c:pt idx="3">
                  <c:v>94.99</c:v>
                </c:pt>
                <c:pt idx="4">
                  <c:v>100</c:v>
                </c:pt>
              </c:numCache>
            </c:numRef>
          </c:val>
          <c:smooth val="0"/>
          <c:extLst>
            <c:ext xmlns:c16="http://schemas.microsoft.com/office/drawing/2014/chart" uri="{C3380CC4-5D6E-409C-BE32-E72D297353CC}">
              <c16:uniqueId val="{00000001-C911-4195-96C6-CA1B0A11790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84.2</c:v>
                </c:pt>
                <c:pt idx="1">
                  <c:v>82.81</c:v>
                </c:pt>
                <c:pt idx="2">
                  <c:v>86.24</c:v>
                </c:pt>
                <c:pt idx="3">
                  <c:v>89.66</c:v>
                </c:pt>
                <c:pt idx="4">
                  <c:v>97.83</c:v>
                </c:pt>
              </c:numCache>
            </c:numRef>
          </c:val>
          <c:extLst>
            <c:ext xmlns:c16="http://schemas.microsoft.com/office/drawing/2014/chart" uri="{C3380CC4-5D6E-409C-BE32-E72D297353CC}">
              <c16:uniqueId val="{00000000-A1FE-46A2-82D4-8032452A106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112.4</c:v>
                </c:pt>
                <c:pt idx="1">
                  <c:v>110.21</c:v>
                </c:pt>
                <c:pt idx="2">
                  <c:v>100.56</c:v>
                </c:pt>
                <c:pt idx="3">
                  <c:v>101.01</c:v>
                </c:pt>
                <c:pt idx="4">
                  <c:v>99.62</c:v>
                </c:pt>
              </c:numCache>
            </c:numRef>
          </c:val>
          <c:smooth val="0"/>
          <c:extLst>
            <c:ext xmlns:c16="http://schemas.microsoft.com/office/drawing/2014/chart" uri="{C3380CC4-5D6E-409C-BE32-E72D297353CC}">
              <c16:uniqueId val="{00000001-A1FE-46A2-82D4-8032452A106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大阪府　池田市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Ba</v>
      </c>
      <c r="X8" s="39"/>
      <c r="Y8" s="39"/>
      <c r="Z8" s="39"/>
      <c r="AA8" s="39"/>
      <c r="AB8" s="39"/>
      <c r="AC8" s="39"/>
      <c r="AD8" s="40" t="str">
        <f>データ!$M$6</f>
        <v>自治体職員</v>
      </c>
      <c r="AE8" s="40"/>
      <c r="AF8" s="40"/>
      <c r="AG8" s="40"/>
      <c r="AH8" s="40"/>
      <c r="AI8" s="40"/>
      <c r="AJ8" s="40"/>
      <c r="AK8" s="3"/>
      <c r="AL8" s="41">
        <f>データ!S6</f>
        <v>102969</v>
      </c>
      <c r="AM8" s="41"/>
      <c r="AN8" s="41"/>
      <c r="AO8" s="41"/>
      <c r="AP8" s="41"/>
      <c r="AQ8" s="41"/>
      <c r="AR8" s="41"/>
      <c r="AS8" s="41"/>
      <c r="AT8" s="34">
        <f>データ!T6</f>
        <v>22.14</v>
      </c>
      <c r="AU8" s="34"/>
      <c r="AV8" s="34"/>
      <c r="AW8" s="34"/>
      <c r="AX8" s="34"/>
      <c r="AY8" s="34"/>
      <c r="AZ8" s="34"/>
      <c r="BA8" s="34"/>
      <c r="BB8" s="34">
        <f>データ!U6</f>
        <v>4650.8100000000004</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63.76</v>
      </c>
      <c r="J10" s="34"/>
      <c r="K10" s="34"/>
      <c r="L10" s="34"/>
      <c r="M10" s="34"/>
      <c r="N10" s="34"/>
      <c r="O10" s="34"/>
      <c r="P10" s="34">
        <f>データ!P6</f>
        <v>96.8</v>
      </c>
      <c r="Q10" s="34"/>
      <c r="R10" s="34"/>
      <c r="S10" s="34"/>
      <c r="T10" s="34"/>
      <c r="U10" s="34"/>
      <c r="V10" s="34"/>
      <c r="W10" s="34">
        <f>データ!Q6</f>
        <v>62.93</v>
      </c>
      <c r="X10" s="34"/>
      <c r="Y10" s="34"/>
      <c r="Z10" s="34"/>
      <c r="AA10" s="34"/>
      <c r="AB10" s="34"/>
      <c r="AC10" s="34"/>
      <c r="AD10" s="41">
        <f>データ!R6</f>
        <v>1634</v>
      </c>
      <c r="AE10" s="41"/>
      <c r="AF10" s="41"/>
      <c r="AG10" s="41"/>
      <c r="AH10" s="41"/>
      <c r="AI10" s="41"/>
      <c r="AJ10" s="41"/>
      <c r="AK10" s="2"/>
      <c r="AL10" s="41">
        <f>データ!V6</f>
        <v>99421</v>
      </c>
      <c r="AM10" s="41"/>
      <c r="AN10" s="41"/>
      <c r="AO10" s="41"/>
      <c r="AP10" s="41"/>
      <c r="AQ10" s="41"/>
      <c r="AR10" s="41"/>
      <c r="AS10" s="41"/>
      <c r="AT10" s="34">
        <f>データ!W6</f>
        <v>9.82</v>
      </c>
      <c r="AU10" s="34"/>
      <c r="AV10" s="34"/>
      <c r="AW10" s="34"/>
      <c r="AX10" s="34"/>
      <c r="AY10" s="34"/>
      <c r="AZ10" s="34"/>
      <c r="BA10" s="34"/>
      <c r="BB10" s="34">
        <f>データ!X6</f>
        <v>10124.34</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112</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113</v>
      </c>
      <c r="BM47" s="61"/>
      <c r="BN47" s="61"/>
      <c r="BO47" s="61"/>
      <c r="BP47" s="61"/>
      <c r="BQ47" s="61"/>
      <c r="BR47" s="61"/>
      <c r="BS47" s="61"/>
      <c r="BT47" s="61"/>
      <c r="BU47" s="61"/>
      <c r="BV47" s="61"/>
      <c r="BW47" s="61"/>
      <c r="BX47" s="61"/>
      <c r="BY47" s="61"/>
      <c r="BZ47" s="6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114</v>
      </c>
      <c r="BM66" s="61"/>
      <c r="BN66" s="61"/>
      <c r="BO66" s="61"/>
      <c r="BP66" s="61"/>
      <c r="BQ66" s="61"/>
      <c r="BR66" s="61"/>
      <c r="BS66" s="61"/>
      <c r="BT66" s="61"/>
      <c r="BU66" s="61"/>
      <c r="BV66" s="61"/>
      <c r="BW66" s="61"/>
      <c r="BX66" s="61"/>
      <c r="BY66" s="61"/>
      <c r="BZ66" s="6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jeEIxbsXMWSc22/6YEh2L50IIsKGp/ftfolNsr1q7yc5d4HHh1zrV0p1dNgFFggo+TOEQgG9oqPazdejHyOPUw==" saltValue="T+k9sa7wCcz73Au2kBAi4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3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272043</v>
      </c>
      <c r="D6" s="19">
        <f t="shared" si="3"/>
        <v>46</v>
      </c>
      <c r="E6" s="19">
        <f t="shared" si="3"/>
        <v>17</v>
      </c>
      <c r="F6" s="19">
        <f t="shared" si="3"/>
        <v>1</v>
      </c>
      <c r="G6" s="19">
        <f t="shared" si="3"/>
        <v>0</v>
      </c>
      <c r="H6" s="19" t="str">
        <f t="shared" si="3"/>
        <v>大阪府　池田市</v>
      </c>
      <c r="I6" s="19" t="str">
        <f t="shared" si="3"/>
        <v>法適用</v>
      </c>
      <c r="J6" s="19" t="str">
        <f t="shared" si="3"/>
        <v>下水道事業</v>
      </c>
      <c r="K6" s="19" t="str">
        <f t="shared" si="3"/>
        <v>公共下水道</v>
      </c>
      <c r="L6" s="19" t="str">
        <f t="shared" si="3"/>
        <v>Ba</v>
      </c>
      <c r="M6" s="19" t="str">
        <f t="shared" si="3"/>
        <v>自治体職員</v>
      </c>
      <c r="N6" s="20" t="str">
        <f t="shared" si="3"/>
        <v>-</v>
      </c>
      <c r="O6" s="20">
        <f t="shared" si="3"/>
        <v>63.76</v>
      </c>
      <c r="P6" s="20">
        <f t="shared" si="3"/>
        <v>96.8</v>
      </c>
      <c r="Q6" s="20">
        <f t="shared" si="3"/>
        <v>62.93</v>
      </c>
      <c r="R6" s="20">
        <f t="shared" si="3"/>
        <v>1634</v>
      </c>
      <c r="S6" s="20">
        <f t="shared" si="3"/>
        <v>102969</v>
      </c>
      <c r="T6" s="20">
        <f t="shared" si="3"/>
        <v>22.14</v>
      </c>
      <c r="U6" s="20">
        <f t="shared" si="3"/>
        <v>4650.8100000000004</v>
      </c>
      <c r="V6" s="20">
        <f t="shared" si="3"/>
        <v>99421</v>
      </c>
      <c r="W6" s="20">
        <f t="shared" si="3"/>
        <v>9.82</v>
      </c>
      <c r="X6" s="20">
        <f t="shared" si="3"/>
        <v>10124.34</v>
      </c>
      <c r="Y6" s="21">
        <f>IF(Y7="",NA(),Y7)</f>
        <v>104.83</v>
      </c>
      <c r="Z6" s="21">
        <f t="shared" ref="Z6:AH6" si="4">IF(Z7="",NA(),Z7)</f>
        <v>103.66</v>
      </c>
      <c r="AA6" s="21">
        <f t="shared" si="4"/>
        <v>102.87</v>
      </c>
      <c r="AB6" s="21">
        <f t="shared" si="4"/>
        <v>99.6</v>
      </c>
      <c r="AC6" s="21">
        <f t="shared" si="4"/>
        <v>96.61</v>
      </c>
      <c r="AD6" s="21">
        <f t="shared" si="4"/>
        <v>109</v>
      </c>
      <c r="AE6" s="21">
        <f t="shared" si="4"/>
        <v>107.09</v>
      </c>
      <c r="AF6" s="21">
        <f t="shared" si="4"/>
        <v>108.18</v>
      </c>
      <c r="AG6" s="21">
        <f t="shared" si="4"/>
        <v>105.76</v>
      </c>
      <c r="AH6" s="21">
        <f t="shared" si="4"/>
        <v>103.96</v>
      </c>
      <c r="AI6" s="20" t="str">
        <f>IF(AI7="","",IF(AI7="-","【-】","【"&amp;SUBSTITUTE(TEXT(AI7,"#,##0.00"),"-","△")&amp;"】"))</f>
        <v>【105.91】</v>
      </c>
      <c r="AJ6" s="21">
        <f>IF(AJ7="",NA(),AJ7)</f>
        <v>11.9</v>
      </c>
      <c r="AK6" s="21">
        <f t="shared" ref="AK6:AS6" si="5">IF(AK7="",NA(),AK7)</f>
        <v>15.11</v>
      </c>
      <c r="AL6" s="21">
        <f t="shared" si="5"/>
        <v>18.170000000000002</v>
      </c>
      <c r="AM6" s="21">
        <f t="shared" si="5"/>
        <v>30.54</v>
      </c>
      <c r="AN6" s="21">
        <f t="shared" si="5"/>
        <v>27.02</v>
      </c>
      <c r="AO6" s="21">
        <f t="shared" si="5"/>
        <v>0.28000000000000003</v>
      </c>
      <c r="AP6" s="21">
        <f t="shared" si="5"/>
        <v>0.59</v>
      </c>
      <c r="AQ6" s="21">
        <f t="shared" si="5"/>
        <v>3.66</v>
      </c>
      <c r="AR6" s="21">
        <f t="shared" si="5"/>
        <v>5.65</v>
      </c>
      <c r="AS6" s="21">
        <f t="shared" si="5"/>
        <v>5.59</v>
      </c>
      <c r="AT6" s="20" t="str">
        <f>IF(AT7="","",IF(AT7="-","【-】","【"&amp;SUBSTITUTE(TEXT(AT7,"#,##0.00"),"-","△")&amp;"】"))</f>
        <v>【3.03】</v>
      </c>
      <c r="AU6" s="21">
        <f>IF(AU7="",NA(),AU7)</f>
        <v>174.09</v>
      </c>
      <c r="AV6" s="21">
        <f t="shared" ref="AV6:BD6" si="6">IF(AV7="",NA(),AV7)</f>
        <v>137.66</v>
      </c>
      <c r="AW6" s="21">
        <f t="shared" si="6"/>
        <v>154.06</v>
      </c>
      <c r="AX6" s="21">
        <f t="shared" si="6"/>
        <v>163.19999999999999</v>
      </c>
      <c r="AY6" s="21">
        <f t="shared" si="6"/>
        <v>150.94</v>
      </c>
      <c r="AZ6" s="21">
        <f t="shared" si="6"/>
        <v>71.19</v>
      </c>
      <c r="BA6" s="21">
        <f t="shared" si="6"/>
        <v>77.72</v>
      </c>
      <c r="BB6" s="21">
        <f t="shared" si="6"/>
        <v>105.97</v>
      </c>
      <c r="BC6" s="21">
        <f t="shared" si="6"/>
        <v>132.56</v>
      </c>
      <c r="BD6" s="21">
        <f t="shared" si="6"/>
        <v>120.5</v>
      </c>
      <c r="BE6" s="20" t="str">
        <f>IF(BE7="","",IF(BE7="-","【-】","【"&amp;SUBSTITUTE(TEXT(BE7,"#,##0.00"),"-","△")&amp;"】"))</f>
        <v>【78.43】</v>
      </c>
      <c r="BF6" s="21">
        <f>IF(BF7="",NA(),BF7)</f>
        <v>399.1</v>
      </c>
      <c r="BG6" s="21">
        <f t="shared" ref="BG6:BO6" si="7">IF(BG7="",NA(),BG7)</f>
        <v>470.63</v>
      </c>
      <c r="BH6" s="21">
        <f t="shared" si="7"/>
        <v>575.38</v>
      </c>
      <c r="BI6" s="21">
        <f t="shared" si="7"/>
        <v>649.29999999999995</v>
      </c>
      <c r="BJ6" s="21">
        <f t="shared" si="7"/>
        <v>586.53</v>
      </c>
      <c r="BK6" s="21">
        <f t="shared" si="7"/>
        <v>517.34</v>
      </c>
      <c r="BL6" s="21">
        <f t="shared" si="7"/>
        <v>485.6</v>
      </c>
      <c r="BM6" s="21">
        <f t="shared" si="7"/>
        <v>498.02</v>
      </c>
      <c r="BN6" s="21">
        <f t="shared" si="7"/>
        <v>462.53</v>
      </c>
      <c r="BO6" s="21">
        <f t="shared" si="7"/>
        <v>513.14</v>
      </c>
      <c r="BP6" s="20" t="str">
        <f>IF(BP7="","",IF(BP7="-","【-】","【"&amp;SUBSTITUTE(TEXT(BP7,"#,##0.00"),"-","△")&amp;"】"))</f>
        <v>【630.82】</v>
      </c>
      <c r="BQ6" s="21">
        <f>IF(BQ7="",NA(),BQ7)</f>
        <v>109.68</v>
      </c>
      <c r="BR6" s="21">
        <f t="shared" ref="BR6:BZ6" si="8">IF(BR7="",NA(),BR7)</f>
        <v>106.59</v>
      </c>
      <c r="BS6" s="21">
        <f t="shared" si="8"/>
        <v>91.49</v>
      </c>
      <c r="BT6" s="21">
        <f t="shared" si="8"/>
        <v>84.31</v>
      </c>
      <c r="BU6" s="21">
        <f t="shared" si="8"/>
        <v>86.18</v>
      </c>
      <c r="BV6" s="21">
        <f t="shared" si="8"/>
        <v>99.89</v>
      </c>
      <c r="BW6" s="21">
        <f t="shared" si="8"/>
        <v>99.95</v>
      </c>
      <c r="BX6" s="21">
        <f t="shared" si="8"/>
        <v>98.23</v>
      </c>
      <c r="BY6" s="21">
        <f t="shared" si="8"/>
        <v>94.99</v>
      </c>
      <c r="BZ6" s="21">
        <f t="shared" si="8"/>
        <v>100</v>
      </c>
      <c r="CA6" s="20" t="str">
        <f>IF(CA7="","",IF(CA7="-","【-】","【"&amp;SUBSTITUTE(TEXT(CA7,"#,##0.00"),"-","△")&amp;"】"))</f>
        <v>【97.81】</v>
      </c>
      <c r="CB6" s="21">
        <f>IF(CB7="",NA(),CB7)</f>
        <v>84.2</v>
      </c>
      <c r="CC6" s="21">
        <f t="shared" ref="CC6:CK6" si="9">IF(CC7="",NA(),CC7)</f>
        <v>82.81</v>
      </c>
      <c r="CD6" s="21">
        <f t="shared" si="9"/>
        <v>86.24</v>
      </c>
      <c r="CE6" s="21">
        <f t="shared" si="9"/>
        <v>89.66</v>
      </c>
      <c r="CF6" s="21">
        <f t="shared" si="9"/>
        <v>97.83</v>
      </c>
      <c r="CG6" s="21">
        <f t="shared" si="9"/>
        <v>112.4</v>
      </c>
      <c r="CH6" s="21">
        <f t="shared" si="9"/>
        <v>110.21</v>
      </c>
      <c r="CI6" s="21">
        <f t="shared" si="9"/>
        <v>100.56</v>
      </c>
      <c r="CJ6" s="21">
        <f t="shared" si="9"/>
        <v>101.01</v>
      </c>
      <c r="CK6" s="21">
        <f t="shared" si="9"/>
        <v>99.62</v>
      </c>
      <c r="CL6" s="20" t="str">
        <f>IF(CL7="","",IF(CL7="-","【-】","【"&amp;SUBSTITUTE(TEXT(CL7,"#,##0.00"),"-","△")&amp;"】"))</f>
        <v>【138.75】</v>
      </c>
      <c r="CM6" s="21">
        <f>IF(CM7="",NA(),CM7)</f>
        <v>58.56</v>
      </c>
      <c r="CN6" s="21">
        <f t="shared" ref="CN6:CV6" si="10">IF(CN7="",NA(),CN7)</f>
        <v>59.41</v>
      </c>
      <c r="CO6" s="21">
        <f t="shared" si="10"/>
        <v>56.3</v>
      </c>
      <c r="CP6" s="21">
        <f t="shared" si="10"/>
        <v>53.29</v>
      </c>
      <c r="CQ6" s="21">
        <f t="shared" si="10"/>
        <v>52.09</v>
      </c>
      <c r="CR6" s="21">
        <f t="shared" si="10"/>
        <v>62.97</v>
      </c>
      <c r="CS6" s="21">
        <f t="shared" si="10"/>
        <v>64.930000000000007</v>
      </c>
      <c r="CT6" s="21" t="str">
        <f t="shared" si="10"/>
        <v>-</v>
      </c>
      <c r="CU6" s="21" t="str">
        <f t="shared" si="10"/>
        <v>-</v>
      </c>
      <c r="CV6" s="21" t="str">
        <f t="shared" si="10"/>
        <v>-</v>
      </c>
      <c r="CW6" s="20" t="str">
        <f>IF(CW7="","",IF(CW7="-","【-】","【"&amp;SUBSTITUTE(TEXT(CW7,"#,##0.00"),"-","△")&amp;"】"))</f>
        <v>【58.94】</v>
      </c>
      <c r="CX6" s="21">
        <f>IF(CX7="",NA(),CX7)</f>
        <v>99.94</v>
      </c>
      <c r="CY6" s="21">
        <f t="shared" ref="CY6:DG6" si="11">IF(CY7="",NA(),CY7)</f>
        <v>99.94</v>
      </c>
      <c r="CZ6" s="21">
        <f t="shared" si="11"/>
        <v>99.94</v>
      </c>
      <c r="DA6" s="21">
        <f t="shared" si="11"/>
        <v>99.94</v>
      </c>
      <c r="DB6" s="21">
        <f t="shared" si="11"/>
        <v>99.94</v>
      </c>
      <c r="DC6" s="21">
        <f t="shared" si="11"/>
        <v>96.97</v>
      </c>
      <c r="DD6" s="21">
        <f t="shared" si="11"/>
        <v>97.7</v>
      </c>
      <c r="DE6" s="21">
        <f t="shared" si="11"/>
        <v>98.14</v>
      </c>
      <c r="DF6" s="21">
        <f t="shared" si="11"/>
        <v>98.08</v>
      </c>
      <c r="DG6" s="21">
        <f t="shared" si="11"/>
        <v>97.92</v>
      </c>
      <c r="DH6" s="20" t="str">
        <f>IF(DH7="","",IF(DH7="-","【-】","【"&amp;SUBSTITUTE(TEXT(DH7,"#,##0.00"),"-","△")&amp;"】"))</f>
        <v>【95.91】</v>
      </c>
      <c r="DI6" s="21">
        <f>IF(DI7="",NA(),DI7)</f>
        <v>42.91</v>
      </c>
      <c r="DJ6" s="21">
        <f t="shared" ref="DJ6:DR6" si="12">IF(DJ7="",NA(),DJ7)</f>
        <v>45.09</v>
      </c>
      <c r="DK6" s="21">
        <f t="shared" si="12"/>
        <v>47.21</v>
      </c>
      <c r="DL6" s="21">
        <f t="shared" si="12"/>
        <v>46.44</v>
      </c>
      <c r="DM6" s="21">
        <f t="shared" si="12"/>
        <v>46.7</v>
      </c>
      <c r="DN6" s="21">
        <f t="shared" si="12"/>
        <v>24.54</v>
      </c>
      <c r="DO6" s="21">
        <f t="shared" si="12"/>
        <v>23.38</v>
      </c>
      <c r="DP6" s="21">
        <f t="shared" si="12"/>
        <v>23.49</v>
      </c>
      <c r="DQ6" s="21">
        <f t="shared" si="12"/>
        <v>26.35</v>
      </c>
      <c r="DR6" s="21">
        <f t="shared" si="12"/>
        <v>28.87</v>
      </c>
      <c r="DS6" s="20" t="str">
        <f>IF(DS7="","",IF(DS7="-","【-】","【"&amp;SUBSTITUTE(TEXT(DS7,"#,##0.00"),"-","△")&amp;"】"))</f>
        <v>【41.09】</v>
      </c>
      <c r="DT6" s="21">
        <f>IF(DT7="",NA(),DT7)</f>
        <v>23.38</v>
      </c>
      <c r="DU6" s="21">
        <f t="shared" ref="DU6:EC6" si="13">IF(DU7="",NA(),DU7)</f>
        <v>29.23</v>
      </c>
      <c r="DV6" s="21">
        <f t="shared" si="13"/>
        <v>35.18</v>
      </c>
      <c r="DW6" s="21">
        <f t="shared" si="13"/>
        <v>43.69</v>
      </c>
      <c r="DX6" s="21">
        <f t="shared" si="13"/>
        <v>49.03</v>
      </c>
      <c r="DY6" s="21">
        <f t="shared" si="13"/>
        <v>7.66</v>
      </c>
      <c r="DZ6" s="21">
        <f t="shared" si="13"/>
        <v>8.1999999999999993</v>
      </c>
      <c r="EA6" s="21">
        <f t="shared" si="13"/>
        <v>8.67</v>
      </c>
      <c r="EB6" s="21">
        <f t="shared" si="13"/>
        <v>14.22</v>
      </c>
      <c r="EC6" s="21">
        <f t="shared" si="13"/>
        <v>18.190000000000001</v>
      </c>
      <c r="ED6" s="20" t="str">
        <f>IF(ED7="","",IF(ED7="-","【-】","【"&amp;SUBSTITUTE(TEXT(ED7,"#,##0.00"),"-","△")&amp;"】"))</f>
        <v>【8.68】</v>
      </c>
      <c r="EE6" s="21">
        <f>IF(EE7="",NA(),EE7)</f>
        <v>0.71</v>
      </c>
      <c r="EF6" s="21">
        <f t="shared" ref="EF6:EN6" si="14">IF(EF7="",NA(),EF7)</f>
        <v>0.06</v>
      </c>
      <c r="EG6" s="21">
        <f t="shared" si="14"/>
        <v>0.28999999999999998</v>
      </c>
      <c r="EH6" s="21">
        <f t="shared" si="14"/>
        <v>0.11</v>
      </c>
      <c r="EI6" s="21">
        <f t="shared" si="14"/>
        <v>0.45</v>
      </c>
      <c r="EJ6" s="21">
        <f t="shared" si="14"/>
        <v>0.16</v>
      </c>
      <c r="EK6" s="21">
        <f t="shared" si="14"/>
        <v>0.14000000000000001</v>
      </c>
      <c r="EL6" s="21">
        <f t="shared" si="14"/>
        <v>0.11</v>
      </c>
      <c r="EM6" s="21">
        <f t="shared" si="14"/>
        <v>0.04</v>
      </c>
      <c r="EN6" s="21">
        <f t="shared" si="14"/>
        <v>0.11</v>
      </c>
      <c r="EO6" s="20" t="str">
        <f>IF(EO7="","",IF(EO7="-","【-】","【"&amp;SUBSTITUTE(TEXT(EO7,"#,##0.00"),"-","△")&amp;"】"))</f>
        <v>【0.22】</v>
      </c>
    </row>
    <row r="7" spans="1:148" s="22" customFormat="1" x14ac:dyDescent="0.2">
      <c r="A7" s="14"/>
      <c r="B7" s="23">
        <v>2023</v>
      </c>
      <c r="C7" s="23">
        <v>272043</v>
      </c>
      <c r="D7" s="23">
        <v>46</v>
      </c>
      <c r="E7" s="23">
        <v>17</v>
      </c>
      <c r="F7" s="23">
        <v>1</v>
      </c>
      <c r="G7" s="23">
        <v>0</v>
      </c>
      <c r="H7" s="23" t="s">
        <v>96</v>
      </c>
      <c r="I7" s="23" t="s">
        <v>97</v>
      </c>
      <c r="J7" s="23" t="s">
        <v>98</v>
      </c>
      <c r="K7" s="23" t="s">
        <v>99</v>
      </c>
      <c r="L7" s="23" t="s">
        <v>100</v>
      </c>
      <c r="M7" s="23" t="s">
        <v>101</v>
      </c>
      <c r="N7" s="24" t="s">
        <v>102</v>
      </c>
      <c r="O7" s="24">
        <v>63.76</v>
      </c>
      <c r="P7" s="24">
        <v>96.8</v>
      </c>
      <c r="Q7" s="24">
        <v>62.93</v>
      </c>
      <c r="R7" s="24">
        <v>1634</v>
      </c>
      <c r="S7" s="24">
        <v>102969</v>
      </c>
      <c r="T7" s="24">
        <v>22.14</v>
      </c>
      <c r="U7" s="24">
        <v>4650.8100000000004</v>
      </c>
      <c r="V7" s="24">
        <v>99421</v>
      </c>
      <c r="W7" s="24">
        <v>9.82</v>
      </c>
      <c r="X7" s="24">
        <v>10124.34</v>
      </c>
      <c r="Y7" s="24">
        <v>104.83</v>
      </c>
      <c r="Z7" s="24">
        <v>103.66</v>
      </c>
      <c r="AA7" s="24">
        <v>102.87</v>
      </c>
      <c r="AB7" s="24">
        <v>99.6</v>
      </c>
      <c r="AC7" s="24">
        <v>96.61</v>
      </c>
      <c r="AD7" s="24">
        <v>109</v>
      </c>
      <c r="AE7" s="24">
        <v>107.09</v>
      </c>
      <c r="AF7" s="24">
        <v>108.18</v>
      </c>
      <c r="AG7" s="24">
        <v>105.76</v>
      </c>
      <c r="AH7" s="24">
        <v>103.96</v>
      </c>
      <c r="AI7" s="24">
        <v>105.91</v>
      </c>
      <c r="AJ7" s="24">
        <v>11.9</v>
      </c>
      <c r="AK7" s="24">
        <v>15.11</v>
      </c>
      <c r="AL7" s="24">
        <v>18.170000000000002</v>
      </c>
      <c r="AM7" s="24">
        <v>30.54</v>
      </c>
      <c r="AN7" s="24">
        <v>27.02</v>
      </c>
      <c r="AO7" s="24">
        <v>0.28000000000000003</v>
      </c>
      <c r="AP7" s="24">
        <v>0.59</v>
      </c>
      <c r="AQ7" s="24">
        <v>3.66</v>
      </c>
      <c r="AR7" s="24">
        <v>5.65</v>
      </c>
      <c r="AS7" s="24">
        <v>5.59</v>
      </c>
      <c r="AT7" s="24">
        <v>3.03</v>
      </c>
      <c r="AU7" s="24">
        <v>174.09</v>
      </c>
      <c r="AV7" s="24">
        <v>137.66</v>
      </c>
      <c r="AW7" s="24">
        <v>154.06</v>
      </c>
      <c r="AX7" s="24">
        <v>163.19999999999999</v>
      </c>
      <c r="AY7" s="24">
        <v>150.94</v>
      </c>
      <c r="AZ7" s="24">
        <v>71.19</v>
      </c>
      <c r="BA7" s="24">
        <v>77.72</v>
      </c>
      <c r="BB7" s="24">
        <v>105.97</v>
      </c>
      <c r="BC7" s="24">
        <v>132.56</v>
      </c>
      <c r="BD7" s="24">
        <v>120.5</v>
      </c>
      <c r="BE7" s="24">
        <v>78.430000000000007</v>
      </c>
      <c r="BF7" s="24">
        <v>399.1</v>
      </c>
      <c r="BG7" s="24">
        <v>470.63</v>
      </c>
      <c r="BH7" s="24">
        <v>575.38</v>
      </c>
      <c r="BI7" s="24">
        <v>649.29999999999995</v>
      </c>
      <c r="BJ7" s="24">
        <v>586.53</v>
      </c>
      <c r="BK7" s="24">
        <v>517.34</v>
      </c>
      <c r="BL7" s="24">
        <v>485.6</v>
      </c>
      <c r="BM7" s="24">
        <v>498.02</v>
      </c>
      <c r="BN7" s="24">
        <v>462.53</v>
      </c>
      <c r="BO7" s="24">
        <v>513.14</v>
      </c>
      <c r="BP7" s="24">
        <v>630.82000000000005</v>
      </c>
      <c r="BQ7" s="24">
        <v>109.68</v>
      </c>
      <c r="BR7" s="24">
        <v>106.59</v>
      </c>
      <c r="BS7" s="24">
        <v>91.49</v>
      </c>
      <c r="BT7" s="24">
        <v>84.31</v>
      </c>
      <c r="BU7" s="24">
        <v>86.18</v>
      </c>
      <c r="BV7" s="24">
        <v>99.89</v>
      </c>
      <c r="BW7" s="24">
        <v>99.95</v>
      </c>
      <c r="BX7" s="24">
        <v>98.23</v>
      </c>
      <c r="BY7" s="24">
        <v>94.99</v>
      </c>
      <c r="BZ7" s="24">
        <v>100</v>
      </c>
      <c r="CA7" s="24">
        <v>97.81</v>
      </c>
      <c r="CB7" s="24">
        <v>84.2</v>
      </c>
      <c r="CC7" s="24">
        <v>82.81</v>
      </c>
      <c r="CD7" s="24">
        <v>86.24</v>
      </c>
      <c r="CE7" s="24">
        <v>89.66</v>
      </c>
      <c r="CF7" s="24">
        <v>97.83</v>
      </c>
      <c r="CG7" s="24">
        <v>112.4</v>
      </c>
      <c r="CH7" s="24">
        <v>110.21</v>
      </c>
      <c r="CI7" s="24">
        <v>100.56</v>
      </c>
      <c r="CJ7" s="24">
        <v>101.01</v>
      </c>
      <c r="CK7" s="24">
        <v>99.62</v>
      </c>
      <c r="CL7" s="24">
        <v>138.75</v>
      </c>
      <c r="CM7" s="24">
        <v>58.56</v>
      </c>
      <c r="CN7" s="24">
        <v>59.41</v>
      </c>
      <c r="CO7" s="24">
        <v>56.3</v>
      </c>
      <c r="CP7" s="24">
        <v>53.29</v>
      </c>
      <c r="CQ7" s="24">
        <v>52.09</v>
      </c>
      <c r="CR7" s="24">
        <v>62.97</v>
      </c>
      <c r="CS7" s="24">
        <v>64.930000000000007</v>
      </c>
      <c r="CT7" s="24" t="s">
        <v>102</v>
      </c>
      <c r="CU7" s="24" t="s">
        <v>102</v>
      </c>
      <c r="CV7" s="24" t="s">
        <v>102</v>
      </c>
      <c r="CW7" s="24">
        <v>58.94</v>
      </c>
      <c r="CX7" s="24">
        <v>99.94</v>
      </c>
      <c r="CY7" s="24">
        <v>99.94</v>
      </c>
      <c r="CZ7" s="24">
        <v>99.94</v>
      </c>
      <c r="DA7" s="24">
        <v>99.94</v>
      </c>
      <c r="DB7" s="24">
        <v>99.94</v>
      </c>
      <c r="DC7" s="24">
        <v>96.97</v>
      </c>
      <c r="DD7" s="24">
        <v>97.7</v>
      </c>
      <c r="DE7" s="24">
        <v>98.14</v>
      </c>
      <c r="DF7" s="24">
        <v>98.08</v>
      </c>
      <c r="DG7" s="24">
        <v>97.92</v>
      </c>
      <c r="DH7" s="24">
        <v>95.91</v>
      </c>
      <c r="DI7" s="24">
        <v>42.91</v>
      </c>
      <c r="DJ7" s="24">
        <v>45.09</v>
      </c>
      <c r="DK7" s="24">
        <v>47.21</v>
      </c>
      <c r="DL7" s="24">
        <v>46.44</v>
      </c>
      <c r="DM7" s="24">
        <v>46.7</v>
      </c>
      <c r="DN7" s="24">
        <v>24.54</v>
      </c>
      <c r="DO7" s="24">
        <v>23.38</v>
      </c>
      <c r="DP7" s="24">
        <v>23.49</v>
      </c>
      <c r="DQ7" s="24">
        <v>26.35</v>
      </c>
      <c r="DR7" s="24">
        <v>28.87</v>
      </c>
      <c r="DS7" s="24">
        <v>41.09</v>
      </c>
      <c r="DT7" s="24">
        <v>23.38</v>
      </c>
      <c r="DU7" s="24">
        <v>29.23</v>
      </c>
      <c r="DV7" s="24">
        <v>35.18</v>
      </c>
      <c r="DW7" s="24">
        <v>43.69</v>
      </c>
      <c r="DX7" s="24">
        <v>49.03</v>
      </c>
      <c r="DY7" s="24">
        <v>7.66</v>
      </c>
      <c r="DZ7" s="24">
        <v>8.1999999999999993</v>
      </c>
      <c r="EA7" s="24">
        <v>8.67</v>
      </c>
      <c r="EB7" s="24">
        <v>14.22</v>
      </c>
      <c r="EC7" s="24">
        <v>18.190000000000001</v>
      </c>
      <c r="ED7" s="24">
        <v>8.68</v>
      </c>
      <c r="EE7" s="24">
        <v>0.71</v>
      </c>
      <c r="EF7" s="24">
        <v>0.06</v>
      </c>
      <c r="EG7" s="24">
        <v>0.28999999999999998</v>
      </c>
      <c r="EH7" s="24">
        <v>0.11</v>
      </c>
      <c r="EI7" s="24">
        <v>0.45</v>
      </c>
      <c r="EJ7" s="24">
        <v>0.16</v>
      </c>
      <c r="EK7" s="24">
        <v>0.14000000000000001</v>
      </c>
      <c r="EL7" s="24">
        <v>0.11</v>
      </c>
      <c r="EM7" s="24">
        <v>0.04</v>
      </c>
      <c r="EN7" s="24">
        <v>0.11</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岸井夏希</cp:lastModifiedBy>
  <cp:lastPrinted>2025-02-04T00:41:38Z</cp:lastPrinted>
  <dcterms:created xsi:type="dcterms:W3CDTF">2025-01-24T07:04:00Z</dcterms:created>
  <dcterms:modified xsi:type="dcterms:W3CDTF">2025-03-04T07:51:29Z</dcterms:modified>
  <cp:category/>
</cp:coreProperties>
</file>