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1757$\doc\財政\04公営企業\01.決算統計\R6年度（R5決算）\22_経営比較分析表\03_団体回答【2.10〆】\04 豊中市○\"/>
    </mc:Choice>
  </mc:AlternateContent>
  <xr:revisionPtr revIDLastSave="0" documentId="13_ncr:1_{3CBB5A62-7B53-4EE9-9C4C-72EB93D42865}" xr6:coauthVersionLast="47" xr6:coauthVersionMax="47" xr10:uidLastSave="{00000000-0000-0000-0000-000000000000}"/>
  <workbookProtection workbookAlgorithmName="SHA-512" workbookHashValue="xDok4D9UHtUZ6V8s5d6Hk6f2DNKgUSQhoz+2JBVs5Uu/tFrmzEw2R0ysMIR73pzCIpQA/BCs0Dac5xOJCFopqg==" workbookSaltValue="7ar7DYtp2LvRS5VEe4RyFw==" workbookSpinCount="100000" lockStructure="1"/>
  <bookViews>
    <workbookView xWindow="-108" yWindow="-108" windowWidth="22308" windowHeight="14616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5" i="4" s="1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M85" i="4" s="1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5" i="4" s="1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BB8" i="4" s="1"/>
  <c r="T6" i="5"/>
  <c r="AT8" i="4" s="1"/>
  <c r="S6" i="5"/>
  <c r="AL8" i="4" s="1"/>
  <c r="R6" i="5"/>
  <c r="AD10" i="4" s="1"/>
  <c r="Q6" i="5"/>
  <c r="W10" i="4" s="1"/>
  <c r="P6" i="5"/>
  <c r="P10" i="4" s="1"/>
  <c r="O6" i="5"/>
  <c r="I10" i="4" s="1"/>
  <c r="N6" i="5"/>
  <c r="B10" i="4" s="1"/>
  <c r="M6" i="5"/>
  <c r="AD8" i="4" s="1"/>
  <c r="L6" i="5"/>
  <c r="W8" i="4" s="1"/>
  <c r="K6" i="5"/>
  <c r="P8" i="4" s="1"/>
  <c r="J6" i="5"/>
  <c r="I8" i="4" s="1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5" i="4"/>
  <c r="I85" i="4"/>
  <c r="G85" i="4"/>
  <c r="BB10" i="4"/>
  <c r="AT10" i="4"/>
  <c r="B6" i="4"/>
</calcChain>
</file>

<file path=xl/sharedStrings.xml><?xml version="1.0" encoding="utf-8"?>
<sst xmlns="http://schemas.openxmlformats.org/spreadsheetml/2006/main" count="231" uniqueCount="115">
  <si>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</si>
  <si>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</si>
  <si>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</si>
  <si>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</si>
  <si>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</si>
  <si>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</si>
  <si>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</si>
  <si>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</si>
  <si>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</si>
  <si>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</si>
  <si>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</si>
  <si>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</si>
  <si>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</si>
  <si>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</si>
  <si>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</si>
  <si>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</si>
  <si>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</si>
  <si>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</si>
  <si>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</si>
  <si>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</si>
  <si>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</si>
  <si>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</si>
  <si>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</si>
  <si>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</si>
  <si>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</si>
  <si>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</si>
  <si>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</si>
  <si>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</si>
  <si>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</si>
  <si>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</si>
  <si>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</si>
  <si>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</si>
  <si>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</si>
  <si>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</si>
  <si>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</si>
  <si>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</si>
  <si>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</si>
  <si>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</si>
  <si>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</si>
  <si>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</si>
  <si>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</si>
  <si>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</si>
  <si>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</si>
  <si>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</si>
  <si>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</si>
  <si>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</si>
  <si>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</si>
  <si>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</si>
  <si>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</si>
  <si>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</si>
  <si>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</si>
  <si>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</si>
  <si>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</si>
  <si>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</si>
  <si>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</si>
  <si>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</si>
  <si>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</si>
  <si>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</si>
  <si>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</si>
  <si>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</si>
  <si>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</si>
  <si>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</si>
  <si>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</si>
  <si>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</si>
  <si>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</si>
  <si>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</si>
  <si>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</si>
  <si>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</si>
  <si>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</si>
  <si>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</si>
  <si>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</si>
  <si>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</si>
  <si>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</si>
  <si>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</si>
  <si>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</si>
  <si>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</si>
  <si>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</si>
  <si>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</si>
  <si>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</si>
  <si>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</si>
  <si>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</si>
  <si>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</si>
  <si>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</si>
  <si>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</si>
  <si>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</si>
  <si>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</si>
  <si>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</si>
  <si>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</si>
  <si>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</si>
  <si>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</si>
  <si>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</si>
  <si>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</si>
  <si>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</si>
  <si>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</si>
  <si>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</si>
  <si>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</si>
  <si>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大阪府　豊中市</t>
  </si>
  <si>
    <t>法適用</t>
  </si>
  <si>
    <t>下水道事業</t>
  </si>
  <si>
    <t>公共下水道</t>
  </si>
  <si>
    <t>Aa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</si>
  <si>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</si>
  <si>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</si>
  <si>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</si>
  <si>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</si>
  <si>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</si>
  <si>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</si>
  <si>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</si>
  <si>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</si>
  <si>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</si>
  <si>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</si>
  <si>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</si>
  <si>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　有形固定資産減価償却率と管渠老朽化率は増加傾向にありますが、管渠改善率は、類似団体平均値や全国平均と比べて高い値となっており、状態監視保全を主とした管理方法を採用し、｢豊中市下水道ストックマネジメント計画｣に基づき計画的に改築更新することで、管渠の健全性は一定確保できています。</t>
    <rPh sb="20" eb="22">
      <t>ゾウカ</t>
    </rPh>
    <rPh sb="22" eb="24">
      <t>ケイコウ</t>
    </rPh>
    <phoneticPr fontId="4"/>
  </si>
  <si>
    <t>　経常収支比率は、汚水処理量の減少による下水道使用料の減少及び委託料、減価償却費等の増加に伴い減少傾向ですが、健全経営の水準とされる100％を上回っています。
　流動比率は、類似団体平均値や全国平均と比べて高い値となっており、一定の支払能力を維持できています。
　企業債残高対事業規模比率は、一定の企業債を抱えている一方で、営業収益を堅調に確保できていることから、類似団体平均値や全国平均と比べて低い値となっています。
　経費回収率は、汚水量の減少に伴い、事業に必要な費用を下水道使用料で賄えているとされる100％を下回っています。
　汚水処理原価は、事務事業の効率化に努める一方で、物価や人件費の上昇により、増加傾向にあります。
　施設利用率は、類似団体平均値や全国平均を上回っております。
　水洗化率は、これまで施設整備を進めてきたことでほぼ100％に達しており、全国的にみても高い水準にあります。</t>
    <rPh sb="31" eb="34">
      <t>イタクリョウ</t>
    </rPh>
    <rPh sb="35" eb="37">
      <t>ゲンカ</t>
    </rPh>
    <rPh sb="37" eb="39">
      <t>ショウキャク</t>
    </rPh>
    <rPh sb="39" eb="40">
      <t>ヒ</t>
    </rPh>
    <rPh sb="40" eb="41">
      <t>トウ</t>
    </rPh>
    <rPh sb="47" eb="49">
      <t>ゲンショウ</t>
    </rPh>
    <rPh sb="49" eb="51">
      <t>ケイコウ</t>
    </rPh>
    <rPh sb="103" eb="104">
      <t>タカ</t>
    </rPh>
    <rPh sb="105" eb="106">
      <t>アタイ</t>
    </rPh>
    <rPh sb="113" eb="115">
      <t>イッテイ</t>
    </rPh>
    <rPh sb="121" eb="123">
      <t>イジ</t>
    </rPh>
    <rPh sb="218" eb="220">
      <t>オスイ</t>
    </rPh>
    <rPh sb="220" eb="221">
      <t>リョウ</t>
    </rPh>
    <rPh sb="222" eb="224">
      <t>ゲンショウ</t>
    </rPh>
    <rPh sb="225" eb="226">
      <t>トモナ</t>
    </rPh>
    <rPh sb="268" eb="270">
      <t>オスイ</t>
    </rPh>
    <rPh sb="270" eb="272">
      <t>ショリ</t>
    </rPh>
    <rPh sb="272" eb="274">
      <t>ゲンカ</t>
    </rPh>
    <rPh sb="337" eb="339">
      <t>ウワマワ</t>
    </rPh>
    <phoneticPr fontId="4"/>
  </si>
  <si>
    <t>　これらの指標からは、使用料水準や管渠の老朽化について課題があると示唆されました。
　本市の経営戦略である「第2次とよなか水未来構想（計画期間：平成30年度～令和9年度）」の定期的な見直しを行う中で、経営の悪化が見込まれたことから、令和5年度に適正な使用料水準及び体系について検討し、令和6年度に使用料改定を実施することとしました。
　管渠の老朽化への対策については、ストックマネジメントガイドラインに準拠し、状態監視保全を主とした管理方法を採用しており、毎年度7,000ｍ程度を改善することで対応可能と見込んでいます。
  今後も経営状況を注視しながら、計画的な施設更新を行っていきます。</t>
    <rPh sb="11" eb="14">
      <t>シヨウリョウ</t>
    </rPh>
    <rPh sb="14" eb="16">
      <t>スイジュン</t>
    </rPh>
    <rPh sb="125" eb="128">
      <t>シヨウリョウ</t>
    </rPh>
    <rPh sb="148" eb="150">
      <t>シヨウ</t>
    </rPh>
    <rPh sb="150" eb="151">
      <t>リョウ</t>
    </rPh>
    <rPh sb="168" eb="170">
      <t>カンキョ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</si>
</sst>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0.54</c:v>
                </c:pt>
                <c:pt idx="1">
                  <c:v>0.55000000000000004</c:v>
                </c:pt>
                <c:pt idx="2">
                  <c:v>0.69</c:v>
                </c:pt>
                <c:pt idx="3">
                  <c:v>0.55000000000000004</c:v>
                </c:pt>
                <c:pt idx="4">
                  <c:v>0.53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A9-4BD2-BC8F-936ECA66CC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0.16</c:v>
                </c:pt>
                <c:pt idx="1">
                  <c:v>0.14000000000000001</c:v>
                </c:pt>
                <c:pt idx="2">
                  <c:v>0.15</c:v>
                </c:pt>
                <c:pt idx="3">
                  <c:v>0.16</c:v>
                </c:pt>
                <c:pt idx="4">
                  <c:v>0.16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A9-4BD2-BC8F-936ECA66CC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67.05</c:v>
                </c:pt>
                <c:pt idx="1">
                  <c:v>65.89</c:v>
                </c:pt>
                <c:pt idx="2">
                  <c:v>66.150000000000006</c:v>
                </c:pt>
                <c:pt idx="3">
                  <c:v>63.84</c:v>
                </c:pt>
                <c:pt idx="4">
                  <c:v>64.349999999999994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F0-45C6-9767-9A05314C4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62.97</c:v>
                </c:pt>
                <c:pt idx="1">
                  <c:v>64.930000000000007</c:v>
                </c:pt>
                <c:pt idx="2">
                  <c:v>65.680000000000007</c:v>
                </c:pt>
                <c:pt idx="3">
                  <c:v>63.62</c:v>
                </c:pt>
                <c:pt idx="4">
                  <c:v>62.65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F0-45C6-9767-9A05314C4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99.86</c:v>
                </c:pt>
                <c:pt idx="1">
                  <c:v>99.86</c:v>
                </c:pt>
                <c:pt idx="2">
                  <c:v>99.88</c:v>
                </c:pt>
                <c:pt idx="3">
                  <c:v>99.89</c:v>
                </c:pt>
                <c:pt idx="4">
                  <c:v>99.89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26-4920-9D55-B69AF4B02C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96.97</c:v>
                </c:pt>
                <c:pt idx="1">
                  <c:v>97.7</c:v>
                </c:pt>
                <c:pt idx="2">
                  <c:v>97.59</c:v>
                </c:pt>
                <c:pt idx="3">
                  <c:v>97.53</c:v>
                </c:pt>
                <c:pt idx="4">
                  <c:v>97.54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26-4920-9D55-B69AF4B02C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107.33</c:v>
                </c:pt>
                <c:pt idx="1">
                  <c:v>104.79</c:v>
                </c:pt>
                <c:pt idx="2">
                  <c:v>103.96</c:v>
                </c:pt>
                <c:pt idx="3">
                  <c:v>102.95</c:v>
                </c:pt>
                <c:pt idx="4">
                  <c:v>101.32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44-4D0C-8FA6-1B42B5200C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109</c:v>
                </c:pt>
                <c:pt idx="1">
                  <c:v>107.09</c:v>
                </c:pt>
                <c:pt idx="2">
                  <c:v>107.96</c:v>
                </c:pt>
                <c:pt idx="3">
                  <c:v>107.29</c:v>
                </c:pt>
                <c:pt idx="4">
                  <c:v>106.58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44-4D0C-8FA6-1B42B5200C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34.68</c:v>
                </c:pt>
                <c:pt idx="1">
                  <c:v>37.04</c:v>
                </c:pt>
                <c:pt idx="2">
                  <c:v>39.35</c:v>
                </c:pt>
                <c:pt idx="3">
                  <c:v>41.28</c:v>
                </c:pt>
                <c:pt idx="4">
                  <c:v>43.5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C1-4D98-9F06-185EBCC6A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24.54</c:v>
                </c:pt>
                <c:pt idx="1">
                  <c:v>23.38</c:v>
                </c:pt>
                <c:pt idx="2">
                  <c:v>24.59</c:v>
                </c:pt>
                <c:pt idx="3">
                  <c:v>26.87</c:v>
                </c:pt>
                <c:pt idx="4">
                  <c:v>29.31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C1-4D98-9F06-185EBCC6A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16.57</c:v>
                </c:pt>
                <c:pt idx="1">
                  <c:v>19.62</c:v>
                </c:pt>
                <c:pt idx="2">
                  <c:v>22.28</c:v>
                </c:pt>
                <c:pt idx="3">
                  <c:v>33.01</c:v>
                </c:pt>
                <c:pt idx="4">
                  <c:v>35.56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61-492A-90DA-BA7FDC81AB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7.66</c:v>
                </c:pt>
                <c:pt idx="1">
                  <c:v>8.1999999999999993</c:v>
                </c:pt>
                <c:pt idx="2">
                  <c:v>9.43</c:v>
                </c:pt>
                <c:pt idx="3">
                  <c:v>12.4</c:v>
                </c:pt>
                <c:pt idx="4">
                  <c:v>13.81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61-492A-90DA-BA7FDC81AB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5E-4E71-BA25-F2E22575EA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0.28000000000000003</c:v>
                </c:pt>
                <c:pt idx="1">
                  <c:v>0.59</c:v>
                </c:pt>
                <c:pt idx="2">
                  <c:v>0.68</c:v>
                </c:pt>
                <c:pt idx="3">
                  <c:v>0.9</c:v>
                </c:pt>
                <c:pt idx="4">
                  <c:v>1.19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5E-4E71-BA25-F2E22575EA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136.34</c:v>
                </c:pt>
                <c:pt idx="1">
                  <c:v>143.03</c:v>
                </c:pt>
                <c:pt idx="2">
                  <c:v>168.56</c:v>
                </c:pt>
                <c:pt idx="3">
                  <c:v>166.95</c:v>
                </c:pt>
                <c:pt idx="4">
                  <c:v>159.22999999999999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53-448C-B044-176122BB3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71.19</c:v>
                </c:pt>
                <c:pt idx="1">
                  <c:v>77.72</c:v>
                </c:pt>
                <c:pt idx="2">
                  <c:v>86.61</c:v>
                </c:pt>
                <c:pt idx="3">
                  <c:v>100.73</c:v>
                </c:pt>
                <c:pt idx="4">
                  <c:v>108.7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53-448C-B044-176122BB3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293.7</c:v>
                </c:pt>
                <c:pt idx="1">
                  <c:v>292.68</c:v>
                </c:pt>
                <c:pt idx="2">
                  <c:v>290.31</c:v>
                </c:pt>
                <c:pt idx="3">
                  <c:v>287.02999999999997</c:v>
                </c:pt>
                <c:pt idx="4">
                  <c:v>281.27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D6-44B0-B182-9523626D0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517.34</c:v>
                </c:pt>
                <c:pt idx="1">
                  <c:v>485.6</c:v>
                </c:pt>
                <c:pt idx="2">
                  <c:v>463.93</c:v>
                </c:pt>
                <c:pt idx="3">
                  <c:v>481.88</c:v>
                </c:pt>
                <c:pt idx="4">
                  <c:v>460.03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D6-44B0-B182-9523626D0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99.61</c:v>
                </c:pt>
                <c:pt idx="1">
                  <c:v>97.12</c:v>
                </c:pt>
                <c:pt idx="2">
                  <c:v>94.22</c:v>
                </c:pt>
                <c:pt idx="3">
                  <c:v>90.47</c:v>
                </c:pt>
                <c:pt idx="4">
                  <c:v>86.37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47-43A4-ABB2-5A22E1E5A8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99.89</c:v>
                </c:pt>
                <c:pt idx="1">
                  <c:v>99.95</c:v>
                </c:pt>
                <c:pt idx="2">
                  <c:v>103.4</c:v>
                </c:pt>
                <c:pt idx="3">
                  <c:v>101.87</c:v>
                </c:pt>
                <c:pt idx="4">
                  <c:v>101.33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47-43A4-ABB2-5A22E1E5A8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84.45</c:v>
                </c:pt>
                <c:pt idx="1">
                  <c:v>84.79</c:v>
                </c:pt>
                <c:pt idx="2">
                  <c:v>87.09</c:v>
                </c:pt>
                <c:pt idx="3">
                  <c:v>91.51</c:v>
                </c:pt>
                <c:pt idx="4">
                  <c:v>95.93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C6-4D38-8B6B-1DDC57114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112.4</c:v>
                </c:pt>
                <c:pt idx="1">
                  <c:v>110.21</c:v>
                </c:pt>
                <c:pt idx="2">
                  <c:v>110.26</c:v>
                </c:pt>
                <c:pt idx="3">
                  <c:v>111.88</c:v>
                </c:pt>
                <c:pt idx="4">
                  <c:v>114.16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C6-4D38-8B6B-1DDC57114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【78.43】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【138.75】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【41.09】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Normal="100" workbookViewId="0"/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</row>
    <row r="3" spans="1:78" ht="9.75" customHeight="1" x14ac:dyDescent="0.2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</row>
    <row r="4" spans="1:78" ht="9.75" customHeight="1" x14ac:dyDescent="0.2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67" t="str">
        <f>データ!H6</f>
        <v>大阪府　豊中市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6" t="s">
        <v>1</v>
      </c>
      <c r="C7" s="46"/>
      <c r="D7" s="46"/>
      <c r="E7" s="46"/>
      <c r="F7" s="46"/>
      <c r="G7" s="46"/>
      <c r="H7" s="46"/>
      <c r="I7" s="46" t="s">
        <v>2</v>
      </c>
      <c r="J7" s="46"/>
      <c r="K7" s="46"/>
      <c r="L7" s="46"/>
      <c r="M7" s="46"/>
      <c r="N7" s="46"/>
      <c r="O7" s="46"/>
      <c r="P7" s="46" t="s">
        <v>3</v>
      </c>
      <c r="Q7" s="46"/>
      <c r="R7" s="46"/>
      <c r="S7" s="46"/>
      <c r="T7" s="46"/>
      <c r="U7" s="46"/>
      <c r="V7" s="46"/>
      <c r="W7" s="46" t="s">
        <v>4</v>
      </c>
      <c r="X7" s="46"/>
      <c r="Y7" s="46"/>
      <c r="Z7" s="46"/>
      <c r="AA7" s="46"/>
      <c r="AB7" s="46"/>
      <c r="AC7" s="46"/>
      <c r="AD7" s="46" t="s">
        <v>5</v>
      </c>
      <c r="AE7" s="46"/>
      <c r="AF7" s="46"/>
      <c r="AG7" s="46"/>
      <c r="AH7" s="46"/>
      <c r="AI7" s="46"/>
      <c r="AJ7" s="46"/>
      <c r="AK7" s="3"/>
      <c r="AL7" s="46" t="s">
        <v>6</v>
      </c>
      <c r="AM7" s="46"/>
      <c r="AN7" s="46"/>
      <c r="AO7" s="46"/>
      <c r="AP7" s="46"/>
      <c r="AQ7" s="46"/>
      <c r="AR7" s="46"/>
      <c r="AS7" s="46"/>
      <c r="AT7" s="46" t="s">
        <v>7</v>
      </c>
      <c r="AU7" s="46"/>
      <c r="AV7" s="46"/>
      <c r="AW7" s="46"/>
      <c r="AX7" s="46"/>
      <c r="AY7" s="46"/>
      <c r="AZ7" s="46"/>
      <c r="BA7" s="46"/>
      <c r="BB7" s="46" t="s">
        <v>8</v>
      </c>
      <c r="BC7" s="46"/>
      <c r="BD7" s="46"/>
      <c r="BE7" s="46"/>
      <c r="BF7" s="46"/>
      <c r="BG7" s="46"/>
      <c r="BH7" s="46"/>
      <c r="BI7" s="46"/>
      <c r="BJ7" s="3"/>
      <c r="BK7" s="3"/>
      <c r="BL7" s="68" t="s">
        <v>9</v>
      </c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70"/>
    </row>
    <row r="8" spans="1:78" ht="18.75" customHeight="1" x14ac:dyDescent="0.2">
      <c r="A8" s="2"/>
      <c r="B8" s="64" t="str">
        <f>データ!I6</f>
        <v>法適用</v>
      </c>
      <c r="C8" s="64"/>
      <c r="D8" s="64"/>
      <c r="E8" s="64"/>
      <c r="F8" s="64"/>
      <c r="G8" s="64"/>
      <c r="H8" s="64"/>
      <c r="I8" s="64" t="str">
        <f>データ!J6</f>
        <v>下水道事業</v>
      </c>
      <c r="J8" s="64"/>
      <c r="K8" s="64"/>
      <c r="L8" s="64"/>
      <c r="M8" s="64"/>
      <c r="N8" s="64"/>
      <c r="O8" s="64"/>
      <c r="P8" s="64" t="str">
        <f>データ!K6</f>
        <v>公共下水道</v>
      </c>
      <c r="Q8" s="64"/>
      <c r="R8" s="64"/>
      <c r="S8" s="64"/>
      <c r="T8" s="64"/>
      <c r="U8" s="64"/>
      <c r="V8" s="64"/>
      <c r="W8" s="64" t="str">
        <f>データ!L6</f>
        <v>Aa</v>
      </c>
      <c r="X8" s="64"/>
      <c r="Y8" s="64"/>
      <c r="Z8" s="64"/>
      <c r="AA8" s="64"/>
      <c r="AB8" s="64"/>
      <c r="AC8" s="64"/>
      <c r="AD8" s="65" t="str">
        <f>データ!$M$6</f>
        <v>自治体職員</v>
      </c>
      <c r="AE8" s="65"/>
      <c r="AF8" s="65"/>
      <c r="AG8" s="65"/>
      <c r="AH8" s="65"/>
      <c r="AI8" s="65"/>
      <c r="AJ8" s="65"/>
      <c r="AK8" s="3"/>
      <c r="AL8" s="45">
        <f>データ!S6</f>
        <v>406836</v>
      </c>
      <c r="AM8" s="45"/>
      <c r="AN8" s="45"/>
      <c r="AO8" s="45"/>
      <c r="AP8" s="45"/>
      <c r="AQ8" s="45"/>
      <c r="AR8" s="45"/>
      <c r="AS8" s="45"/>
      <c r="AT8" s="44">
        <f>データ!T6</f>
        <v>36.39</v>
      </c>
      <c r="AU8" s="44"/>
      <c r="AV8" s="44"/>
      <c r="AW8" s="44"/>
      <c r="AX8" s="44"/>
      <c r="AY8" s="44"/>
      <c r="AZ8" s="44"/>
      <c r="BA8" s="44"/>
      <c r="BB8" s="44">
        <f>データ!U6</f>
        <v>11179.88</v>
      </c>
      <c r="BC8" s="44"/>
      <c r="BD8" s="44"/>
      <c r="BE8" s="44"/>
      <c r="BF8" s="44"/>
      <c r="BG8" s="44"/>
      <c r="BH8" s="44"/>
      <c r="BI8" s="44"/>
      <c r="BJ8" s="3"/>
      <c r="BK8" s="3"/>
      <c r="BL8" s="60" t="s">
        <v>10</v>
      </c>
      <c r="BM8" s="61"/>
      <c r="BN8" s="62" t="s">
        <v>11</v>
      </c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3"/>
    </row>
    <row r="9" spans="1:78" ht="18.75" customHeight="1" x14ac:dyDescent="0.2">
      <c r="A9" s="2"/>
      <c r="B9" s="46" t="s">
        <v>12</v>
      </c>
      <c r="C9" s="46"/>
      <c r="D9" s="46"/>
      <c r="E9" s="46"/>
      <c r="F9" s="46"/>
      <c r="G9" s="46"/>
      <c r="H9" s="46"/>
      <c r="I9" s="46" t="s">
        <v>13</v>
      </c>
      <c r="J9" s="46"/>
      <c r="K9" s="46"/>
      <c r="L9" s="46"/>
      <c r="M9" s="46"/>
      <c r="N9" s="46"/>
      <c r="O9" s="46"/>
      <c r="P9" s="46" t="s">
        <v>14</v>
      </c>
      <c r="Q9" s="46"/>
      <c r="R9" s="46"/>
      <c r="S9" s="46"/>
      <c r="T9" s="46"/>
      <c r="U9" s="46"/>
      <c r="V9" s="46"/>
      <c r="W9" s="46" t="s">
        <v>15</v>
      </c>
      <c r="X9" s="46"/>
      <c r="Y9" s="46"/>
      <c r="Z9" s="46"/>
      <c r="AA9" s="46"/>
      <c r="AB9" s="46"/>
      <c r="AC9" s="46"/>
      <c r="AD9" s="46" t="s">
        <v>16</v>
      </c>
      <c r="AE9" s="46"/>
      <c r="AF9" s="46"/>
      <c r="AG9" s="46"/>
      <c r="AH9" s="46"/>
      <c r="AI9" s="46"/>
      <c r="AJ9" s="46"/>
      <c r="AK9" s="3"/>
      <c r="AL9" s="46" t="s">
        <v>17</v>
      </c>
      <c r="AM9" s="46"/>
      <c r="AN9" s="46"/>
      <c r="AO9" s="46"/>
      <c r="AP9" s="46"/>
      <c r="AQ9" s="46"/>
      <c r="AR9" s="46"/>
      <c r="AS9" s="46"/>
      <c r="AT9" s="46" t="s">
        <v>18</v>
      </c>
      <c r="AU9" s="46"/>
      <c r="AV9" s="46"/>
      <c r="AW9" s="46"/>
      <c r="AX9" s="46"/>
      <c r="AY9" s="46"/>
      <c r="AZ9" s="46"/>
      <c r="BA9" s="46"/>
      <c r="BB9" s="46" t="s">
        <v>19</v>
      </c>
      <c r="BC9" s="46"/>
      <c r="BD9" s="46"/>
      <c r="BE9" s="46"/>
      <c r="BF9" s="46"/>
      <c r="BG9" s="46"/>
      <c r="BH9" s="46"/>
      <c r="BI9" s="46"/>
      <c r="BJ9" s="3"/>
      <c r="BK9" s="3"/>
      <c r="BL9" s="47" t="s">
        <v>20</v>
      </c>
      <c r="BM9" s="48"/>
      <c r="BN9" s="49" t="s">
        <v>21</v>
      </c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50"/>
    </row>
    <row r="10" spans="1:78" ht="18.75" customHeight="1" x14ac:dyDescent="0.2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>
        <f>データ!O6</f>
        <v>69.19</v>
      </c>
      <c r="J10" s="44"/>
      <c r="K10" s="44"/>
      <c r="L10" s="44"/>
      <c r="M10" s="44"/>
      <c r="N10" s="44"/>
      <c r="O10" s="44"/>
      <c r="P10" s="44">
        <f>データ!P6</f>
        <v>100</v>
      </c>
      <c r="Q10" s="44"/>
      <c r="R10" s="44"/>
      <c r="S10" s="44"/>
      <c r="T10" s="44"/>
      <c r="U10" s="44"/>
      <c r="V10" s="44"/>
      <c r="W10" s="44">
        <f>データ!Q6</f>
        <v>68.599999999999994</v>
      </c>
      <c r="X10" s="44"/>
      <c r="Y10" s="44"/>
      <c r="Z10" s="44"/>
      <c r="AA10" s="44"/>
      <c r="AB10" s="44"/>
      <c r="AC10" s="44"/>
      <c r="AD10" s="45">
        <f>データ!R6</f>
        <v>1421</v>
      </c>
      <c r="AE10" s="45"/>
      <c r="AF10" s="45"/>
      <c r="AG10" s="45"/>
      <c r="AH10" s="45"/>
      <c r="AI10" s="45"/>
      <c r="AJ10" s="45"/>
      <c r="AK10" s="2"/>
      <c r="AL10" s="45">
        <f>データ!V6</f>
        <v>405972</v>
      </c>
      <c r="AM10" s="45"/>
      <c r="AN10" s="45"/>
      <c r="AO10" s="45"/>
      <c r="AP10" s="45"/>
      <c r="AQ10" s="45"/>
      <c r="AR10" s="45"/>
      <c r="AS10" s="45"/>
      <c r="AT10" s="44">
        <f>データ!W6</f>
        <v>33.74</v>
      </c>
      <c r="AU10" s="44"/>
      <c r="AV10" s="44"/>
      <c r="AW10" s="44"/>
      <c r="AX10" s="44"/>
      <c r="AY10" s="44"/>
      <c r="AZ10" s="44"/>
      <c r="BA10" s="44"/>
      <c r="BB10" s="44">
        <f>データ!X6</f>
        <v>12032.37</v>
      </c>
      <c r="BC10" s="44"/>
      <c r="BD10" s="44"/>
      <c r="BE10" s="44"/>
      <c r="BF10" s="44"/>
      <c r="BG10" s="44"/>
      <c r="BH10" s="44"/>
      <c r="BI10" s="44"/>
      <c r="BJ10" s="2"/>
      <c r="BK10" s="2"/>
      <c r="BL10" s="51" t="s">
        <v>22</v>
      </c>
      <c r="BM10" s="52"/>
      <c r="BN10" s="53" t="s">
        <v>23</v>
      </c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4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2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37" t="s">
        <v>26</v>
      </c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9"/>
    </row>
    <row r="15" spans="1:78" ht="13.5" customHeight="1" x14ac:dyDescent="0.2">
      <c r="A15" s="2"/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6"/>
      <c r="BK15" s="2"/>
      <c r="BL15" s="40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79" t="s">
        <v>113</v>
      </c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1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79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1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79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1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79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1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79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1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79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1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79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1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79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  <c r="BZ23" s="81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79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1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79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1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79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1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79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1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79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1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79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1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79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1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79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1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79"/>
      <c r="BM32" s="80"/>
      <c r="BN32" s="80"/>
      <c r="BO32" s="80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81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79"/>
      <c r="BM33" s="80"/>
      <c r="BN33" s="80"/>
      <c r="BO33" s="80"/>
      <c r="BP33" s="80"/>
      <c r="BQ33" s="80"/>
      <c r="BR33" s="80"/>
      <c r="BS33" s="80"/>
      <c r="BT33" s="80"/>
      <c r="BU33" s="80"/>
      <c r="BV33" s="80"/>
      <c r="BW33" s="80"/>
      <c r="BX33" s="80"/>
      <c r="BY33" s="80"/>
      <c r="BZ33" s="81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79"/>
      <c r="BM34" s="80"/>
      <c r="BN34" s="80"/>
      <c r="BO34" s="80"/>
      <c r="BP34" s="80"/>
      <c r="BQ34" s="80"/>
      <c r="BR34" s="80"/>
      <c r="BS34" s="80"/>
      <c r="BT34" s="80"/>
      <c r="BU34" s="80"/>
      <c r="BV34" s="80"/>
      <c r="BW34" s="80"/>
      <c r="BX34" s="80"/>
      <c r="BY34" s="80"/>
      <c r="BZ34" s="81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79"/>
      <c r="BM35" s="80"/>
      <c r="BN35" s="80"/>
      <c r="BO35" s="80"/>
      <c r="BP35" s="80"/>
      <c r="BQ35" s="80"/>
      <c r="BR35" s="80"/>
      <c r="BS35" s="80"/>
      <c r="BT35" s="80"/>
      <c r="BU35" s="80"/>
      <c r="BV35" s="80"/>
      <c r="BW35" s="80"/>
      <c r="BX35" s="80"/>
      <c r="BY35" s="80"/>
      <c r="BZ35" s="81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79"/>
      <c r="BM36" s="80"/>
      <c r="BN36" s="80"/>
      <c r="BO36" s="80"/>
      <c r="BP36" s="80"/>
      <c r="BQ36" s="80"/>
      <c r="BR36" s="80"/>
      <c r="BS36" s="80"/>
      <c r="BT36" s="80"/>
      <c r="BU36" s="80"/>
      <c r="BV36" s="80"/>
      <c r="BW36" s="80"/>
      <c r="BX36" s="80"/>
      <c r="BY36" s="80"/>
      <c r="BZ36" s="81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79"/>
      <c r="BM37" s="80"/>
      <c r="BN37" s="80"/>
      <c r="BO37" s="80"/>
      <c r="BP37" s="80"/>
      <c r="BQ37" s="80"/>
      <c r="BR37" s="80"/>
      <c r="BS37" s="80"/>
      <c r="BT37" s="80"/>
      <c r="BU37" s="80"/>
      <c r="BV37" s="80"/>
      <c r="BW37" s="80"/>
      <c r="BX37" s="80"/>
      <c r="BY37" s="80"/>
      <c r="BZ37" s="81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79"/>
      <c r="BM38" s="80"/>
      <c r="BN38" s="80"/>
      <c r="BO38" s="80"/>
      <c r="BP38" s="80"/>
      <c r="BQ38" s="80"/>
      <c r="BR38" s="80"/>
      <c r="BS38" s="80"/>
      <c r="BT38" s="80"/>
      <c r="BU38" s="80"/>
      <c r="BV38" s="80"/>
      <c r="BW38" s="80"/>
      <c r="BX38" s="80"/>
      <c r="BY38" s="80"/>
      <c r="BZ38" s="81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79"/>
      <c r="BM39" s="80"/>
      <c r="BN39" s="80"/>
      <c r="BO39" s="80"/>
      <c r="BP39" s="80"/>
      <c r="BQ39" s="80"/>
      <c r="BR39" s="80"/>
      <c r="BS39" s="80"/>
      <c r="BT39" s="80"/>
      <c r="BU39" s="80"/>
      <c r="BV39" s="80"/>
      <c r="BW39" s="80"/>
      <c r="BX39" s="80"/>
      <c r="BY39" s="80"/>
      <c r="BZ39" s="81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79"/>
      <c r="BM40" s="80"/>
      <c r="BN40" s="80"/>
      <c r="BO40" s="80"/>
      <c r="BP40" s="80"/>
      <c r="BQ40" s="80"/>
      <c r="BR40" s="80"/>
      <c r="BS40" s="80"/>
      <c r="BT40" s="80"/>
      <c r="BU40" s="80"/>
      <c r="BV40" s="80"/>
      <c r="BW40" s="80"/>
      <c r="BX40" s="80"/>
      <c r="BY40" s="80"/>
      <c r="BZ40" s="81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79"/>
      <c r="BM41" s="80"/>
      <c r="BN41" s="80"/>
      <c r="BO41" s="80"/>
      <c r="BP41" s="80"/>
      <c r="BQ41" s="80"/>
      <c r="BR41" s="80"/>
      <c r="BS41" s="80"/>
      <c r="BT41" s="80"/>
      <c r="BU41" s="80"/>
      <c r="BV41" s="80"/>
      <c r="BW41" s="80"/>
      <c r="BX41" s="80"/>
      <c r="BY41" s="80"/>
      <c r="BZ41" s="81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79"/>
      <c r="BM42" s="80"/>
      <c r="BN42" s="80"/>
      <c r="BO42" s="80"/>
      <c r="BP42" s="80"/>
      <c r="BQ42" s="80"/>
      <c r="BR42" s="80"/>
      <c r="BS42" s="80"/>
      <c r="BT42" s="80"/>
      <c r="BU42" s="80"/>
      <c r="BV42" s="80"/>
      <c r="BW42" s="80"/>
      <c r="BX42" s="80"/>
      <c r="BY42" s="80"/>
      <c r="BZ42" s="81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79"/>
      <c r="BM43" s="80"/>
      <c r="BN43" s="80"/>
      <c r="BO43" s="80"/>
      <c r="BP43" s="80"/>
      <c r="BQ43" s="80"/>
      <c r="BR43" s="80"/>
      <c r="BS43" s="80"/>
      <c r="BT43" s="80"/>
      <c r="BU43" s="80"/>
      <c r="BV43" s="80"/>
      <c r="BW43" s="80"/>
      <c r="BX43" s="80"/>
      <c r="BY43" s="80"/>
      <c r="BZ43" s="81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82"/>
      <c r="BM44" s="83"/>
      <c r="BN44" s="83"/>
      <c r="BO44" s="83"/>
      <c r="BP44" s="83"/>
      <c r="BQ44" s="83"/>
      <c r="BR44" s="83"/>
      <c r="BS44" s="83"/>
      <c r="BT44" s="83"/>
      <c r="BU44" s="83"/>
      <c r="BV44" s="83"/>
      <c r="BW44" s="83"/>
      <c r="BX44" s="83"/>
      <c r="BY44" s="83"/>
      <c r="BZ44" s="84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7" t="s">
        <v>27</v>
      </c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9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0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2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8" t="s">
        <v>112</v>
      </c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30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8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30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8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30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8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30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8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30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8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30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8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30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8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30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8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30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8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30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8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30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8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30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8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30"/>
    </row>
    <row r="60" spans="1:78" ht="13.5" customHeight="1" x14ac:dyDescent="0.2">
      <c r="A60" s="2"/>
      <c r="B60" s="34" t="s">
        <v>28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6"/>
      <c r="BK60" s="2"/>
      <c r="BL60" s="28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30"/>
    </row>
    <row r="61" spans="1:78" ht="13.5" customHeight="1" x14ac:dyDescent="0.2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6"/>
      <c r="BK61" s="2"/>
      <c r="BL61" s="28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30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8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30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1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3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7" t="s">
        <v>29</v>
      </c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9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2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79" t="s">
        <v>114</v>
      </c>
      <c r="BM66" s="80"/>
      <c r="BN66" s="80"/>
      <c r="BO66" s="80"/>
      <c r="BP66" s="80"/>
      <c r="BQ66" s="80"/>
      <c r="BR66" s="80"/>
      <c r="BS66" s="80"/>
      <c r="BT66" s="80"/>
      <c r="BU66" s="80"/>
      <c r="BV66" s="80"/>
      <c r="BW66" s="80"/>
      <c r="BX66" s="80"/>
      <c r="BY66" s="80"/>
      <c r="BZ66" s="81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79"/>
      <c r="BM67" s="80"/>
      <c r="BN67" s="80"/>
      <c r="BO67" s="80"/>
      <c r="BP67" s="80"/>
      <c r="BQ67" s="80"/>
      <c r="BR67" s="80"/>
      <c r="BS67" s="80"/>
      <c r="BT67" s="80"/>
      <c r="BU67" s="80"/>
      <c r="BV67" s="80"/>
      <c r="BW67" s="80"/>
      <c r="BX67" s="80"/>
      <c r="BY67" s="80"/>
      <c r="BZ67" s="81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79"/>
      <c r="BM68" s="80"/>
      <c r="BN68" s="80"/>
      <c r="BO68" s="80"/>
      <c r="BP68" s="80"/>
      <c r="BQ68" s="80"/>
      <c r="BR68" s="80"/>
      <c r="BS68" s="80"/>
      <c r="BT68" s="80"/>
      <c r="BU68" s="80"/>
      <c r="BV68" s="80"/>
      <c r="BW68" s="80"/>
      <c r="BX68" s="80"/>
      <c r="BY68" s="80"/>
      <c r="BZ68" s="81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79"/>
      <c r="BM69" s="80"/>
      <c r="BN69" s="80"/>
      <c r="BO69" s="80"/>
      <c r="BP69" s="80"/>
      <c r="BQ69" s="80"/>
      <c r="BR69" s="80"/>
      <c r="BS69" s="80"/>
      <c r="BT69" s="80"/>
      <c r="BU69" s="80"/>
      <c r="BV69" s="80"/>
      <c r="BW69" s="80"/>
      <c r="BX69" s="80"/>
      <c r="BY69" s="80"/>
      <c r="BZ69" s="81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79"/>
      <c r="BM70" s="80"/>
      <c r="BN70" s="80"/>
      <c r="BO70" s="80"/>
      <c r="BP70" s="80"/>
      <c r="BQ70" s="80"/>
      <c r="BR70" s="80"/>
      <c r="BS70" s="80"/>
      <c r="BT70" s="80"/>
      <c r="BU70" s="80"/>
      <c r="BV70" s="80"/>
      <c r="BW70" s="80"/>
      <c r="BX70" s="80"/>
      <c r="BY70" s="80"/>
      <c r="BZ70" s="81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79"/>
      <c r="BM71" s="80"/>
      <c r="BN71" s="80"/>
      <c r="BO71" s="80"/>
      <c r="BP71" s="80"/>
      <c r="BQ71" s="80"/>
      <c r="BR71" s="80"/>
      <c r="BS71" s="80"/>
      <c r="BT71" s="80"/>
      <c r="BU71" s="80"/>
      <c r="BV71" s="80"/>
      <c r="BW71" s="80"/>
      <c r="BX71" s="80"/>
      <c r="BY71" s="80"/>
      <c r="BZ71" s="81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79"/>
      <c r="BM72" s="80"/>
      <c r="BN72" s="80"/>
      <c r="BO72" s="80"/>
      <c r="BP72" s="80"/>
      <c r="BQ72" s="80"/>
      <c r="BR72" s="80"/>
      <c r="BS72" s="80"/>
      <c r="BT72" s="80"/>
      <c r="BU72" s="80"/>
      <c r="BV72" s="80"/>
      <c r="BW72" s="80"/>
      <c r="BX72" s="80"/>
      <c r="BY72" s="80"/>
      <c r="BZ72" s="81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79"/>
      <c r="BM73" s="80"/>
      <c r="BN73" s="80"/>
      <c r="BO73" s="80"/>
      <c r="BP73" s="80"/>
      <c r="BQ73" s="80"/>
      <c r="BR73" s="80"/>
      <c r="BS73" s="80"/>
      <c r="BT73" s="80"/>
      <c r="BU73" s="80"/>
      <c r="BV73" s="80"/>
      <c r="BW73" s="80"/>
      <c r="BX73" s="80"/>
      <c r="BY73" s="80"/>
      <c r="BZ73" s="81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79"/>
      <c r="BM74" s="80"/>
      <c r="BN74" s="80"/>
      <c r="BO74" s="80"/>
      <c r="BP74" s="80"/>
      <c r="BQ74" s="80"/>
      <c r="BR74" s="80"/>
      <c r="BS74" s="80"/>
      <c r="BT74" s="80"/>
      <c r="BU74" s="80"/>
      <c r="BV74" s="80"/>
      <c r="BW74" s="80"/>
      <c r="BX74" s="80"/>
      <c r="BY74" s="80"/>
      <c r="BZ74" s="81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79"/>
      <c r="BM75" s="80"/>
      <c r="BN75" s="80"/>
      <c r="BO75" s="80"/>
      <c r="BP75" s="80"/>
      <c r="BQ75" s="80"/>
      <c r="BR75" s="80"/>
      <c r="BS75" s="80"/>
      <c r="BT75" s="80"/>
      <c r="BU75" s="80"/>
      <c r="BV75" s="80"/>
      <c r="BW75" s="80"/>
      <c r="BX75" s="80"/>
      <c r="BY75" s="80"/>
      <c r="BZ75" s="81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79"/>
      <c r="BM76" s="80"/>
      <c r="BN76" s="80"/>
      <c r="BO76" s="80"/>
      <c r="BP76" s="80"/>
      <c r="BQ76" s="80"/>
      <c r="BR76" s="80"/>
      <c r="BS76" s="80"/>
      <c r="BT76" s="80"/>
      <c r="BU76" s="80"/>
      <c r="BV76" s="80"/>
      <c r="BW76" s="80"/>
      <c r="BX76" s="80"/>
      <c r="BY76" s="80"/>
      <c r="BZ76" s="81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79"/>
      <c r="BM77" s="80"/>
      <c r="BN77" s="80"/>
      <c r="BO77" s="80"/>
      <c r="BP77" s="80"/>
      <c r="BQ77" s="80"/>
      <c r="BR77" s="80"/>
      <c r="BS77" s="80"/>
      <c r="BT77" s="80"/>
      <c r="BU77" s="80"/>
      <c r="BV77" s="80"/>
      <c r="BW77" s="80"/>
      <c r="BX77" s="80"/>
      <c r="BY77" s="80"/>
      <c r="BZ77" s="81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79"/>
      <c r="BM78" s="80"/>
      <c r="BN78" s="80"/>
      <c r="BO78" s="80"/>
      <c r="BP78" s="80"/>
      <c r="BQ78" s="80"/>
      <c r="BR78" s="80"/>
      <c r="BS78" s="80"/>
      <c r="BT78" s="80"/>
      <c r="BU78" s="80"/>
      <c r="BV78" s="80"/>
      <c r="BW78" s="80"/>
      <c r="BX78" s="80"/>
      <c r="BY78" s="80"/>
      <c r="BZ78" s="81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79"/>
      <c r="BM79" s="80"/>
      <c r="BN79" s="80"/>
      <c r="BO79" s="80"/>
      <c r="BP79" s="80"/>
      <c r="BQ79" s="80"/>
      <c r="BR79" s="80"/>
      <c r="BS79" s="80"/>
      <c r="BT79" s="80"/>
      <c r="BU79" s="80"/>
      <c r="BV79" s="80"/>
      <c r="BW79" s="80"/>
      <c r="BX79" s="80"/>
      <c r="BY79" s="80"/>
      <c r="BZ79" s="81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79"/>
      <c r="BM80" s="80"/>
      <c r="BN80" s="80"/>
      <c r="BO80" s="80"/>
      <c r="BP80" s="80"/>
      <c r="BQ80" s="80"/>
      <c r="BR80" s="80"/>
      <c r="BS80" s="80"/>
      <c r="BT80" s="80"/>
      <c r="BU80" s="80"/>
      <c r="BV80" s="80"/>
      <c r="BW80" s="80"/>
      <c r="BX80" s="80"/>
      <c r="BY80" s="80"/>
      <c r="BZ80" s="81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79"/>
      <c r="BM81" s="80"/>
      <c r="BN81" s="80"/>
      <c r="BO81" s="80"/>
      <c r="BP81" s="80"/>
      <c r="BQ81" s="80"/>
      <c r="BR81" s="80"/>
      <c r="BS81" s="80"/>
      <c r="BT81" s="80"/>
      <c r="BU81" s="80"/>
      <c r="BV81" s="80"/>
      <c r="BW81" s="80"/>
      <c r="BX81" s="80"/>
      <c r="BY81" s="80"/>
      <c r="BZ81" s="81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82"/>
      <c r="BM82" s="83"/>
      <c r="BN82" s="83"/>
      <c r="BO82" s="83"/>
      <c r="BP82" s="83"/>
      <c r="BQ82" s="83"/>
      <c r="BR82" s="83"/>
      <c r="BS82" s="83"/>
      <c r="BT82" s="83"/>
      <c r="BU82" s="83"/>
      <c r="BV82" s="83"/>
      <c r="BW82" s="83"/>
      <c r="BX82" s="83"/>
      <c r="BY82" s="83"/>
      <c r="BZ82" s="84"/>
    </row>
    <row r="83" spans="1:78" x14ac:dyDescent="0.2">
      <c r="C83" s="43" t="s">
        <v>30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</row>
    <row r="84" spans="1:78" hidden="1" x14ac:dyDescent="0.2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2">
      <c r="B85" s="12"/>
      <c r="C85" s="12"/>
      <c r="D85" s="12"/>
      <c r="E85" s="12" t="str">
        <f>データ!AI6</f>
        <v>【105.91】</v>
      </c>
      <c r="F85" s="12" t="str">
        <f>データ!AT6</f>
        <v>【3.03】</v>
      </c>
      <c r="G85" s="12" t="str">
        <f>データ!BE6</f>
        <v>【78.43】</v>
      </c>
      <c r="H85" s="12" t="str">
        <f>データ!BP6</f>
        <v>【630.82】</v>
      </c>
      <c r="I85" s="12" t="str">
        <f>データ!CA6</f>
        <v>【97.81】</v>
      </c>
      <c r="J85" s="12" t="str">
        <f>データ!CL6</f>
        <v>【138.75】</v>
      </c>
      <c r="K85" s="12" t="str">
        <f>データ!CW6</f>
        <v>【58.94】</v>
      </c>
      <c r="L85" s="12" t="str">
        <f>データ!DH6</f>
        <v>【95.91】</v>
      </c>
      <c r="M85" s="12" t="str">
        <f>データ!DS6</f>
        <v>【41.09】</v>
      </c>
      <c r="N85" s="12" t="str">
        <f>データ!ED6</f>
        <v>【8.68】</v>
      </c>
      <c r="O85" s="12" t="str">
        <f>データ!EO6</f>
        <v>【0.22】</v>
      </c>
    </row>
  </sheetData>
  <sheetProtection algorithmName="SHA-512" hashValue="lgBO93b5u+zSo+ZM37dggR01CU0MzlMUGCWgq1pZGd4IEWMEGXEg//FeYprT9GjDP6H/zKsoy6yCgQziN5xvEg==" saltValue="Ov7f1atDpaxwOb3Y3cqKKg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I9:O9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8" x14ac:dyDescent="0.2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2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2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2" t="s">
        <v>52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53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54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8" x14ac:dyDescent="0.2">
      <c r="A4" s="14" t="s">
        <v>55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56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57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58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59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60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61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62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63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64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65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66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8" x14ac:dyDescent="0.2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2">
      <c r="A6" s="14" t="s">
        <v>95</v>
      </c>
      <c r="B6" s="19">
        <f>B7</f>
        <v>2023</v>
      </c>
      <c r="C6" s="19">
        <f t="shared" ref="C6:X6" si="3">C7</f>
        <v>272035</v>
      </c>
      <c r="D6" s="19">
        <f t="shared" si="3"/>
        <v>46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大阪府　豊中市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Aa</v>
      </c>
      <c r="M6" s="19" t="str">
        <f t="shared" si="3"/>
        <v>自治体職員</v>
      </c>
      <c r="N6" s="20" t="str">
        <f t="shared" si="3"/>
        <v>-</v>
      </c>
      <c r="O6" s="20">
        <f t="shared" si="3"/>
        <v>69.19</v>
      </c>
      <c r="P6" s="20">
        <f t="shared" si="3"/>
        <v>100</v>
      </c>
      <c r="Q6" s="20">
        <f t="shared" si="3"/>
        <v>68.599999999999994</v>
      </c>
      <c r="R6" s="20">
        <f t="shared" si="3"/>
        <v>1421</v>
      </c>
      <c r="S6" s="20">
        <f t="shared" si="3"/>
        <v>406836</v>
      </c>
      <c r="T6" s="20">
        <f t="shared" si="3"/>
        <v>36.39</v>
      </c>
      <c r="U6" s="20">
        <f t="shared" si="3"/>
        <v>11179.88</v>
      </c>
      <c r="V6" s="20">
        <f t="shared" si="3"/>
        <v>405972</v>
      </c>
      <c r="W6" s="20">
        <f t="shared" si="3"/>
        <v>33.74</v>
      </c>
      <c r="X6" s="20">
        <f t="shared" si="3"/>
        <v>12032.37</v>
      </c>
      <c r="Y6" s="21">
        <f>IF(Y7="",NA(),Y7)</f>
        <v>107.33</v>
      </c>
      <c r="Z6" s="21">
        <f t="shared" ref="Z6:AH6" si="4">IF(Z7="",NA(),Z7)</f>
        <v>104.79</v>
      </c>
      <c r="AA6" s="21">
        <f t="shared" si="4"/>
        <v>103.96</v>
      </c>
      <c r="AB6" s="21">
        <f t="shared" si="4"/>
        <v>102.95</v>
      </c>
      <c r="AC6" s="21">
        <f t="shared" si="4"/>
        <v>101.32</v>
      </c>
      <c r="AD6" s="21">
        <f t="shared" si="4"/>
        <v>109</v>
      </c>
      <c r="AE6" s="21">
        <f t="shared" si="4"/>
        <v>107.09</v>
      </c>
      <c r="AF6" s="21">
        <f t="shared" si="4"/>
        <v>107.96</v>
      </c>
      <c r="AG6" s="21">
        <f t="shared" si="4"/>
        <v>107.29</v>
      </c>
      <c r="AH6" s="21">
        <f t="shared" si="4"/>
        <v>106.58</v>
      </c>
      <c r="AI6" s="20" t="str">
        <f>IF(AI7="","",IF(AI7="-","【-】","【"&amp;SUBSTITUTE(TEXT(AI7,"#,##0.00"),"-","△")&amp;"】"))</f>
        <v>【105.91】</v>
      </c>
      <c r="AJ6" s="20">
        <f>IF(AJ7="",NA(),AJ7)</f>
        <v>0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>
        <f t="shared" si="5"/>
        <v>0.28000000000000003</v>
      </c>
      <c r="AP6" s="21">
        <f t="shared" si="5"/>
        <v>0.59</v>
      </c>
      <c r="AQ6" s="21">
        <f t="shared" si="5"/>
        <v>0.68</v>
      </c>
      <c r="AR6" s="21">
        <f t="shared" si="5"/>
        <v>0.9</v>
      </c>
      <c r="AS6" s="21">
        <f t="shared" si="5"/>
        <v>1.19</v>
      </c>
      <c r="AT6" s="20" t="str">
        <f>IF(AT7="","",IF(AT7="-","【-】","【"&amp;SUBSTITUTE(TEXT(AT7,"#,##0.00"),"-","△")&amp;"】"))</f>
        <v>【3.03】</v>
      </c>
      <c r="AU6" s="21">
        <f>IF(AU7="",NA(),AU7)</f>
        <v>136.34</v>
      </c>
      <c r="AV6" s="21">
        <f t="shared" ref="AV6:BD6" si="6">IF(AV7="",NA(),AV7)</f>
        <v>143.03</v>
      </c>
      <c r="AW6" s="21">
        <f t="shared" si="6"/>
        <v>168.56</v>
      </c>
      <c r="AX6" s="21">
        <f t="shared" si="6"/>
        <v>166.95</v>
      </c>
      <c r="AY6" s="21">
        <f t="shared" si="6"/>
        <v>159.22999999999999</v>
      </c>
      <c r="AZ6" s="21">
        <f t="shared" si="6"/>
        <v>71.19</v>
      </c>
      <c r="BA6" s="21">
        <f t="shared" si="6"/>
        <v>77.72</v>
      </c>
      <c r="BB6" s="21">
        <f t="shared" si="6"/>
        <v>86.61</v>
      </c>
      <c r="BC6" s="21">
        <f t="shared" si="6"/>
        <v>100.73</v>
      </c>
      <c r="BD6" s="21">
        <f t="shared" si="6"/>
        <v>108.7</v>
      </c>
      <c r="BE6" s="20" t="str">
        <f>IF(BE7="","",IF(BE7="-","【-】","【"&amp;SUBSTITUTE(TEXT(BE7,"#,##0.00"),"-","△")&amp;"】"))</f>
        <v>【78.43】</v>
      </c>
      <c r="BF6" s="21">
        <f>IF(BF7="",NA(),BF7)</f>
        <v>293.7</v>
      </c>
      <c r="BG6" s="21">
        <f t="shared" ref="BG6:BO6" si="7">IF(BG7="",NA(),BG7)</f>
        <v>292.68</v>
      </c>
      <c r="BH6" s="21">
        <f t="shared" si="7"/>
        <v>290.31</v>
      </c>
      <c r="BI6" s="21">
        <f t="shared" si="7"/>
        <v>287.02999999999997</v>
      </c>
      <c r="BJ6" s="21">
        <f t="shared" si="7"/>
        <v>281.27</v>
      </c>
      <c r="BK6" s="21">
        <f t="shared" si="7"/>
        <v>517.34</v>
      </c>
      <c r="BL6" s="21">
        <f t="shared" si="7"/>
        <v>485.6</v>
      </c>
      <c r="BM6" s="21">
        <f t="shared" si="7"/>
        <v>463.93</v>
      </c>
      <c r="BN6" s="21">
        <f t="shared" si="7"/>
        <v>481.88</v>
      </c>
      <c r="BO6" s="21">
        <f t="shared" si="7"/>
        <v>460.03</v>
      </c>
      <c r="BP6" s="20" t="str">
        <f>IF(BP7="","",IF(BP7="-","【-】","【"&amp;SUBSTITUTE(TEXT(BP7,"#,##0.00"),"-","△")&amp;"】"))</f>
        <v>【630.82】</v>
      </c>
      <c r="BQ6" s="21">
        <f>IF(BQ7="",NA(),BQ7)</f>
        <v>99.61</v>
      </c>
      <c r="BR6" s="21">
        <f t="shared" ref="BR6:BZ6" si="8">IF(BR7="",NA(),BR7)</f>
        <v>97.12</v>
      </c>
      <c r="BS6" s="21">
        <f t="shared" si="8"/>
        <v>94.22</v>
      </c>
      <c r="BT6" s="21">
        <f t="shared" si="8"/>
        <v>90.47</v>
      </c>
      <c r="BU6" s="21">
        <f t="shared" si="8"/>
        <v>86.37</v>
      </c>
      <c r="BV6" s="21">
        <f t="shared" si="8"/>
        <v>99.89</v>
      </c>
      <c r="BW6" s="21">
        <f t="shared" si="8"/>
        <v>99.95</v>
      </c>
      <c r="BX6" s="21">
        <f t="shared" si="8"/>
        <v>103.4</v>
      </c>
      <c r="BY6" s="21">
        <f t="shared" si="8"/>
        <v>101.87</v>
      </c>
      <c r="BZ6" s="21">
        <f t="shared" si="8"/>
        <v>101.33</v>
      </c>
      <c r="CA6" s="20" t="str">
        <f>IF(CA7="","",IF(CA7="-","【-】","【"&amp;SUBSTITUTE(TEXT(CA7,"#,##0.00"),"-","△")&amp;"】"))</f>
        <v>【97.81】</v>
      </c>
      <c r="CB6" s="21">
        <f>IF(CB7="",NA(),CB7)</f>
        <v>84.45</v>
      </c>
      <c r="CC6" s="21">
        <f t="shared" ref="CC6:CK6" si="9">IF(CC7="",NA(),CC7)</f>
        <v>84.79</v>
      </c>
      <c r="CD6" s="21">
        <f t="shared" si="9"/>
        <v>87.09</v>
      </c>
      <c r="CE6" s="21">
        <f t="shared" si="9"/>
        <v>91.51</v>
      </c>
      <c r="CF6" s="21">
        <f t="shared" si="9"/>
        <v>95.93</v>
      </c>
      <c r="CG6" s="21">
        <f t="shared" si="9"/>
        <v>112.4</v>
      </c>
      <c r="CH6" s="21">
        <f t="shared" si="9"/>
        <v>110.21</v>
      </c>
      <c r="CI6" s="21">
        <f t="shared" si="9"/>
        <v>110.26</v>
      </c>
      <c r="CJ6" s="21">
        <f t="shared" si="9"/>
        <v>111.88</v>
      </c>
      <c r="CK6" s="21">
        <f t="shared" si="9"/>
        <v>114.16</v>
      </c>
      <c r="CL6" s="20" t="str">
        <f>IF(CL7="","",IF(CL7="-","【-】","【"&amp;SUBSTITUTE(TEXT(CL7,"#,##0.00"),"-","△")&amp;"】"))</f>
        <v>【138.75】</v>
      </c>
      <c r="CM6" s="21">
        <f>IF(CM7="",NA(),CM7)</f>
        <v>67.05</v>
      </c>
      <c r="CN6" s="21">
        <f t="shared" ref="CN6:CV6" si="10">IF(CN7="",NA(),CN7)</f>
        <v>65.89</v>
      </c>
      <c r="CO6" s="21">
        <f t="shared" si="10"/>
        <v>66.150000000000006</v>
      </c>
      <c r="CP6" s="21">
        <f t="shared" si="10"/>
        <v>63.84</v>
      </c>
      <c r="CQ6" s="21">
        <f t="shared" si="10"/>
        <v>64.349999999999994</v>
      </c>
      <c r="CR6" s="21">
        <f t="shared" si="10"/>
        <v>62.97</v>
      </c>
      <c r="CS6" s="21">
        <f t="shared" si="10"/>
        <v>64.930000000000007</v>
      </c>
      <c r="CT6" s="21">
        <f t="shared" si="10"/>
        <v>65.680000000000007</v>
      </c>
      <c r="CU6" s="21">
        <f t="shared" si="10"/>
        <v>63.62</v>
      </c>
      <c r="CV6" s="21">
        <f t="shared" si="10"/>
        <v>62.65</v>
      </c>
      <c r="CW6" s="20" t="str">
        <f>IF(CW7="","",IF(CW7="-","【-】","【"&amp;SUBSTITUTE(TEXT(CW7,"#,##0.00"),"-","△")&amp;"】"))</f>
        <v>【58.94】</v>
      </c>
      <c r="CX6" s="21">
        <f>IF(CX7="",NA(),CX7)</f>
        <v>99.86</v>
      </c>
      <c r="CY6" s="21">
        <f t="shared" ref="CY6:DG6" si="11">IF(CY7="",NA(),CY7)</f>
        <v>99.86</v>
      </c>
      <c r="CZ6" s="21">
        <f t="shared" si="11"/>
        <v>99.88</v>
      </c>
      <c r="DA6" s="21">
        <f t="shared" si="11"/>
        <v>99.89</v>
      </c>
      <c r="DB6" s="21">
        <f t="shared" si="11"/>
        <v>99.89</v>
      </c>
      <c r="DC6" s="21">
        <f t="shared" si="11"/>
        <v>96.97</v>
      </c>
      <c r="DD6" s="21">
        <f t="shared" si="11"/>
        <v>97.7</v>
      </c>
      <c r="DE6" s="21">
        <f t="shared" si="11"/>
        <v>97.59</v>
      </c>
      <c r="DF6" s="21">
        <f t="shared" si="11"/>
        <v>97.53</v>
      </c>
      <c r="DG6" s="21">
        <f t="shared" si="11"/>
        <v>97.54</v>
      </c>
      <c r="DH6" s="20" t="str">
        <f>IF(DH7="","",IF(DH7="-","【-】","【"&amp;SUBSTITUTE(TEXT(DH7,"#,##0.00"),"-","△")&amp;"】"))</f>
        <v>【95.91】</v>
      </c>
      <c r="DI6" s="21">
        <f>IF(DI7="",NA(),DI7)</f>
        <v>34.68</v>
      </c>
      <c r="DJ6" s="21">
        <f t="shared" ref="DJ6:DR6" si="12">IF(DJ7="",NA(),DJ7)</f>
        <v>37.04</v>
      </c>
      <c r="DK6" s="21">
        <f t="shared" si="12"/>
        <v>39.35</v>
      </c>
      <c r="DL6" s="21">
        <f t="shared" si="12"/>
        <v>41.28</v>
      </c>
      <c r="DM6" s="21">
        <f t="shared" si="12"/>
        <v>43.5</v>
      </c>
      <c r="DN6" s="21">
        <f t="shared" si="12"/>
        <v>24.54</v>
      </c>
      <c r="DO6" s="21">
        <f t="shared" si="12"/>
        <v>23.38</v>
      </c>
      <c r="DP6" s="21">
        <f t="shared" si="12"/>
        <v>24.59</v>
      </c>
      <c r="DQ6" s="21">
        <f t="shared" si="12"/>
        <v>26.87</v>
      </c>
      <c r="DR6" s="21">
        <f t="shared" si="12"/>
        <v>29.31</v>
      </c>
      <c r="DS6" s="20" t="str">
        <f>IF(DS7="","",IF(DS7="-","【-】","【"&amp;SUBSTITUTE(TEXT(DS7,"#,##0.00"),"-","△")&amp;"】"))</f>
        <v>【41.09】</v>
      </c>
      <c r="DT6" s="21">
        <f>IF(DT7="",NA(),DT7)</f>
        <v>16.57</v>
      </c>
      <c r="DU6" s="21">
        <f t="shared" ref="DU6:EC6" si="13">IF(DU7="",NA(),DU7)</f>
        <v>19.62</v>
      </c>
      <c r="DV6" s="21">
        <f t="shared" si="13"/>
        <v>22.28</v>
      </c>
      <c r="DW6" s="21">
        <f t="shared" si="13"/>
        <v>33.01</v>
      </c>
      <c r="DX6" s="21">
        <f t="shared" si="13"/>
        <v>35.56</v>
      </c>
      <c r="DY6" s="21">
        <f t="shared" si="13"/>
        <v>7.66</v>
      </c>
      <c r="DZ6" s="21">
        <f t="shared" si="13"/>
        <v>8.1999999999999993</v>
      </c>
      <c r="EA6" s="21">
        <f t="shared" si="13"/>
        <v>9.43</v>
      </c>
      <c r="EB6" s="21">
        <f t="shared" si="13"/>
        <v>12.4</v>
      </c>
      <c r="EC6" s="21">
        <f t="shared" si="13"/>
        <v>13.81</v>
      </c>
      <c r="ED6" s="20" t="str">
        <f>IF(ED7="","",IF(ED7="-","【-】","【"&amp;SUBSTITUTE(TEXT(ED7,"#,##0.00"),"-","△")&amp;"】"))</f>
        <v>【8.68】</v>
      </c>
      <c r="EE6" s="21">
        <f>IF(EE7="",NA(),EE7)</f>
        <v>0.54</v>
      </c>
      <c r="EF6" s="21">
        <f t="shared" ref="EF6:EN6" si="14">IF(EF7="",NA(),EF7)</f>
        <v>0.55000000000000004</v>
      </c>
      <c r="EG6" s="21">
        <f t="shared" si="14"/>
        <v>0.69</v>
      </c>
      <c r="EH6" s="21">
        <f t="shared" si="14"/>
        <v>0.55000000000000004</v>
      </c>
      <c r="EI6" s="21">
        <f t="shared" si="14"/>
        <v>0.53</v>
      </c>
      <c r="EJ6" s="21">
        <f t="shared" si="14"/>
        <v>0.16</v>
      </c>
      <c r="EK6" s="21">
        <f t="shared" si="14"/>
        <v>0.14000000000000001</v>
      </c>
      <c r="EL6" s="21">
        <f t="shared" si="14"/>
        <v>0.15</v>
      </c>
      <c r="EM6" s="21">
        <f t="shared" si="14"/>
        <v>0.16</v>
      </c>
      <c r="EN6" s="21">
        <f t="shared" si="14"/>
        <v>0.16</v>
      </c>
      <c r="EO6" s="20" t="str">
        <f>IF(EO7="","",IF(EO7="-","【-】","【"&amp;SUBSTITUTE(TEXT(EO7,"#,##0.00"),"-","△")&amp;"】"))</f>
        <v>【0.22】</v>
      </c>
    </row>
    <row r="7" spans="1:148" s="22" customFormat="1" x14ac:dyDescent="0.2">
      <c r="A7" s="14"/>
      <c r="B7" s="23">
        <v>2023</v>
      </c>
      <c r="C7" s="23">
        <v>272035</v>
      </c>
      <c r="D7" s="23">
        <v>46</v>
      </c>
      <c r="E7" s="23">
        <v>17</v>
      </c>
      <c r="F7" s="23">
        <v>1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69.19</v>
      </c>
      <c r="P7" s="24">
        <v>100</v>
      </c>
      <c r="Q7" s="24">
        <v>68.599999999999994</v>
      </c>
      <c r="R7" s="24">
        <v>1421</v>
      </c>
      <c r="S7" s="24">
        <v>406836</v>
      </c>
      <c r="T7" s="24">
        <v>36.39</v>
      </c>
      <c r="U7" s="24">
        <v>11179.88</v>
      </c>
      <c r="V7" s="24">
        <v>405972</v>
      </c>
      <c r="W7" s="24">
        <v>33.74</v>
      </c>
      <c r="X7" s="24">
        <v>12032.37</v>
      </c>
      <c r="Y7" s="24">
        <v>107.33</v>
      </c>
      <c r="Z7" s="24">
        <v>104.79</v>
      </c>
      <c r="AA7" s="24">
        <v>103.96</v>
      </c>
      <c r="AB7" s="24">
        <v>102.95</v>
      </c>
      <c r="AC7" s="24">
        <v>101.32</v>
      </c>
      <c r="AD7" s="24">
        <v>109</v>
      </c>
      <c r="AE7" s="24">
        <v>107.09</v>
      </c>
      <c r="AF7" s="24">
        <v>107.96</v>
      </c>
      <c r="AG7" s="24">
        <v>107.29</v>
      </c>
      <c r="AH7" s="24">
        <v>106.58</v>
      </c>
      <c r="AI7" s="24">
        <v>105.91</v>
      </c>
      <c r="AJ7" s="24">
        <v>0</v>
      </c>
      <c r="AK7" s="24">
        <v>0</v>
      </c>
      <c r="AL7" s="24">
        <v>0</v>
      </c>
      <c r="AM7" s="24">
        <v>0</v>
      </c>
      <c r="AN7" s="24">
        <v>0</v>
      </c>
      <c r="AO7" s="24">
        <v>0.28000000000000003</v>
      </c>
      <c r="AP7" s="24">
        <v>0.59</v>
      </c>
      <c r="AQ7" s="24">
        <v>0.68</v>
      </c>
      <c r="AR7" s="24">
        <v>0.9</v>
      </c>
      <c r="AS7" s="24">
        <v>1.19</v>
      </c>
      <c r="AT7" s="24">
        <v>3.03</v>
      </c>
      <c r="AU7" s="24">
        <v>136.34</v>
      </c>
      <c r="AV7" s="24">
        <v>143.03</v>
      </c>
      <c r="AW7" s="24">
        <v>168.56</v>
      </c>
      <c r="AX7" s="24">
        <v>166.95</v>
      </c>
      <c r="AY7" s="24">
        <v>159.22999999999999</v>
      </c>
      <c r="AZ7" s="24">
        <v>71.19</v>
      </c>
      <c r="BA7" s="24">
        <v>77.72</v>
      </c>
      <c r="BB7" s="24">
        <v>86.61</v>
      </c>
      <c r="BC7" s="24">
        <v>100.73</v>
      </c>
      <c r="BD7" s="24">
        <v>108.7</v>
      </c>
      <c r="BE7" s="24">
        <v>78.430000000000007</v>
      </c>
      <c r="BF7" s="24">
        <v>293.7</v>
      </c>
      <c r="BG7" s="24">
        <v>292.68</v>
      </c>
      <c r="BH7" s="24">
        <v>290.31</v>
      </c>
      <c r="BI7" s="24">
        <v>287.02999999999997</v>
      </c>
      <c r="BJ7" s="24">
        <v>281.27</v>
      </c>
      <c r="BK7" s="24">
        <v>517.34</v>
      </c>
      <c r="BL7" s="24">
        <v>485.6</v>
      </c>
      <c r="BM7" s="24">
        <v>463.93</v>
      </c>
      <c r="BN7" s="24">
        <v>481.88</v>
      </c>
      <c r="BO7" s="24">
        <v>460.03</v>
      </c>
      <c r="BP7" s="24">
        <v>630.82000000000005</v>
      </c>
      <c r="BQ7" s="24">
        <v>99.61</v>
      </c>
      <c r="BR7" s="24">
        <v>97.12</v>
      </c>
      <c r="BS7" s="24">
        <v>94.22</v>
      </c>
      <c r="BT7" s="24">
        <v>90.47</v>
      </c>
      <c r="BU7" s="24">
        <v>86.37</v>
      </c>
      <c r="BV7" s="24">
        <v>99.89</v>
      </c>
      <c r="BW7" s="24">
        <v>99.95</v>
      </c>
      <c r="BX7" s="24">
        <v>103.4</v>
      </c>
      <c r="BY7" s="24">
        <v>101.87</v>
      </c>
      <c r="BZ7" s="24">
        <v>101.33</v>
      </c>
      <c r="CA7" s="24">
        <v>97.81</v>
      </c>
      <c r="CB7" s="24">
        <v>84.45</v>
      </c>
      <c r="CC7" s="24">
        <v>84.79</v>
      </c>
      <c r="CD7" s="24">
        <v>87.09</v>
      </c>
      <c r="CE7" s="24">
        <v>91.51</v>
      </c>
      <c r="CF7" s="24">
        <v>95.93</v>
      </c>
      <c r="CG7" s="24">
        <v>112.4</v>
      </c>
      <c r="CH7" s="24">
        <v>110.21</v>
      </c>
      <c r="CI7" s="24">
        <v>110.26</v>
      </c>
      <c r="CJ7" s="24">
        <v>111.88</v>
      </c>
      <c r="CK7" s="24">
        <v>114.16</v>
      </c>
      <c r="CL7" s="24">
        <v>138.75</v>
      </c>
      <c r="CM7" s="24">
        <v>67.05</v>
      </c>
      <c r="CN7" s="24">
        <v>65.89</v>
      </c>
      <c r="CO7" s="24">
        <v>66.150000000000006</v>
      </c>
      <c r="CP7" s="24">
        <v>63.84</v>
      </c>
      <c r="CQ7" s="24">
        <v>64.349999999999994</v>
      </c>
      <c r="CR7" s="24">
        <v>62.97</v>
      </c>
      <c r="CS7" s="24">
        <v>64.930000000000007</v>
      </c>
      <c r="CT7" s="24">
        <v>65.680000000000007</v>
      </c>
      <c r="CU7" s="24">
        <v>63.62</v>
      </c>
      <c r="CV7" s="24">
        <v>62.65</v>
      </c>
      <c r="CW7" s="24">
        <v>58.94</v>
      </c>
      <c r="CX7" s="24">
        <v>99.86</v>
      </c>
      <c r="CY7" s="24">
        <v>99.86</v>
      </c>
      <c r="CZ7" s="24">
        <v>99.88</v>
      </c>
      <c r="DA7" s="24">
        <v>99.89</v>
      </c>
      <c r="DB7" s="24">
        <v>99.89</v>
      </c>
      <c r="DC7" s="24">
        <v>96.97</v>
      </c>
      <c r="DD7" s="24">
        <v>97.7</v>
      </c>
      <c r="DE7" s="24">
        <v>97.59</v>
      </c>
      <c r="DF7" s="24">
        <v>97.53</v>
      </c>
      <c r="DG7" s="24">
        <v>97.54</v>
      </c>
      <c r="DH7" s="24">
        <v>95.91</v>
      </c>
      <c r="DI7" s="24">
        <v>34.68</v>
      </c>
      <c r="DJ7" s="24">
        <v>37.04</v>
      </c>
      <c r="DK7" s="24">
        <v>39.35</v>
      </c>
      <c r="DL7" s="24">
        <v>41.28</v>
      </c>
      <c r="DM7" s="24">
        <v>43.5</v>
      </c>
      <c r="DN7" s="24">
        <v>24.54</v>
      </c>
      <c r="DO7" s="24">
        <v>23.38</v>
      </c>
      <c r="DP7" s="24">
        <v>24.59</v>
      </c>
      <c r="DQ7" s="24">
        <v>26.87</v>
      </c>
      <c r="DR7" s="24">
        <v>29.31</v>
      </c>
      <c r="DS7" s="24">
        <v>41.09</v>
      </c>
      <c r="DT7" s="24">
        <v>16.57</v>
      </c>
      <c r="DU7" s="24">
        <v>19.62</v>
      </c>
      <c r="DV7" s="24">
        <v>22.28</v>
      </c>
      <c r="DW7" s="24">
        <v>33.01</v>
      </c>
      <c r="DX7" s="24">
        <v>35.56</v>
      </c>
      <c r="DY7" s="24">
        <v>7.66</v>
      </c>
      <c r="DZ7" s="24">
        <v>8.1999999999999993</v>
      </c>
      <c r="EA7" s="24">
        <v>9.43</v>
      </c>
      <c r="EB7" s="24">
        <v>12.4</v>
      </c>
      <c r="EC7" s="24">
        <v>13.81</v>
      </c>
      <c r="ED7" s="24">
        <v>8.68</v>
      </c>
      <c r="EE7" s="24">
        <v>0.54</v>
      </c>
      <c r="EF7" s="24">
        <v>0.55000000000000004</v>
      </c>
      <c r="EG7" s="24">
        <v>0.69</v>
      </c>
      <c r="EH7" s="24">
        <v>0.55000000000000004</v>
      </c>
      <c r="EI7" s="24">
        <v>0.53</v>
      </c>
      <c r="EJ7" s="24">
        <v>0.16</v>
      </c>
      <c r="EK7" s="24">
        <v>0.14000000000000001</v>
      </c>
      <c r="EL7" s="24">
        <v>0.15</v>
      </c>
      <c r="EM7" s="24">
        <v>0.16</v>
      </c>
      <c r="EN7" s="24">
        <v>0.16</v>
      </c>
      <c r="EO7" s="24">
        <v>0.22</v>
      </c>
    </row>
    <row r="8" spans="1:148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2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2">
      <c r="A10" s="26" t="s">
        <v>46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2">
      <c r="B11">
        <v>22</v>
      </c>
      <c r="C11">
        <v>21</v>
      </c>
      <c r="D11">
        <v>20</v>
      </c>
      <c r="E11">
        <v>19</v>
      </c>
      <c r="F11">
        <v>18</v>
      </c>
      <c r="G11" t="s">
        <v>108</v>
      </c>
    </row>
    <row r="12" spans="1:148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2">
      <c r="B13" t="s">
        <v>110</v>
      </c>
      <c r="C13" t="s">
        <v>110</v>
      </c>
      <c r="D13" t="s">
        <v>110</v>
      </c>
      <c r="E13" t="s">
        <v>110</v>
      </c>
      <c r="F13" t="s">
        <v>110</v>
      </c>
      <c r="G13" t="s">
        <v>111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小池　真由子</cp:lastModifiedBy>
  <dcterms:created xsi:type="dcterms:W3CDTF">2025-01-24T07:04:00Z</dcterms:created>
  <dcterms:modified xsi:type="dcterms:W3CDTF">2025-02-19T01:03:51Z</dcterms:modified>
  <cp:category/>
</cp:coreProperties>
</file>