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630C736E-316D-4552-A6C5-D53A2BB5AA44}" xr6:coauthVersionLast="47" xr6:coauthVersionMax="47" xr10:uidLastSave="{00000000-0000-0000-0000-000000000000}"/>
  <workbookProtection workbookAlgorithmName="SHA-512" workbookHashValue="iPwChB2sYFUH/Z5NCck9HetmARG8nkbVSIBPFqGp8T8VYw0aJPB3HByxlXrCfrX+OucfepTrHdAegOYS8IFjZg==" workbookSaltValue="SscgEQOgg9MJQA7imxz6AA=="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G85" i="4"/>
  <c r="BB10" i="4"/>
  <c r="AT10" i="4"/>
  <c r="P10" i="4"/>
  <c r="B6"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<sst xmlns="http://schemas.openxmlformats.org/spreadsheetml/2006/main" count="231" uniqueCount="116">
  <si>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</si>
  <si>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</si>
  <si>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</si>
  <si>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</si>
  <si>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</si>
  <si>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</si>
  <si>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</si>
  <si>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</si>
  <si>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</si>
  <si>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</si>
  <si>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</si>
  <si>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</si>
  <si>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</si>
  <si>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</si>
  <si>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</si>
  <si>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</si>
  <si>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</si>
  <si>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</si>
  <si>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</si>
  <si>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</si>
  <si>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</si>
  <si>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</si>
  <si>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</si>
  <si>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</si>
  <si>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</si>
  <si>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</si>
  <si>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</si>
  <si>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</si>
  <si>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</si>
  <si>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</si>
  <si>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</si>
  <si>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</si>
  <si>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</si>
  <si>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</si>
  <si>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</si>
  <si>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</si>
  <si>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</si>
  <si>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</si>
  <si>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</si>
  <si>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</si>
  <si>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</si>
  <si>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</si>
  <si>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</si>
  <si>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</si>
  <si>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</si>
  <si>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</si>
  <si>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</si>
  <si>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</si>
  <si>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</si>
  <si>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</si>
  <si>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</si>
  <si>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</si>
  <si>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</si>
  <si>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</si>
  <si>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</si>
  <si>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</si>
  <si>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</si>
  <si>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</si>
  <si>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</si>
  <si>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</si>
  <si>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</si>
  <si>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</si>
  <si>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</si>
  <si>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</si>
  <si>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</si>
  <si>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</si>
  <si>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</si>
  <si>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</si>
  <si>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</si>
  <si>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</si>
  <si>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</si>
  <si>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</si>
  <si>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</si>
  <si>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</si>
  <si>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</si>
  <si>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</si>
  <si>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</si>
  <si>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</si>
  <si>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</si>
  <si>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</si>
  <si>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</si>
  <si>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</si>
  <si>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</si>
  <si>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</si>
  <si>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</si>
  <si>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</si>
  <si>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</si>
  <si>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</si>
  <si>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</si>
  <si>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</si>
  <si>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</si>
  <si>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</si>
  <si>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</si>
  <si>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</si>
  <si>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</si>
  <si>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</si>
  <si>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岸和田市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</si>
  <si>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</si>
  <si>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</si>
  <si>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</si>
  <si>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</si>
  <si>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</si>
  <si>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</si>
  <si>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</si>
  <si>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</si>
  <si>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</si>
  <si>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</si>
  <si>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</si>
  <si>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</si>
  <si>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</si>
  <si>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</si>
  <si>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</si>
  <si>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</si>
  <si>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有形固定資産減価償却率は、下水道施設の老朽度合いを示す指標である。投資額を抑制し施設の更新をあまり進めていないため、年々増加しており、類似団体平均値を上回っている。
　管渠老朽化率は、法定耐用年数の50年を経過した管渠の割合を示すが、本市において管渠施設を集中的に整備したのが平成の時代に入ってからであるため、類似団体平均値と比べ、まだ低い水準にあるものの、増加傾向にある。
　管渠改善率は、管渠全体のうち当該年度に更新・修繕等を行った割合を示す指標だが、管渠老朽化率が低いため、類似団体平均値と比べて低い水準である。</t>
    <phoneticPr fontId="4"/>
  </si>
  <si>
    <t>　令和5年度は、料金収入がわずかに減少したが、費用も減少したため、経常収支比率は100％を大きく上回り、経常的な費用を収入で賄えている。
　流動比率は、短期的な支払能力を示す指標である。経常収支で黒字が発生しているが、その全てを企業債（借金）の償還に使ってしまい、手元に残る資金が増加していないことから、十分な支払い能力があることを示す100％を大幅に下回った状態が続いている。
　企業債残高対事業規模比率は、1年間の料金収入に対してどれくらい企業債の残高があるかを示す指標である。減少傾向であるが、過去下水道の普及を進めた時代に財源として借り入れた企業債がまだ多く残っているため、類似団体平均値と比べて高い水準となっている。
　経費回収率は100％を上回っており、汚水処理に係る費用を料金収入で賄うことができている。類似団体平均値を大きく上回っているのは、料金水準が類似団体と比べて高いためと考えられる。
　汚水処理原価は、汚水1㎥を処理するのにかかる費用であるが、企業債利息等の費用が大幅に減少し、類似団体平均値を下回っている。
　施設利用率は、処理施設の能力のうち利用している割合を示す指標で、本市単独で運営している処理場は、流域下水道への編入を進めた結果、類似団体平均値と比較し、低い利用率となっている。
　水洗化率は、下水道が供用されている地域内で、実際に下水道へ接続済みの人口の割合である。下水道の普及促進の取り組みにより増加傾向にはあるが、類似団体平均値を下回っている。</t>
    <rPh sb="252" eb="255">
      <t>ゲスイドウ</t>
    </rPh>
    <rPh sb="256" eb="258">
      <t>フキュウ</t>
    </rPh>
    <rPh sb="259" eb="260">
      <t>スス</t>
    </rPh>
    <rPh sb="262" eb="264">
      <t>ジダイ</t>
    </rPh>
    <rPh sb="265" eb="267">
      <t>ザイゲン</t>
    </rPh>
    <rPh sb="304" eb="306">
      <t>スイジュン</t>
    </rPh>
    <rPh sb="540" eb="542">
      <t>ヒカク</t>
    </rPh>
    <rPh sb="544" eb="545">
      <t>ヒク</t>
    </rPh>
    <rPh sb="564" eb="567">
      <t>ゲスイドウ</t>
    </rPh>
    <rPh sb="568" eb="570">
      <t>キョウヨウ</t>
    </rPh>
    <rPh sb="575" eb="577">
      <t>チイキ</t>
    </rPh>
    <rPh sb="577" eb="578">
      <t>ナイ</t>
    </rPh>
    <rPh sb="580" eb="582">
      <t>ジッサイ</t>
    </rPh>
    <rPh sb="583" eb="586">
      <t>ゲスイドウ</t>
    </rPh>
    <rPh sb="587" eb="589">
      <t>セツゾク</t>
    </rPh>
    <rPh sb="589" eb="590">
      <t>ス</t>
    </rPh>
    <rPh sb="592" eb="594">
      <t>ジンコウ</t>
    </rPh>
    <rPh sb="595" eb="597">
      <t>ワリアイ</t>
    </rPh>
    <rPh sb="635" eb="637">
      <t>シタマワ</t>
    </rPh>
    <phoneticPr fontId="4"/>
  </si>
  <si>
    <t>　経常収支では黒字を確保できているが、発生した黒字は全て企業債償還の財源に充てており、厳しい資金状況はほとんど改善していない。令和5年度末時点で企業債の残高がなお約370億円あり、今後も企業債の償還が経営の負担となる見込みである。
　管渠は比較的新しいが、過去集中的に整備したものが将来一斉に更新時期を迎える見込みである。また、処理場、ポンプ場の施設・設備の老朽化も進んでいる。
　今後も厳しい資金状況が続く見込みであるが、施設の改築更新についても計画的に順次取り組む必要があるため、ストック・マネジメント計画及び経営戦略に基づき、事業費を平準化しつつ費用の縮減に取り組み、経営基盤の強化を図っていくものである。</t>
    <rPh sb="81" eb="82">
      <t>ヤク</t>
    </rPh>
    <rPh sb="141" eb="143">
      <t>ショウライ</t>
    </rPh>
    <rPh sb="143" eb="145">
      <t>イッセイ</t>
    </rPh>
    <rPh sb="282" eb="283">
      <t>ト</t>
    </rPh>
    <rPh sb="284" eb="28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</si>
</sst>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0.02</c:v>
                </c:pt>
                <c:pt idx="1">
                  <c:v>0.01</c:v>
                </c:pt>
                <c:pt idx="2">
                  <c:v>0.01</c:v>
                </c:pt>
                <c:pt idx="3" formatCode="#,##0.00;&quot;△&quot;#,##0.00">
                  <c:v>0</c:v>
                </c:pt>
                <c:pt idx="4">
                  <c:v>0.02</c:v>
                </c:pt>
              </c:numCache>
            </c:numRef>
          </c:val>
          <c:extLst>
            <c:ext xmlns:c16="http://schemas.microsoft.com/office/drawing/2014/chart" uri="{C3380CC4-5D6E-409C-BE32-E72D297353CC}">
              <c16:uniqueId val="{00000000-32B3-40DE-85EC-48199B2B176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0.19</c:v>
                </c:pt>
                <c:pt idx="3">
                  <c:v>0.21</c:v>
                </c:pt>
                <c:pt idx="4">
                  <c:v>0.2</c:v>
                </c:pt>
              </c:numCache>
            </c:numRef>
          </c:val>
          <c:smooth val="0"/>
          <c:extLst>
            <c:ext xmlns:c16="http://schemas.microsoft.com/office/drawing/2014/chart" uri="{C3380CC4-5D6E-409C-BE32-E72D297353CC}">
              <c16:uniqueId val="{00000001-32B3-40DE-85EC-48199B2B176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18.63</c:v>
                </c:pt>
                <c:pt idx="1">
                  <c:v>20.09</c:v>
                </c:pt>
                <c:pt idx="2">
                  <c:v>18.75</c:v>
                </c:pt>
                <c:pt idx="3">
                  <c:v>15.77</c:v>
                </c:pt>
                <c:pt idx="4">
                  <c:v>18.78</c:v>
                </c:pt>
              </c:numCache>
            </c:numRef>
          </c:val>
          <c:extLst>
            <c:ext xmlns:c16="http://schemas.microsoft.com/office/drawing/2014/chart" uri="{C3380CC4-5D6E-409C-BE32-E72D297353CC}">
              <c16:uniqueId val="{00000000-DEF0-4A08-B0C2-165EEC6B284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61.32</c:v>
                </c:pt>
                <c:pt idx="1">
                  <c:v>61.7</c:v>
                </c:pt>
                <c:pt idx="2">
                  <c:v>63.04</c:v>
                </c:pt>
                <c:pt idx="3">
                  <c:v>60.55</c:v>
                </c:pt>
                <c:pt idx="4">
                  <c:v>61.49</c:v>
                </c:pt>
              </c:numCache>
            </c:numRef>
          </c:val>
          <c:smooth val="0"/>
          <c:extLst>
            <c:ext xmlns:c16="http://schemas.microsoft.com/office/drawing/2014/chart" uri="{C3380CC4-5D6E-409C-BE32-E72D297353CC}">
              <c16:uniqueId val="{00000001-DEF0-4A08-B0C2-165EEC6B284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92.55</c:v>
                </c:pt>
                <c:pt idx="1">
                  <c:v>92.89</c:v>
                </c:pt>
                <c:pt idx="2">
                  <c:v>93.14</c:v>
                </c:pt>
                <c:pt idx="3">
                  <c:v>93.31</c:v>
                </c:pt>
                <c:pt idx="4">
                  <c:v>93.61</c:v>
                </c:pt>
              </c:numCache>
            </c:numRef>
          </c:val>
          <c:extLst>
            <c:ext xmlns:c16="http://schemas.microsoft.com/office/drawing/2014/chart" uri="{C3380CC4-5D6E-409C-BE32-E72D297353CC}">
              <c16:uniqueId val="{00000000-4358-4F5F-985A-E5C8205077F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94.58</c:v>
                </c:pt>
                <c:pt idx="1">
                  <c:v>94.56</c:v>
                </c:pt>
                <c:pt idx="2">
                  <c:v>94.75</c:v>
                </c:pt>
                <c:pt idx="3">
                  <c:v>94.92</c:v>
                </c:pt>
                <c:pt idx="4">
                  <c:v>95.01</c:v>
                </c:pt>
              </c:numCache>
            </c:numRef>
          </c:val>
          <c:smooth val="0"/>
          <c:extLst>
            <c:ext xmlns:c16="http://schemas.microsoft.com/office/drawing/2014/chart" uri="{C3380CC4-5D6E-409C-BE32-E72D297353CC}">
              <c16:uniqueId val="{00000001-4358-4F5F-985A-E5C8205077F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113.71</c:v>
                </c:pt>
                <c:pt idx="1">
                  <c:v>115.4</c:v>
                </c:pt>
                <c:pt idx="2">
                  <c:v>115.67</c:v>
                </c:pt>
                <c:pt idx="3">
                  <c:v>115.82</c:v>
                </c:pt>
                <c:pt idx="4">
                  <c:v>115.38</c:v>
                </c:pt>
              </c:numCache>
            </c:numRef>
          </c:val>
          <c:extLst>
            <c:ext xmlns:c16="http://schemas.microsoft.com/office/drawing/2014/chart" uri="{C3380CC4-5D6E-409C-BE32-E72D297353CC}">
              <c16:uniqueId val="{00000000-ADCC-47BD-96E5-4BC9A65C356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107.03</c:v>
                </c:pt>
                <c:pt idx="1">
                  <c:v>106.55</c:v>
                </c:pt>
                <c:pt idx="2">
                  <c:v>106.01</c:v>
                </c:pt>
                <c:pt idx="3">
                  <c:v>105.5</c:v>
                </c:pt>
                <c:pt idx="4">
                  <c:v>105.24</c:v>
                </c:pt>
              </c:numCache>
            </c:numRef>
          </c:val>
          <c:smooth val="0"/>
          <c:extLst>
            <c:ext xmlns:c16="http://schemas.microsoft.com/office/drawing/2014/chart" uri="{C3380CC4-5D6E-409C-BE32-E72D297353CC}">
              <c16:uniqueId val="{00000001-ADCC-47BD-96E5-4BC9A65C356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34</c:v>
                </c:pt>
                <c:pt idx="1">
                  <c:v>36.14</c:v>
                </c:pt>
                <c:pt idx="2">
                  <c:v>38.26</c:v>
                </c:pt>
                <c:pt idx="3">
                  <c:v>40.119999999999997</c:v>
                </c:pt>
                <c:pt idx="4">
                  <c:v>42.15</c:v>
                </c:pt>
              </c:numCache>
            </c:numRef>
          </c:val>
          <c:extLst>
            <c:ext xmlns:c16="http://schemas.microsoft.com/office/drawing/2014/chart" uri="{C3380CC4-5D6E-409C-BE32-E72D297353CC}">
              <c16:uniqueId val="{00000000-B5AD-44DE-98EB-669183F42CF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31.01</c:v>
                </c:pt>
                <c:pt idx="1">
                  <c:v>28.87</c:v>
                </c:pt>
                <c:pt idx="2">
                  <c:v>31.34</c:v>
                </c:pt>
                <c:pt idx="3">
                  <c:v>32.909999999999997</c:v>
                </c:pt>
                <c:pt idx="4">
                  <c:v>34.869999999999997</c:v>
                </c:pt>
              </c:numCache>
            </c:numRef>
          </c:val>
          <c:smooth val="0"/>
          <c:extLst>
            <c:ext xmlns:c16="http://schemas.microsoft.com/office/drawing/2014/chart" uri="{C3380CC4-5D6E-409C-BE32-E72D297353CC}">
              <c16:uniqueId val="{00000001-B5AD-44DE-98EB-669183F42CF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1.53</c:v>
                </c:pt>
                <c:pt idx="1">
                  <c:v>1.73</c:v>
                </c:pt>
                <c:pt idx="2">
                  <c:v>2.3199999999999998</c:v>
                </c:pt>
                <c:pt idx="3">
                  <c:v>3.31</c:v>
                </c:pt>
                <c:pt idx="4">
                  <c:v>3.49</c:v>
                </c:pt>
              </c:numCache>
            </c:numRef>
          </c:val>
          <c:extLst>
            <c:ext xmlns:c16="http://schemas.microsoft.com/office/drawing/2014/chart" uri="{C3380CC4-5D6E-409C-BE32-E72D297353CC}">
              <c16:uniqueId val="{00000000-A2D7-4076-8B16-DF5C2663D7B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4.95</c:v>
                </c:pt>
                <c:pt idx="1">
                  <c:v>5.64</c:v>
                </c:pt>
                <c:pt idx="2">
                  <c:v>6.43</c:v>
                </c:pt>
                <c:pt idx="3">
                  <c:v>7.75</c:v>
                </c:pt>
                <c:pt idx="4">
                  <c:v>9.44</c:v>
                </c:pt>
              </c:numCache>
            </c:numRef>
          </c:val>
          <c:smooth val="0"/>
          <c:extLst>
            <c:ext xmlns:c16="http://schemas.microsoft.com/office/drawing/2014/chart" uri="{C3380CC4-5D6E-409C-BE32-E72D297353CC}">
              <c16:uniqueId val="{00000001-A2D7-4076-8B16-DF5C2663D7B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91-4805-B31F-0850E805673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7.69</c:v>
                </c:pt>
                <c:pt idx="1">
                  <c:v>5.95</c:v>
                </c:pt>
                <c:pt idx="2">
                  <c:v>5.27</c:v>
                </c:pt>
                <c:pt idx="3">
                  <c:v>4.83</c:v>
                </c:pt>
                <c:pt idx="4">
                  <c:v>4.5</c:v>
                </c:pt>
              </c:numCache>
            </c:numRef>
          </c:val>
          <c:smooth val="0"/>
          <c:extLst>
            <c:ext xmlns:c16="http://schemas.microsoft.com/office/drawing/2014/chart" uri="{C3380CC4-5D6E-409C-BE32-E72D297353CC}">
              <c16:uniqueId val="{00000001-A491-4805-B31F-0850E805673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15.43</c:v>
                </c:pt>
                <c:pt idx="1">
                  <c:v>14.8</c:v>
                </c:pt>
                <c:pt idx="2">
                  <c:v>16.16</c:v>
                </c:pt>
                <c:pt idx="3">
                  <c:v>12.71</c:v>
                </c:pt>
                <c:pt idx="4">
                  <c:v>18.579999999999998</c:v>
                </c:pt>
              </c:numCache>
            </c:numRef>
          </c:val>
          <c:extLst>
            <c:ext xmlns:c16="http://schemas.microsoft.com/office/drawing/2014/chart" uri="{C3380CC4-5D6E-409C-BE32-E72D297353CC}">
              <c16:uniqueId val="{00000000-979B-4CE5-A147-5577DCAB306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73.02</c:v>
                </c:pt>
                <c:pt idx="1">
                  <c:v>72.930000000000007</c:v>
                </c:pt>
                <c:pt idx="2">
                  <c:v>80.08</c:v>
                </c:pt>
                <c:pt idx="3">
                  <c:v>87.33</c:v>
                </c:pt>
                <c:pt idx="4">
                  <c:v>92.26</c:v>
                </c:pt>
              </c:numCache>
            </c:numRef>
          </c:val>
          <c:smooth val="0"/>
          <c:extLst>
            <c:ext xmlns:c16="http://schemas.microsoft.com/office/drawing/2014/chart" uri="{C3380CC4-5D6E-409C-BE32-E72D297353CC}">
              <c16:uniqueId val="{00000001-979B-4CE5-A147-5577DCAB306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995.03</c:v>
                </c:pt>
                <c:pt idx="1">
                  <c:v>966.05</c:v>
                </c:pt>
                <c:pt idx="2">
                  <c:v>931.6</c:v>
                </c:pt>
                <c:pt idx="3">
                  <c:v>886.3</c:v>
                </c:pt>
                <c:pt idx="4">
                  <c:v>827.15</c:v>
                </c:pt>
              </c:numCache>
            </c:numRef>
          </c:val>
          <c:extLst>
            <c:ext xmlns:c16="http://schemas.microsoft.com/office/drawing/2014/chart" uri="{C3380CC4-5D6E-409C-BE32-E72D297353CC}">
              <c16:uniqueId val="{00000000-338C-460F-B947-1F4F13418BA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708.89</c:v>
                </c:pt>
                <c:pt idx="1">
                  <c:v>730.52</c:v>
                </c:pt>
                <c:pt idx="2">
                  <c:v>672.33</c:v>
                </c:pt>
                <c:pt idx="3">
                  <c:v>668.8</c:v>
                </c:pt>
                <c:pt idx="4">
                  <c:v>652.79999999999995</c:v>
                </c:pt>
              </c:numCache>
            </c:numRef>
          </c:val>
          <c:smooth val="0"/>
          <c:extLst>
            <c:ext xmlns:c16="http://schemas.microsoft.com/office/drawing/2014/chart" uri="{C3380CC4-5D6E-409C-BE32-E72D297353CC}">
              <c16:uniqueId val="{00000001-338C-460F-B947-1F4F13418BA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130.9</c:v>
                </c:pt>
                <c:pt idx="1">
                  <c:v>136.22</c:v>
                </c:pt>
                <c:pt idx="2">
                  <c:v>136.94</c:v>
                </c:pt>
                <c:pt idx="3">
                  <c:v>137.91999999999999</c:v>
                </c:pt>
                <c:pt idx="4">
                  <c:v>136.38</c:v>
                </c:pt>
              </c:numCache>
            </c:numRef>
          </c:val>
          <c:extLst>
            <c:ext xmlns:c16="http://schemas.microsoft.com/office/drawing/2014/chart" uri="{C3380CC4-5D6E-409C-BE32-E72D297353CC}">
              <c16:uniqueId val="{00000000-B5D3-48A4-843A-018A8C374C2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97.91</c:v>
                </c:pt>
                <c:pt idx="1">
                  <c:v>98.61</c:v>
                </c:pt>
                <c:pt idx="2">
                  <c:v>98.75</c:v>
                </c:pt>
                <c:pt idx="3">
                  <c:v>98.36</c:v>
                </c:pt>
                <c:pt idx="4">
                  <c:v>97.29</c:v>
                </c:pt>
              </c:numCache>
            </c:numRef>
          </c:val>
          <c:smooth val="0"/>
          <c:extLst>
            <c:ext xmlns:c16="http://schemas.microsoft.com/office/drawing/2014/chart" uri="{C3380CC4-5D6E-409C-BE32-E72D297353CC}">
              <c16:uniqueId val="{00000001-B5D3-48A4-843A-018A8C374C2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136.09</c:v>
                </c:pt>
                <c:pt idx="1">
                  <c:v>128.15</c:v>
                </c:pt>
                <c:pt idx="2">
                  <c:v>126.91</c:v>
                </c:pt>
                <c:pt idx="3">
                  <c:v>126.01</c:v>
                </c:pt>
                <c:pt idx="4">
                  <c:v>127.86</c:v>
                </c:pt>
              </c:numCache>
            </c:numRef>
          </c:val>
          <c:extLst>
            <c:ext xmlns:c16="http://schemas.microsoft.com/office/drawing/2014/chart" uri="{C3380CC4-5D6E-409C-BE32-E72D297353CC}">
              <c16:uniqueId val="{00000000-D177-41AE-ADA3-EED1C72D0F5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144.11000000000001</c:v>
                </c:pt>
                <c:pt idx="1">
                  <c:v>141.24</c:v>
                </c:pt>
                <c:pt idx="2">
                  <c:v>142.03</c:v>
                </c:pt>
                <c:pt idx="3">
                  <c:v>142.11000000000001</c:v>
                </c:pt>
                <c:pt idx="4">
                  <c:v>145.49</c:v>
                </c:pt>
              </c:numCache>
            </c:numRef>
          </c:val>
          <c:smooth val="0"/>
          <c:extLst>
            <c:ext xmlns:c16="http://schemas.microsoft.com/office/drawing/2014/chart" uri="{C3380CC4-5D6E-409C-BE32-E72D297353CC}">
              <c16:uniqueId val="{00000001-D177-41AE-ADA3-EED1C72D0F5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大阪府　岸和田市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Ac1</v>
      </c>
      <c r="X8" s="39"/>
      <c r="Y8" s="39"/>
      <c r="Z8" s="39"/>
      <c r="AA8" s="39"/>
      <c r="AB8" s="39"/>
      <c r="AC8" s="39"/>
      <c r="AD8" s="40" t="str">
        <f>データ!$M$6</f>
        <v>非設置</v>
      </c>
      <c r="AE8" s="40"/>
      <c r="AF8" s="40"/>
      <c r="AG8" s="40"/>
      <c r="AH8" s="40"/>
      <c r="AI8" s="40"/>
      <c r="AJ8" s="40"/>
      <c r="AK8" s="3"/>
      <c r="AL8" s="41">
        <f>データ!S6</f>
        <v>188002</v>
      </c>
      <c r="AM8" s="41"/>
      <c r="AN8" s="41"/>
      <c r="AO8" s="41"/>
      <c r="AP8" s="41"/>
      <c r="AQ8" s="41"/>
      <c r="AR8" s="41"/>
      <c r="AS8" s="41"/>
      <c r="AT8" s="34">
        <f>データ!T6</f>
        <v>36.090000000000003</v>
      </c>
      <c r="AU8" s="34"/>
      <c r="AV8" s="34"/>
      <c r="AW8" s="34"/>
      <c r="AX8" s="34"/>
      <c r="AY8" s="34"/>
      <c r="AZ8" s="34"/>
      <c r="BA8" s="34"/>
      <c r="BB8" s="34">
        <f>データ!U6</f>
        <v>5209.25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56.53</v>
      </c>
      <c r="J10" s="34"/>
      <c r="K10" s="34"/>
      <c r="L10" s="34"/>
      <c r="M10" s="34"/>
      <c r="N10" s="34"/>
      <c r="O10" s="34"/>
      <c r="P10" s="34">
        <f>データ!P6</f>
        <v>96.2</v>
      </c>
      <c r="Q10" s="34"/>
      <c r="R10" s="34"/>
      <c r="S10" s="34"/>
      <c r="T10" s="34"/>
      <c r="U10" s="34"/>
      <c r="V10" s="34"/>
      <c r="W10" s="34">
        <f>データ!Q6</f>
        <v>79.209999999999994</v>
      </c>
      <c r="X10" s="34"/>
      <c r="Y10" s="34"/>
      <c r="Z10" s="34"/>
      <c r="AA10" s="34"/>
      <c r="AB10" s="34"/>
      <c r="AC10" s="34"/>
      <c r="AD10" s="41">
        <f>データ!R6</f>
        <v>2871</v>
      </c>
      <c r="AE10" s="41"/>
      <c r="AF10" s="41"/>
      <c r="AG10" s="41"/>
      <c r="AH10" s="41"/>
      <c r="AI10" s="41"/>
      <c r="AJ10" s="41"/>
      <c r="AK10" s="2"/>
      <c r="AL10" s="41">
        <f>データ!V6</f>
        <v>180279</v>
      </c>
      <c r="AM10" s="41"/>
      <c r="AN10" s="41"/>
      <c r="AO10" s="41"/>
      <c r="AP10" s="41"/>
      <c r="AQ10" s="41"/>
      <c r="AR10" s="41"/>
      <c r="AS10" s="41"/>
      <c r="AT10" s="34">
        <f>データ!W6</f>
        <v>28.49</v>
      </c>
      <c r="AU10" s="34"/>
      <c r="AV10" s="34"/>
      <c r="AW10" s="34"/>
      <c r="AX10" s="34"/>
      <c r="AY10" s="34"/>
      <c r="AZ10" s="34"/>
      <c r="BA10" s="34"/>
      <c r="BB10" s="34">
        <f>データ!X6</f>
        <v>6327.8</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113</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115</v>
      </c>
      <c r="BM66" s="77"/>
      <c r="BN66" s="77"/>
      <c r="BO66" s="77"/>
      <c r="BP66" s="77"/>
      <c r="BQ66" s="77"/>
      <c r="BR66" s="77"/>
      <c r="BS66" s="77"/>
      <c r="BT66" s="77"/>
      <c r="BU66" s="77"/>
      <c r="BV66" s="77"/>
      <c r="BW66" s="77"/>
      <c r="BX66" s="77"/>
      <c r="BY66" s="77"/>
      <c r="BZ66" s="7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9"/>
      <c r="BM82" s="80"/>
      <c r="BN82" s="80"/>
      <c r="BO82" s="80"/>
      <c r="BP82" s="80"/>
      <c r="BQ82" s="80"/>
      <c r="BR82" s="80"/>
      <c r="BS82" s="80"/>
      <c r="BT82" s="80"/>
      <c r="BU82" s="80"/>
      <c r="BV82" s="80"/>
      <c r="BW82" s="80"/>
      <c r="BX82" s="80"/>
      <c r="BY82" s="80"/>
      <c r="BZ82" s="81"/>
    </row>
    <row r="83" spans="1:78" x14ac:dyDescent="0.2">
      <c r="C83" s="82" t="s">
        <v>30</v>
      </c>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et+bqq/rL1H67b+AM/TIOma++W+foIyHIAYLexfPa/SbPWveBen/XNsORQbMhFgm+f54s11riyiL3v6sIImmoA==" saltValue="IA3MVlVA0fXoHM8NxQ/5s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54</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2">
      <c r="A4" s="14" t="s">
        <v>55</v>
      </c>
      <c r="B4" s="16"/>
      <c r="C4" s="16"/>
      <c r="D4" s="16"/>
      <c r="E4" s="16"/>
      <c r="F4" s="16"/>
      <c r="G4" s="16"/>
      <c r="H4" s="87"/>
      <c r="I4" s="88"/>
      <c r="J4" s="88"/>
      <c r="K4" s="88"/>
      <c r="L4" s="88"/>
      <c r="M4" s="88"/>
      <c r="N4" s="88"/>
      <c r="O4" s="88"/>
      <c r="P4" s="88"/>
      <c r="Q4" s="88"/>
      <c r="R4" s="88"/>
      <c r="S4" s="88"/>
      <c r="T4" s="88"/>
      <c r="U4" s="88"/>
      <c r="V4" s="88"/>
      <c r="W4" s="88"/>
      <c r="X4" s="89"/>
      <c r="Y4" s="83" t="s">
        <v>56</v>
      </c>
      <c r="Z4" s="83"/>
      <c r="AA4" s="83"/>
      <c r="AB4" s="83"/>
      <c r="AC4" s="83"/>
      <c r="AD4" s="83"/>
      <c r="AE4" s="83"/>
      <c r="AF4" s="83"/>
      <c r="AG4" s="83"/>
      <c r="AH4" s="83"/>
      <c r="AI4" s="83"/>
      <c r="AJ4" s="83" t="s">
        <v>57</v>
      </c>
      <c r="AK4" s="83"/>
      <c r="AL4" s="83"/>
      <c r="AM4" s="83"/>
      <c r="AN4" s="83"/>
      <c r="AO4" s="83"/>
      <c r="AP4" s="83"/>
      <c r="AQ4" s="83"/>
      <c r="AR4" s="83"/>
      <c r="AS4" s="83"/>
      <c r="AT4" s="83"/>
      <c r="AU4" s="83" t="s">
        <v>58</v>
      </c>
      <c r="AV4" s="83"/>
      <c r="AW4" s="83"/>
      <c r="AX4" s="83"/>
      <c r="AY4" s="83"/>
      <c r="AZ4" s="83"/>
      <c r="BA4" s="83"/>
      <c r="BB4" s="83"/>
      <c r="BC4" s="83"/>
      <c r="BD4" s="83"/>
      <c r="BE4" s="83"/>
      <c r="BF4" s="83" t="s">
        <v>59</v>
      </c>
      <c r="BG4" s="83"/>
      <c r="BH4" s="83"/>
      <c r="BI4" s="83"/>
      <c r="BJ4" s="83"/>
      <c r="BK4" s="83"/>
      <c r="BL4" s="83"/>
      <c r="BM4" s="83"/>
      <c r="BN4" s="83"/>
      <c r="BO4" s="83"/>
      <c r="BP4" s="83"/>
      <c r="BQ4" s="83" t="s">
        <v>60</v>
      </c>
      <c r="BR4" s="83"/>
      <c r="BS4" s="83"/>
      <c r="BT4" s="83"/>
      <c r="BU4" s="83"/>
      <c r="BV4" s="83"/>
      <c r="BW4" s="83"/>
      <c r="BX4" s="83"/>
      <c r="BY4" s="83"/>
      <c r="BZ4" s="83"/>
      <c r="CA4" s="83"/>
      <c r="CB4" s="83" t="s">
        <v>61</v>
      </c>
      <c r="CC4" s="83"/>
      <c r="CD4" s="83"/>
      <c r="CE4" s="83"/>
      <c r="CF4" s="83"/>
      <c r="CG4" s="83"/>
      <c r="CH4" s="83"/>
      <c r="CI4" s="83"/>
      <c r="CJ4" s="83"/>
      <c r="CK4" s="83"/>
      <c r="CL4" s="83"/>
      <c r="CM4" s="83" t="s">
        <v>62</v>
      </c>
      <c r="CN4" s="83"/>
      <c r="CO4" s="83"/>
      <c r="CP4" s="83"/>
      <c r="CQ4" s="83"/>
      <c r="CR4" s="83"/>
      <c r="CS4" s="83"/>
      <c r="CT4" s="83"/>
      <c r="CU4" s="83"/>
      <c r="CV4" s="83"/>
      <c r="CW4" s="83"/>
      <c r="CX4" s="83" t="s">
        <v>63</v>
      </c>
      <c r="CY4" s="83"/>
      <c r="CZ4" s="83"/>
      <c r="DA4" s="83"/>
      <c r="DB4" s="83"/>
      <c r="DC4" s="83"/>
      <c r="DD4" s="83"/>
      <c r="DE4" s="83"/>
      <c r="DF4" s="83"/>
      <c r="DG4" s="83"/>
      <c r="DH4" s="83"/>
      <c r="DI4" s="83" t="s">
        <v>64</v>
      </c>
      <c r="DJ4" s="83"/>
      <c r="DK4" s="83"/>
      <c r="DL4" s="83"/>
      <c r="DM4" s="83"/>
      <c r="DN4" s="83"/>
      <c r="DO4" s="83"/>
      <c r="DP4" s="83"/>
      <c r="DQ4" s="83"/>
      <c r="DR4" s="83"/>
      <c r="DS4" s="83"/>
      <c r="DT4" s="83" t="s">
        <v>65</v>
      </c>
      <c r="DU4" s="83"/>
      <c r="DV4" s="83"/>
      <c r="DW4" s="83"/>
      <c r="DX4" s="83"/>
      <c r="DY4" s="83"/>
      <c r="DZ4" s="83"/>
      <c r="EA4" s="83"/>
      <c r="EB4" s="83"/>
      <c r="EC4" s="83"/>
      <c r="ED4" s="83"/>
      <c r="EE4" s="83" t="s">
        <v>66</v>
      </c>
      <c r="EF4" s="83"/>
      <c r="EG4" s="83"/>
      <c r="EH4" s="83"/>
      <c r="EI4" s="83"/>
      <c r="EJ4" s="83"/>
      <c r="EK4" s="83"/>
      <c r="EL4" s="83"/>
      <c r="EM4" s="83"/>
      <c r="EN4" s="83"/>
      <c r="EO4" s="83"/>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272027</v>
      </c>
      <c r="D6" s="19">
        <f t="shared" si="3"/>
        <v>46</v>
      </c>
      <c r="E6" s="19">
        <f t="shared" si="3"/>
        <v>17</v>
      </c>
      <c r="F6" s="19">
        <f t="shared" si="3"/>
        <v>1</v>
      </c>
      <c r="G6" s="19">
        <f t="shared" si="3"/>
        <v>0</v>
      </c>
      <c r="H6" s="19" t="str">
        <f t="shared" si="3"/>
        <v>大阪府　岸和田市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56.53</v>
      </c>
      <c r="P6" s="20">
        <f t="shared" si="3"/>
        <v>96.2</v>
      </c>
      <c r="Q6" s="20">
        <f t="shared" si="3"/>
        <v>79.209999999999994</v>
      </c>
      <c r="R6" s="20">
        <f t="shared" si="3"/>
        <v>2871</v>
      </c>
      <c r="S6" s="20">
        <f t="shared" si="3"/>
        <v>188002</v>
      </c>
      <c r="T6" s="20">
        <f t="shared" si="3"/>
        <v>36.090000000000003</v>
      </c>
      <c r="U6" s="20">
        <f t="shared" si="3"/>
        <v>5209.25</v>
      </c>
      <c r="V6" s="20">
        <f t="shared" si="3"/>
        <v>180279</v>
      </c>
      <c r="W6" s="20">
        <f t="shared" si="3"/>
        <v>28.49</v>
      </c>
      <c r="X6" s="20">
        <f t="shared" si="3"/>
        <v>6327.8</v>
      </c>
      <c r="Y6" s="21">
        <f>IF(Y7="",NA(),Y7)</f>
        <v>113.71</v>
      </c>
      <c r="Z6" s="21">
        <f t="shared" ref="Z6:AH6" si="4">IF(Z7="",NA(),Z7)</f>
        <v>115.4</v>
      </c>
      <c r="AA6" s="21">
        <f t="shared" si="4"/>
        <v>115.67</v>
      </c>
      <c r="AB6" s="21">
        <f t="shared" si="4"/>
        <v>115.82</v>
      </c>
      <c r="AC6" s="21">
        <f t="shared" si="4"/>
        <v>115.38</v>
      </c>
      <c r="AD6" s="21">
        <f t="shared" si="4"/>
        <v>107.03</v>
      </c>
      <c r="AE6" s="21">
        <f t="shared" si="4"/>
        <v>106.55</v>
      </c>
      <c r="AF6" s="21">
        <f t="shared" si="4"/>
        <v>106.01</v>
      </c>
      <c r="AG6" s="21">
        <f t="shared" si="4"/>
        <v>105.5</v>
      </c>
      <c r="AH6" s="21">
        <f t="shared" si="4"/>
        <v>105.24</v>
      </c>
      <c r="AI6" s="20" t="str">
        <f>IF(AI7="","",IF(AI7="-","【-】","【"&amp;SUBSTITUTE(TEXT(AI7,"#,##0.00"),"-","△")&amp;"】"))</f>
        <v>【105.91】</v>
      </c>
      <c r="AJ6" s="20">
        <f>IF(AJ7="",NA(),AJ7)</f>
        <v>0</v>
      </c>
      <c r="AK6" s="20">
        <f t="shared" ref="AK6:AS6" si="5">IF(AK7="",NA(),AK7)</f>
        <v>0</v>
      </c>
      <c r="AL6" s="20">
        <f t="shared" si="5"/>
        <v>0</v>
      </c>
      <c r="AM6" s="20">
        <f t="shared" si="5"/>
        <v>0</v>
      </c>
      <c r="AN6" s="20">
        <f t="shared" si="5"/>
        <v>0</v>
      </c>
      <c r="AO6" s="21">
        <f t="shared" si="5"/>
        <v>7.69</v>
      </c>
      <c r="AP6" s="21">
        <f t="shared" si="5"/>
        <v>5.95</v>
      </c>
      <c r="AQ6" s="21">
        <f t="shared" si="5"/>
        <v>5.27</v>
      </c>
      <c r="AR6" s="21">
        <f t="shared" si="5"/>
        <v>4.83</v>
      </c>
      <c r="AS6" s="21">
        <f t="shared" si="5"/>
        <v>4.5</v>
      </c>
      <c r="AT6" s="20" t="str">
        <f>IF(AT7="","",IF(AT7="-","【-】","【"&amp;SUBSTITUTE(TEXT(AT7,"#,##0.00"),"-","△")&amp;"】"))</f>
        <v>【3.03】</v>
      </c>
      <c r="AU6" s="21">
        <f>IF(AU7="",NA(),AU7)</f>
        <v>15.43</v>
      </c>
      <c r="AV6" s="21">
        <f t="shared" ref="AV6:BD6" si="6">IF(AV7="",NA(),AV7)</f>
        <v>14.8</v>
      </c>
      <c r="AW6" s="21">
        <f t="shared" si="6"/>
        <v>16.16</v>
      </c>
      <c r="AX6" s="21">
        <f t="shared" si="6"/>
        <v>12.71</v>
      </c>
      <c r="AY6" s="21">
        <f t="shared" si="6"/>
        <v>18.579999999999998</v>
      </c>
      <c r="AZ6" s="21">
        <f t="shared" si="6"/>
        <v>73.02</v>
      </c>
      <c r="BA6" s="21">
        <f t="shared" si="6"/>
        <v>72.930000000000007</v>
      </c>
      <c r="BB6" s="21">
        <f t="shared" si="6"/>
        <v>80.08</v>
      </c>
      <c r="BC6" s="21">
        <f t="shared" si="6"/>
        <v>87.33</v>
      </c>
      <c r="BD6" s="21">
        <f t="shared" si="6"/>
        <v>92.26</v>
      </c>
      <c r="BE6" s="20" t="str">
        <f>IF(BE7="","",IF(BE7="-","【-】","【"&amp;SUBSTITUTE(TEXT(BE7,"#,##0.00"),"-","△")&amp;"】"))</f>
        <v>【78.43】</v>
      </c>
      <c r="BF6" s="21">
        <f>IF(BF7="",NA(),BF7)</f>
        <v>995.03</v>
      </c>
      <c r="BG6" s="21">
        <f t="shared" ref="BG6:BO6" si="7">IF(BG7="",NA(),BG7)</f>
        <v>966.05</v>
      </c>
      <c r="BH6" s="21">
        <f t="shared" si="7"/>
        <v>931.6</v>
      </c>
      <c r="BI6" s="21">
        <f t="shared" si="7"/>
        <v>886.3</v>
      </c>
      <c r="BJ6" s="21">
        <f t="shared" si="7"/>
        <v>827.15</v>
      </c>
      <c r="BK6" s="21">
        <f t="shared" si="7"/>
        <v>708.89</v>
      </c>
      <c r="BL6" s="21">
        <f t="shared" si="7"/>
        <v>730.52</v>
      </c>
      <c r="BM6" s="21">
        <f t="shared" si="7"/>
        <v>672.33</v>
      </c>
      <c r="BN6" s="21">
        <f t="shared" si="7"/>
        <v>668.8</v>
      </c>
      <c r="BO6" s="21">
        <f t="shared" si="7"/>
        <v>652.79999999999995</v>
      </c>
      <c r="BP6" s="20" t="str">
        <f>IF(BP7="","",IF(BP7="-","【-】","【"&amp;SUBSTITUTE(TEXT(BP7,"#,##0.00"),"-","△")&amp;"】"))</f>
        <v>【630.82】</v>
      </c>
      <c r="BQ6" s="21">
        <f>IF(BQ7="",NA(),BQ7)</f>
        <v>130.9</v>
      </c>
      <c r="BR6" s="21">
        <f t="shared" ref="BR6:BZ6" si="8">IF(BR7="",NA(),BR7)</f>
        <v>136.22</v>
      </c>
      <c r="BS6" s="21">
        <f t="shared" si="8"/>
        <v>136.94</v>
      </c>
      <c r="BT6" s="21">
        <f t="shared" si="8"/>
        <v>137.91999999999999</v>
      </c>
      <c r="BU6" s="21">
        <f t="shared" si="8"/>
        <v>136.38</v>
      </c>
      <c r="BV6" s="21">
        <f t="shared" si="8"/>
        <v>97.91</v>
      </c>
      <c r="BW6" s="21">
        <f t="shared" si="8"/>
        <v>98.61</v>
      </c>
      <c r="BX6" s="21">
        <f t="shared" si="8"/>
        <v>98.75</v>
      </c>
      <c r="BY6" s="21">
        <f t="shared" si="8"/>
        <v>98.36</v>
      </c>
      <c r="BZ6" s="21">
        <f t="shared" si="8"/>
        <v>97.29</v>
      </c>
      <c r="CA6" s="20" t="str">
        <f>IF(CA7="","",IF(CA7="-","【-】","【"&amp;SUBSTITUTE(TEXT(CA7,"#,##0.00"),"-","△")&amp;"】"))</f>
        <v>【97.81】</v>
      </c>
      <c r="CB6" s="21">
        <f>IF(CB7="",NA(),CB7)</f>
        <v>136.09</v>
      </c>
      <c r="CC6" s="21">
        <f t="shared" ref="CC6:CK6" si="9">IF(CC7="",NA(),CC7)</f>
        <v>128.15</v>
      </c>
      <c r="CD6" s="21">
        <f t="shared" si="9"/>
        <v>126.91</v>
      </c>
      <c r="CE6" s="21">
        <f t="shared" si="9"/>
        <v>126.01</v>
      </c>
      <c r="CF6" s="21">
        <f t="shared" si="9"/>
        <v>127.86</v>
      </c>
      <c r="CG6" s="21">
        <f t="shared" si="9"/>
        <v>144.11000000000001</v>
      </c>
      <c r="CH6" s="21">
        <f t="shared" si="9"/>
        <v>141.24</v>
      </c>
      <c r="CI6" s="21">
        <f t="shared" si="9"/>
        <v>142.03</v>
      </c>
      <c r="CJ6" s="21">
        <f t="shared" si="9"/>
        <v>142.11000000000001</v>
      </c>
      <c r="CK6" s="21">
        <f t="shared" si="9"/>
        <v>145.49</v>
      </c>
      <c r="CL6" s="20" t="str">
        <f>IF(CL7="","",IF(CL7="-","【-】","【"&amp;SUBSTITUTE(TEXT(CL7,"#,##0.00"),"-","△")&amp;"】"))</f>
        <v>【138.75】</v>
      </c>
      <c r="CM6" s="21">
        <f>IF(CM7="",NA(),CM7)</f>
        <v>18.63</v>
      </c>
      <c r="CN6" s="21">
        <f t="shared" ref="CN6:CV6" si="10">IF(CN7="",NA(),CN7)</f>
        <v>20.09</v>
      </c>
      <c r="CO6" s="21">
        <f t="shared" si="10"/>
        <v>18.75</v>
      </c>
      <c r="CP6" s="21">
        <f t="shared" si="10"/>
        <v>15.77</v>
      </c>
      <c r="CQ6" s="21">
        <f t="shared" si="10"/>
        <v>18.78</v>
      </c>
      <c r="CR6" s="21">
        <f t="shared" si="10"/>
        <v>61.32</v>
      </c>
      <c r="CS6" s="21">
        <f t="shared" si="10"/>
        <v>61.7</v>
      </c>
      <c r="CT6" s="21">
        <f t="shared" si="10"/>
        <v>63.04</v>
      </c>
      <c r="CU6" s="21">
        <f t="shared" si="10"/>
        <v>60.55</v>
      </c>
      <c r="CV6" s="21">
        <f t="shared" si="10"/>
        <v>61.49</v>
      </c>
      <c r="CW6" s="20" t="str">
        <f>IF(CW7="","",IF(CW7="-","【-】","【"&amp;SUBSTITUTE(TEXT(CW7,"#,##0.00"),"-","△")&amp;"】"))</f>
        <v>【58.94】</v>
      </c>
      <c r="CX6" s="21">
        <f>IF(CX7="",NA(),CX7)</f>
        <v>92.55</v>
      </c>
      <c r="CY6" s="21">
        <f t="shared" ref="CY6:DG6" si="11">IF(CY7="",NA(),CY7)</f>
        <v>92.89</v>
      </c>
      <c r="CZ6" s="21">
        <f t="shared" si="11"/>
        <v>93.14</v>
      </c>
      <c r="DA6" s="21">
        <f t="shared" si="11"/>
        <v>93.31</v>
      </c>
      <c r="DB6" s="21">
        <f t="shared" si="11"/>
        <v>93.61</v>
      </c>
      <c r="DC6" s="21">
        <f t="shared" si="11"/>
        <v>94.58</v>
      </c>
      <c r="DD6" s="21">
        <f t="shared" si="11"/>
        <v>94.56</v>
      </c>
      <c r="DE6" s="21">
        <f t="shared" si="11"/>
        <v>94.75</v>
      </c>
      <c r="DF6" s="21">
        <f t="shared" si="11"/>
        <v>94.92</v>
      </c>
      <c r="DG6" s="21">
        <f t="shared" si="11"/>
        <v>95.01</v>
      </c>
      <c r="DH6" s="20" t="str">
        <f>IF(DH7="","",IF(DH7="-","【-】","【"&amp;SUBSTITUTE(TEXT(DH7,"#,##0.00"),"-","△")&amp;"】"))</f>
        <v>【95.91】</v>
      </c>
      <c r="DI6" s="21">
        <f>IF(DI7="",NA(),DI7)</f>
        <v>34</v>
      </c>
      <c r="DJ6" s="21">
        <f t="shared" ref="DJ6:DR6" si="12">IF(DJ7="",NA(),DJ7)</f>
        <v>36.14</v>
      </c>
      <c r="DK6" s="21">
        <f t="shared" si="12"/>
        <v>38.26</v>
      </c>
      <c r="DL6" s="21">
        <f t="shared" si="12"/>
        <v>40.119999999999997</v>
      </c>
      <c r="DM6" s="21">
        <f t="shared" si="12"/>
        <v>42.15</v>
      </c>
      <c r="DN6" s="21">
        <f t="shared" si="12"/>
        <v>31.01</v>
      </c>
      <c r="DO6" s="21">
        <f t="shared" si="12"/>
        <v>28.87</v>
      </c>
      <c r="DP6" s="21">
        <f t="shared" si="12"/>
        <v>31.34</v>
      </c>
      <c r="DQ6" s="21">
        <f t="shared" si="12"/>
        <v>32.909999999999997</v>
      </c>
      <c r="DR6" s="21">
        <f t="shared" si="12"/>
        <v>34.869999999999997</v>
      </c>
      <c r="DS6" s="20" t="str">
        <f>IF(DS7="","",IF(DS7="-","【-】","【"&amp;SUBSTITUTE(TEXT(DS7,"#,##0.00"),"-","△")&amp;"】"))</f>
        <v>【41.09】</v>
      </c>
      <c r="DT6" s="21">
        <f>IF(DT7="",NA(),DT7)</f>
        <v>1.53</v>
      </c>
      <c r="DU6" s="21">
        <f t="shared" ref="DU6:EC6" si="13">IF(DU7="",NA(),DU7)</f>
        <v>1.73</v>
      </c>
      <c r="DV6" s="21">
        <f t="shared" si="13"/>
        <v>2.3199999999999998</v>
      </c>
      <c r="DW6" s="21">
        <f t="shared" si="13"/>
        <v>3.31</v>
      </c>
      <c r="DX6" s="21">
        <f t="shared" si="13"/>
        <v>3.49</v>
      </c>
      <c r="DY6" s="21">
        <f t="shared" si="13"/>
        <v>4.95</v>
      </c>
      <c r="DZ6" s="21">
        <f t="shared" si="13"/>
        <v>5.64</v>
      </c>
      <c r="EA6" s="21">
        <f t="shared" si="13"/>
        <v>6.43</v>
      </c>
      <c r="EB6" s="21">
        <f t="shared" si="13"/>
        <v>7.75</v>
      </c>
      <c r="EC6" s="21">
        <f t="shared" si="13"/>
        <v>9.44</v>
      </c>
      <c r="ED6" s="20" t="str">
        <f>IF(ED7="","",IF(ED7="-","【-】","【"&amp;SUBSTITUTE(TEXT(ED7,"#,##0.00"),"-","△")&amp;"】"))</f>
        <v>【8.68】</v>
      </c>
      <c r="EE6" s="21">
        <f>IF(EE7="",NA(),EE7)</f>
        <v>0.02</v>
      </c>
      <c r="EF6" s="21">
        <f t="shared" ref="EF6:EN6" si="14">IF(EF7="",NA(),EF7)</f>
        <v>0.01</v>
      </c>
      <c r="EG6" s="21">
        <f t="shared" si="14"/>
        <v>0.01</v>
      </c>
      <c r="EH6" s="20">
        <f t="shared" si="14"/>
        <v>0</v>
      </c>
      <c r="EI6" s="21">
        <f t="shared" si="14"/>
        <v>0.02</v>
      </c>
      <c r="EJ6" s="21">
        <f t="shared" si="14"/>
        <v>0.19</v>
      </c>
      <c r="EK6" s="21">
        <f t="shared" si="14"/>
        <v>0.19</v>
      </c>
      <c r="EL6" s="21">
        <f t="shared" si="14"/>
        <v>0.19</v>
      </c>
      <c r="EM6" s="21">
        <f t="shared" si="14"/>
        <v>0.21</v>
      </c>
      <c r="EN6" s="21">
        <f t="shared" si="14"/>
        <v>0.2</v>
      </c>
      <c r="EO6" s="20" t="str">
        <f>IF(EO7="","",IF(EO7="-","【-】","【"&amp;SUBSTITUTE(TEXT(EO7,"#,##0.00"),"-","△")&amp;"】"))</f>
        <v>【0.22】</v>
      </c>
    </row>
    <row r="7" spans="1:148" s="22" customFormat="1" x14ac:dyDescent="0.2">
      <c r="A7" s="14"/>
      <c r="B7" s="23">
        <v>2023</v>
      </c>
      <c r="C7" s="23">
        <v>272027</v>
      </c>
      <c r="D7" s="23">
        <v>46</v>
      </c>
      <c r="E7" s="23">
        <v>17</v>
      </c>
      <c r="F7" s="23">
        <v>1</v>
      </c>
      <c r="G7" s="23">
        <v>0</v>
      </c>
      <c r="H7" s="23" t="s">
        <v>96</v>
      </c>
      <c r="I7" s="23" t="s">
        <v>97</v>
      </c>
      <c r="J7" s="23" t="s">
        <v>98</v>
      </c>
      <c r="K7" s="23" t="s">
        <v>99</v>
      </c>
      <c r="L7" s="23" t="s">
        <v>100</v>
      </c>
      <c r="M7" s="23" t="s">
        <v>101</v>
      </c>
      <c r="N7" s="24" t="s">
        <v>102</v>
      </c>
      <c r="O7" s="24">
        <v>56.53</v>
      </c>
      <c r="P7" s="24">
        <v>96.2</v>
      </c>
      <c r="Q7" s="24">
        <v>79.209999999999994</v>
      </c>
      <c r="R7" s="24">
        <v>2871</v>
      </c>
      <c r="S7" s="24">
        <v>188002</v>
      </c>
      <c r="T7" s="24">
        <v>36.090000000000003</v>
      </c>
      <c r="U7" s="24">
        <v>5209.25</v>
      </c>
      <c r="V7" s="24">
        <v>180279</v>
      </c>
      <c r="W7" s="24">
        <v>28.49</v>
      </c>
      <c r="X7" s="24">
        <v>6327.8</v>
      </c>
      <c r="Y7" s="24">
        <v>113.71</v>
      </c>
      <c r="Z7" s="24">
        <v>115.4</v>
      </c>
      <c r="AA7" s="24">
        <v>115.67</v>
      </c>
      <c r="AB7" s="24">
        <v>115.82</v>
      </c>
      <c r="AC7" s="24">
        <v>115.38</v>
      </c>
      <c r="AD7" s="24">
        <v>107.03</v>
      </c>
      <c r="AE7" s="24">
        <v>106.55</v>
      </c>
      <c r="AF7" s="24">
        <v>106.01</v>
      </c>
      <c r="AG7" s="24">
        <v>105.5</v>
      </c>
      <c r="AH7" s="24">
        <v>105.24</v>
      </c>
      <c r="AI7" s="24">
        <v>105.91</v>
      </c>
      <c r="AJ7" s="24">
        <v>0</v>
      </c>
      <c r="AK7" s="24">
        <v>0</v>
      </c>
      <c r="AL7" s="24">
        <v>0</v>
      </c>
      <c r="AM7" s="24">
        <v>0</v>
      </c>
      <c r="AN7" s="24">
        <v>0</v>
      </c>
      <c r="AO7" s="24">
        <v>7.69</v>
      </c>
      <c r="AP7" s="24">
        <v>5.95</v>
      </c>
      <c r="AQ7" s="24">
        <v>5.27</v>
      </c>
      <c r="AR7" s="24">
        <v>4.83</v>
      </c>
      <c r="AS7" s="24">
        <v>4.5</v>
      </c>
      <c r="AT7" s="24">
        <v>3.03</v>
      </c>
      <c r="AU7" s="24">
        <v>15.43</v>
      </c>
      <c r="AV7" s="24">
        <v>14.8</v>
      </c>
      <c r="AW7" s="24">
        <v>16.16</v>
      </c>
      <c r="AX7" s="24">
        <v>12.71</v>
      </c>
      <c r="AY7" s="24">
        <v>18.579999999999998</v>
      </c>
      <c r="AZ7" s="24">
        <v>73.02</v>
      </c>
      <c r="BA7" s="24">
        <v>72.930000000000007</v>
      </c>
      <c r="BB7" s="24">
        <v>80.08</v>
      </c>
      <c r="BC7" s="24">
        <v>87.33</v>
      </c>
      <c r="BD7" s="24">
        <v>92.26</v>
      </c>
      <c r="BE7" s="24">
        <v>78.430000000000007</v>
      </c>
      <c r="BF7" s="24">
        <v>995.03</v>
      </c>
      <c r="BG7" s="24">
        <v>966.05</v>
      </c>
      <c r="BH7" s="24">
        <v>931.6</v>
      </c>
      <c r="BI7" s="24">
        <v>886.3</v>
      </c>
      <c r="BJ7" s="24">
        <v>827.15</v>
      </c>
      <c r="BK7" s="24">
        <v>708.89</v>
      </c>
      <c r="BL7" s="24">
        <v>730.52</v>
      </c>
      <c r="BM7" s="24">
        <v>672.33</v>
      </c>
      <c r="BN7" s="24">
        <v>668.8</v>
      </c>
      <c r="BO7" s="24">
        <v>652.79999999999995</v>
      </c>
      <c r="BP7" s="24">
        <v>630.82000000000005</v>
      </c>
      <c r="BQ7" s="24">
        <v>130.9</v>
      </c>
      <c r="BR7" s="24">
        <v>136.22</v>
      </c>
      <c r="BS7" s="24">
        <v>136.94</v>
      </c>
      <c r="BT7" s="24">
        <v>137.91999999999999</v>
      </c>
      <c r="BU7" s="24">
        <v>136.38</v>
      </c>
      <c r="BV7" s="24">
        <v>97.91</v>
      </c>
      <c r="BW7" s="24">
        <v>98.61</v>
      </c>
      <c r="BX7" s="24">
        <v>98.75</v>
      </c>
      <c r="BY7" s="24">
        <v>98.36</v>
      </c>
      <c r="BZ7" s="24">
        <v>97.29</v>
      </c>
      <c r="CA7" s="24">
        <v>97.81</v>
      </c>
      <c r="CB7" s="24">
        <v>136.09</v>
      </c>
      <c r="CC7" s="24">
        <v>128.15</v>
      </c>
      <c r="CD7" s="24">
        <v>126.91</v>
      </c>
      <c r="CE7" s="24">
        <v>126.01</v>
      </c>
      <c r="CF7" s="24">
        <v>127.86</v>
      </c>
      <c r="CG7" s="24">
        <v>144.11000000000001</v>
      </c>
      <c r="CH7" s="24">
        <v>141.24</v>
      </c>
      <c r="CI7" s="24">
        <v>142.03</v>
      </c>
      <c r="CJ7" s="24">
        <v>142.11000000000001</v>
      </c>
      <c r="CK7" s="24">
        <v>145.49</v>
      </c>
      <c r="CL7" s="24">
        <v>138.75</v>
      </c>
      <c r="CM7" s="24">
        <v>18.63</v>
      </c>
      <c r="CN7" s="24">
        <v>20.09</v>
      </c>
      <c r="CO7" s="24">
        <v>18.75</v>
      </c>
      <c r="CP7" s="24">
        <v>15.77</v>
      </c>
      <c r="CQ7" s="24">
        <v>18.78</v>
      </c>
      <c r="CR7" s="24">
        <v>61.32</v>
      </c>
      <c r="CS7" s="24">
        <v>61.7</v>
      </c>
      <c r="CT7" s="24">
        <v>63.04</v>
      </c>
      <c r="CU7" s="24">
        <v>60.55</v>
      </c>
      <c r="CV7" s="24">
        <v>61.49</v>
      </c>
      <c r="CW7" s="24">
        <v>58.94</v>
      </c>
      <c r="CX7" s="24">
        <v>92.55</v>
      </c>
      <c r="CY7" s="24">
        <v>92.89</v>
      </c>
      <c r="CZ7" s="24">
        <v>93.14</v>
      </c>
      <c r="DA7" s="24">
        <v>93.31</v>
      </c>
      <c r="DB7" s="24">
        <v>93.61</v>
      </c>
      <c r="DC7" s="24">
        <v>94.58</v>
      </c>
      <c r="DD7" s="24">
        <v>94.56</v>
      </c>
      <c r="DE7" s="24">
        <v>94.75</v>
      </c>
      <c r="DF7" s="24">
        <v>94.92</v>
      </c>
      <c r="DG7" s="24">
        <v>95.01</v>
      </c>
      <c r="DH7" s="24">
        <v>95.91</v>
      </c>
      <c r="DI7" s="24">
        <v>34</v>
      </c>
      <c r="DJ7" s="24">
        <v>36.14</v>
      </c>
      <c r="DK7" s="24">
        <v>38.26</v>
      </c>
      <c r="DL7" s="24">
        <v>40.119999999999997</v>
      </c>
      <c r="DM7" s="24">
        <v>42.15</v>
      </c>
      <c r="DN7" s="24">
        <v>31.01</v>
      </c>
      <c r="DO7" s="24">
        <v>28.87</v>
      </c>
      <c r="DP7" s="24">
        <v>31.34</v>
      </c>
      <c r="DQ7" s="24">
        <v>32.909999999999997</v>
      </c>
      <c r="DR7" s="24">
        <v>34.869999999999997</v>
      </c>
      <c r="DS7" s="24">
        <v>41.09</v>
      </c>
      <c r="DT7" s="24">
        <v>1.53</v>
      </c>
      <c r="DU7" s="24">
        <v>1.73</v>
      </c>
      <c r="DV7" s="24">
        <v>2.3199999999999998</v>
      </c>
      <c r="DW7" s="24">
        <v>3.31</v>
      </c>
      <c r="DX7" s="24">
        <v>3.49</v>
      </c>
      <c r="DY7" s="24">
        <v>4.95</v>
      </c>
      <c r="DZ7" s="24">
        <v>5.64</v>
      </c>
      <c r="EA7" s="24">
        <v>6.43</v>
      </c>
      <c r="EB7" s="24">
        <v>7.75</v>
      </c>
      <c r="EC7" s="24">
        <v>9.44</v>
      </c>
      <c r="ED7" s="24">
        <v>8.68</v>
      </c>
      <c r="EE7" s="24">
        <v>0.02</v>
      </c>
      <c r="EF7" s="24">
        <v>0.01</v>
      </c>
      <c r="EG7" s="24">
        <v>0.01</v>
      </c>
      <c r="EH7" s="24">
        <v>0</v>
      </c>
      <c r="EI7" s="24">
        <v>0.02</v>
      </c>
      <c r="EJ7" s="24">
        <v>0.19</v>
      </c>
      <c r="EK7" s="24">
        <v>0.19</v>
      </c>
      <c r="EL7" s="24">
        <v>0.19</v>
      </c>
      <c r="EM7" s="24">
        <v>0.21</v>
      </c>
      <c r="EN7" s="24">
        <v>0.2</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大山　拓郎</cp:lastModifiedBy>
  <cp:lastPrinted>2025-02-21T03:05:48Z</cp:lastPrinted>
  <dcterms:modified xsi:type="dcterms:W3CDTF">2025-03-04T07:46:58Z</dcterms:modified>
</cp:coreProperties>
</file>