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B5100A9-BD02-47E2-AEC1-F1BEF9CA608D}" xr6:coauthVersionLast="47" xr6:coauthVersionMax="47" xr10:uidLastSave="{00000000-0000-0000-0000-000000000000}"/>
  <workbookProtection workbookAlgorithmName="SHA-512" workbookHashValue="NCECGX8BeQ3ngbgwsLl6D1TuL2BlV0ySmkN638PiwMB1aNJl0qjmcV8rThrgPpaoynz+jywk5y5Bu7x6C6YmhA==" workbookSaltValue="V7ght+LehuvhukhGOxoQAA=="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F85" i="4"/>
  <c r="BB10" i="4"/>
  <c r="AT10" i="4"/>
  <c r="AL10" i="4"/>
  <c r="I10" i="4"/>
  <c r="B10" i="4"/>
  <c r="AT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<sst xmlns="http://schemas.openxmlformats.org/spreadsheetml/2006/main" count="228" uniqueCount="113">
  <si>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</si>
  <si>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</si>
  <si>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</si>
  <si>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</si>
  <si>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</si>
  <si>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</si>
  <si>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</si>
  <si>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</si>
  <si>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</si>
  <si>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</si>
  <si>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</si>
  <si>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</si>
  <si>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</si>
  <si>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</si>
  <si>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</si>
  <si>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</si>
  <si>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</si>
  <si>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</si>
  <si>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</si>
  <si>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</si>
  <si>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</si>
  <si>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</si>
  <si>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</si>
  <si>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</si>
  <si>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</si>
  <si>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</si>
  <si>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</si>
  <si>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</si>
  <si>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</si>
  <si>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</si>
  <si>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</si>
  <si>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</si>
  <si>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</si>
  <si>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</si>
  <si>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</si>
  <si>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</si>
  <si>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</si>
  <si>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</si>
  <si>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</si>
  <si>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</si>
  <si>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</si>
  <si>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</si>
  <si>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</si>
  <si>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</si>
  <si>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</si>
  <si>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</si>
  <si>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</si>
  <si>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</si>
  <si>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</si>
  <si>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</si>
  <si>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</si>
  <si>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</si>
  <si>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</si>
  <si>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</si>
  <si>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</si>
  <si>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</si>
  <si>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</si>
  <si>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</si>
  <si>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</si>
  <si>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</si>
  <si>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</si>
  <si>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</si>
  <si>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</si>
  <si>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</si>
  <si>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</si>
  <si>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</si>
  <si>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</si>
  <si>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</si>
  <si>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</si>
  <si>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</si>
  <si>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</si>
  <si>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</si>
  <si>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</si>
  <si>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</si>
  <si>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</si>
  <si>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</si>
  <si>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</si>
  <si>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</si>
  <si>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</si>
  <si>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</si>
  <si>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</si>
  <si>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</si>
  <si>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</si>
  <si>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</si>
  <si>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</si>
  <si>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</si>
  <si>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</si>
  <si>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</si>
  <si>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</si>
  <si>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</si>
  <si>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</si>
  <si>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</si>
  <si>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</si>
  <si>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</si>
  <si>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</si>
  <si>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</si>
  <si>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</si>
  <si>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</si>
  <si>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</si>
  <si>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</si>
  <si>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</si>
  <si>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</si>
  <si>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</si>
  <si>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</si>
  <si>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</si>
  <si>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</si>
  <si>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</si>
  <si>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</si>
  <si>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</si>
  <si>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</si>
  <si>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有形固定資産減価償却率は、水道施設の老朽化度合いを示す指標であるが、類似団体平均と比べ高い水準にあり、老朽施設の更新を進める必要がある。
　管路経年化率は、法定耐用年数40年を経過した管路の割合を示す指標である。令和5年度末時点で3分の1以上の管路が法定耐用年数を超過し、類似団体平均値と比べて老朽化が進んでいる状況である。
　管路更新率は管路全体のうち当年度に更新を行った割合を示す指標であるが、類似団体平均値より低い水準である。
　本市では高度経済成長期に集中的に整備した管路の更新時期が順次到来しており、全てを更新するには膨大な財源が必要となる。限られた予算から、優先度の高い避難所等の重要施設に繋がる大口径の重要管路から更新を行っているが、延長当たりの単価が高額となることから更新延長が短くなり、更新が進まない要因となっている。
</t>
    <rPh sb="1" eb="5">
      <t>ユウケイコテイ</t>
    </rPh>
    <rPh sb="5" eb="12">
      <t>シサンゲンカショウキャクリツ</t>
    </rPh>
    <rPh sb="14" eb="18">
      <t>スイドウシセツ</t>
    </rPh>
    <rPh sb="19" eb="22">
      <t>ロウキュウカ</t>
    </rPh>
    <rPh sb="22" eb="24">
      <t>ドア</t>
    </rPh>
    <rPh sb="26" eb="27">
      <t>シメ</t>
    </rPh>
    <rPh sb="28" eb="30">
      <t>シヒョウ</t>
    </rPh>
    <rPh sb="35" eb="41">
      <t>ルイジダンタイヘイキン</t>
    </rPh>
    <rPh sb="42" eb="43">
      <t>クラ</t>
    </rPh>
    <rPh sb="44" eb="45">
      <t>タカ</t>
    </rPh>
    <rPh sb="46" eb="48">
      <t>スイジュン</t>
    </rPh>
    <rPh sb="52" eb="56">
      <t>ロウキュウシセツ</t>
    </rPh>
    <rPh sb="57" eb="59">
      <t>コウシン</t>
    </rPh>
    <rPh sb="60" eb="61">
      <t>スス</t>
    </rPh>
    <rPh sb="63" eb="65">
      <t>ヒツヨウ</t>
    </rPh>
    <rPh sb="71" eb="77">
      <t>カンロケイネンカリツ</t>
    </rPh>
    <rPh sb="79" eb="85">
      <t>ホウテイタイヨウネンスウ</t>
    </rPh>
    <rPh sb="87" eb="88">
      <t>ネン</t>
    </rPh>
    <rPh sb="89" eb="91">
      <t>ケイカ</t>
    </rPh>
    <rPh sb="93" eb="95">
      <t>カンロ</t>
    </rPh>
    <rPh sb="96" eb="98">
      <t>ワリアイ</t>
    </rPh>
    <rPh sb="99" eb="100">
      <t>シメ</t>
    </rPh>
    <rPh sb="101" eb="103">
      <t>シヒョウ</t>
    </rPh>
    <rPh sb="107" eb="109">
      <t>レイワ</t>
    </rPh>
    <rPh sb="110" eb="115">
      <t>ネンドマツジテン</t>
    </rPh>
    <rPh sb="117" eb="118">
      <t>ブン</t>
    </rPh>
    <rPh sb="120" eb="122">
      <t>イジョウ</t>
    </rPh>
    <rPh sb="123" eb="125">
      <t>カンロ</t>
    </rPh>
    <rPh sb="126" eb="128">
      <t>ホウテイ</t>
    </rPh>
    <rPh sb="128" eb="130">
      <t>タイヨウ</t>
    </rPh>
    <rPh sb="130" eb="132">
      <t>ネンスウ</t>
    </rPh>
    <rPh sb="133" eb="135">
      <t>チョウカ</t>
    </rPh>
    <rPh sb="137" eb="144">
      <t>ルイジダンタイヘイキンチ</t>
    </rPh>
    <rPh sb="148" eb="151">
      <t>ロウキュウカ</t>
    </rPh>
    <rPh sb="165" eb="170">
      <t>カンロコウシンリツ</t>
    </rPh>
    <rPh sb="171" eb="175">
      <t>カンロゼンタイ</t>
    </rPh>
    <rPh sb="182" eb="184">
      <t>コウシン</t>
    </rPh>
    <rPh sb="185" eb="186">
      <t>オコナ</t>
    </rPh>
    <rPh sb="188" eb="190">
      <t>ワリアイ</t>
    </rPh>
    <rPh sb="191" eb="192">
      <t>シメ</t>
    </rPh>
    <rPh sb="193" eb="195">
      <t>シヒョウ</t>
    </rPh>
    <rPh sb="200" eb="207">
      <t>ルイジダンタイヘイキンチ</t>
    </rPh>
    <rPh sb="209" eb="210">
      <t>ヒク</t>
    </rPh>
    <rPh sb="211" eb="213">
      <t>スイジュン</t>
    </rPh>
    <rPh sb="219" eb="221">
      <t>ホンシ</t>
    </rPh>
    <rPh sb="223" eb="230">
      <t>コウドケイザイセイチョウキ</t>
    </rPh>
    <rPh sb="231" eb="234">
      <t>シュウチュウテキ</t>
    </rPh>
    <rPh sb="235" eb="237">
      <t>セイビ</t>
    </rPh>
    <rPh sb="239" eb="241">
      <t>カンロ</t>
    </rPh>
    <rPh sb="242" eb="246">
      <t>コウシンジキ</t>
    </rPh>
    <rPh sb="247" eb="251">
      <t>ジュンジトウライ</t>
    </rPh>
    <rPh sb="256" eb="257">
      <t>スベ</t>
    </rPh>
    <rPh sb="259" eb="261">
      <t>コウシン</t>
    </rPh>
    <rPh sb="265" eb="267">
      <t>ボウダイ</t>
    </rPh>
    <rPh sb="268" eb="270">
      <t>ザイゲン</t>
    </rPh>
    <rPh sb="271" eb="273">
      <t>ヒツヨウ</t>
    </rPh>
    <rPh sb="277" eb="278">
      <t>カギ</t>
    </rPh>
    <rPh sb="281" eb="283">
      <t>ヨサン</t>
    </rPh>
    <rPh sb="286" eb="289">
      <t>ユウセンド</t>
    </rPh>
    <rPh sb="290" eb="291">
      <t>タカ</t>
    </rPh>
    <rPh sb="292" eb="296">
      <t>ヒナンジョトウ</t>
    </rPh>
    <rPh sb="297" eb="301">
      <t>ジュウヨウシセツ</t>
    </rPh>
    <rPh sb="302" eb="303">
      <t>ツナ</t>
    </rPh>
    <rPh sb="305" eb="308">
      <t>ダイコウケイ</t>
    </rPh>
    <rPh sb="309" eb="313">
      <t>ジュウヨウカンロ</t>
    </rPh>
    <rPh sb="315" eb="317">
      <t>コウシン</t>
    </rPh>
    <rPh sb="318" eb="319">
      <t>オコナ</t>
    </rPh>
    <rPh sb="325" eb="327">
      <t>エンチョウ</t>
    </rPh>
    <rPh sb="327" eb="328">
      <t>ア</t>
    </rPh>
    <rPh sb="331" eb="333">
      <t>タンカ</t>
    </rPh>
    <rPh sb="334" eb="336">
      <t>コウガク</t>
    </rPh>
    <rPh sb="343" eb="345">
      <t>コウシン</t>
    </rPh>
    <rPh sb="348" eb="349">
      <t>ミジカ</t>
    </rPh>
    <rPh sb="353" eb="355">
      <t>コウシン</t>
    </rPh>
    <rPh sb="356" eb="357">
      <t>スス</t>
    </rPh>
    <rPh sb="360" eb="362">
      <t>ヨウイン</t>
    </rPh>
    <phoneticPr fontId="4"/>
  </si>
  <si>
    <t>　人口減少等に伴い料金収入の減少が続いているが、施設の老朽化が進んでいるとともに、災害への備えも求められており、近年、施設の更新・耐震化に積極的に取り組んでいる。しかし、市内全域に膨大な水道施設があるため、その進捗はあまり進んでいない上に、更新費用の主要財源は企業債であることから、この累積が将来的に経営の負担となることが懸念される。
　令和5年度は水道事業ビジョン等の計画に則り、アセットマネジメント手法に基づく施設のダウンサイジングを行い、更新費用の削減を図っている。
　また、老朽施設・管路の更新及び耐震化を着実に実施していく上で、今後の経営基盤を強化し安定的な事業継続を図るためにも、企業債と料金収入のバランスを考慮し、令和6年4月に料金改定を行うこととしている。</t>
    <rPh sb="1" eb="5">
      <t>ジンコウゲンショウ</t>
    </rPh>
    <rPh sb="5" eb="6">
      <t>トウ</t>
    </rPh>
    <rPh sb="7" eb="8">
      <t>トモナ</t>
    </rPh>
    <rPh sb="9" eb="13">
      <t>リョウキンシュウニュウ</t>
    </rPh>
    <rPh sb="14" eb="16">
      <t>ゲンショウ</t>
    </rPh>
    <rPh sb="17" eb="18">
      <t>ツヅ</t>
    </rPh>
    <rPh sb="24" eb="26">
      <t>シセツ</t>
    </rPh>
    <rPh sb="27" eb="30">
      <t>ロウキュウカ</t>
    </rPh>
    <rPh sb="31" eb="32">
      <t>スス</t>
    </rPh>
    <rPh sb="41" eb="43">
      <t>サイガイ</t>
    </rPh>
    <rPh sb="45" eb="46">
      <t>ソナ</t>
    </rPh>
    <rPh sb="48" eb="49">
      <t>モト</t>
    </rPh>
    <rPh sb="56" eb="58">
      <t>キンネン</t>
    </rPh>
    <rPh sb="59" eb="61">
      <t>シセツ</t>
    </rPh>
    <rPh sb="62" eb="64">
      <t>コウシン</t>
    </rPh>
    <rPh sb="65" eb="67">
      <t>タイシン</t>
    </rPh>
    <rPh sb="67" eb="68">
      <t>カ</t>
    </rPh>
    <rPh sb="280" eb="283">
      <t>アンテイテキ</t>
    </rPh>
    <rPh sb="284" eb="288">
      <t>ジギョウケイゾク</t>
    </rPh>
    <rPh sb="289" eb="290">
      <t>ハカ</t>
    </rPh>
    <rPh sb="319" eb="320">
      <t>ガツ</t>
    </rPh>
    <phoneticPr fontId="4"/>
  </si>
  <si>
    <t>令和5年度の経常収支比率は100％を確保しており経常的な費用を収入で賄えている。また、短期的な支払い能力を示す流動比率も100％を超えており、安定した経営を行うことができているが、両指標とも類似団体平均と比べて低い水準にあり、十分とは言えない状況である。
　企業債残高対給水収益比率は、1年間の料金収入に対してどれくらい企業債(借金)の残高があるかを示す指標である。近年、老朽施設の更新・耐震化を積極的に進めており、その財源の大部分を企業債に頼っているため、類似団体平均値を上回り年々悪化の傾向が続いている。これは、将来に先送りする負担が徐々に増加していることを意味する。
　給水原価は、水1㎥を供給するのにかかる費用である。令和5年度は前年度に引き続き物価高騰に伴う経済対策で行った料金減免に見合う一般会計繰入があったため、類似団体平均を下回ったが、料金回収率が100％を下回り、水の供給に必要な料金収入が不足している。安定した事業継続を図るため、令和6年4月に料金改定を行うこととしている。
　施設利用率は、施設の配水能力のうち利用する割合を示す指標で、減少傾向が続いている。これは、水道施設の多くが高度経済成長期に整備後、人口減少等により使用水量の減少が続き、それに対する施設規模の適正化が進んでいないためである。
　有収率は、100％に近いほど水道施設から供給した水が収益につながることを示す。漏水調査や管路の修繕等の取り組みにより、類似団体平均値と比べて高い水準を保っている。</t>
    <rPh sb="0" eb="2">
      <t>レイワ</t>
    </rPh>
    <rPh sb="3" eb="5">
      <t>ネンド</t>
    </rPh>
    <rPh sb="6" eb="8">
      <t>ケイジョウ</t>
    </rPh>
    <rPh sb="8" eb="10">
      <t>シュウシ</t>
    </rPh>
    <rPh sb="10" eb="12">
      <t>ヒリツ</t>
    </rPh>
    <rPh sb="18" eb="20">
      <t>カクホ</t>
    </rPh>
    <rPh sb="24" eb="26">
      <t>ケイジョウ</t>
    </rPh>
    <rPh sb="26" eb="27">
      <t>テキ</t>
    </rPh>
    <rPh sb="28" eb="30">
      <t>ヒヨウ</t>
    </rPh>
    <rPh sb="31" eb="33">
      <t>シュウニュウ</t>
    </rPh>
    <rPh sb="34" eb="35">
      <t>マカナ</t>
    </rPh>
    <rPh sb="43" eb="45">
      <t>タンキ</t>
    </rPh>
    <rPh sb="45" eb="46">
      <t>テキ</t>
    </rPh>
    <rPh sb="47" eb="49">
      <t>シハラ</t>
    </rPh>
    <rPh sb="50" eb="52">
      <t>ノウリョク</t>
    </rPh>
    <rPh sb="53" eb="54">
      <t>シメ</t>
    </rPh>
    <rPh sb="55" eb="57">
      <t>リュウドウ</t>
    </rPh>
    <rPh sb="57" eb="59">
      <t>ヒリツ</t>
    </rPh>
    <rPh sb="65" eb="66">
      <t>コ</t>
    </rPh>
    <rPh sb="71" eb="73">
      <t>アンテイ</t>
    </rPh>
    <rPh sb="75" eb="77">
      <t>ケイエイ</t>
    </rPh>
    <rPh sb="78" eb="79">
      <t>オコナ</t>
    </rPh>
    <rPh sb="90" eb="93">
      <t>リョウシヒョウ</t>
    </rPh>
    <rPh sb="95" eb="101">
      <t>ルイジダンタイヘイキン</t>
    </rPh>
    <rPh sb="102" eb="103">
      <t>クラ</t>
    </rPh>
    <rPh sb="105" eb="106">
      <t>ヒク</t>
    </rPh>
    <rPh sb="107" eb="109">
      <t>スイジュン</t>
    </rPh>
    <rPh sb="113" eb="115">
      <t>ジュウブン</t>
    </rPh>
    <rPh sb="117" eb="118">
      <t>イ</t>
    </rPh>
    <rPh sb="121" eb="123">
      <t>ジョウキョウ</t>
    </rPh>
    <rPh sb="129" eb="141">
      <t>キギョウサイザンダカタイキュウスイシュウエキヒリツ</t>
    </rPh>
    <rPh sb="144" eb="146">
      <t>ネンカン</t>
    </rPh>
    <rPh sb="147" eb="149">
      <t>リョウキン</t>
    </rPh>
    <rPh sb="160" eb="163">
      <t>キギョウサイ</t>
    </rPh>
    <rPh sb="164" eb="166">
      <t>シャッキン</t>
    </rPh>
    <rPh sb="168" eb="170">
      <t>ザンダカ</t>
    </rPh>
    <rPh sb="175" eb="176">
      <t>シメ</t>
    </rPh>
    <rPh sb="177" eb="179">
      <t>シヒョウ</t>
    </rPh>
    <rPh sb="183" eb="185">
      <t>キンネン</t>
    </rPh>
    <rPh sb="186" eb="190">
      <t>ロウキュウシセツ</t>
    </rPh>
    <rPh sb="191" eb="193">
      <t>コウシン</t>
    </rPh>
    <rPh sb="194" eb="197">
      <t>タイシンカ</t>
    </rPh>
    <rPh sb="198" eb="201">
      <t>セッキョクテキ</t>
    </rPh>
    <rPh sb="202" eb="203">
      <t>スス</t>
    </rPh>
    <rPh sb="210" eb="212">
      <t>ザイゲン</t>
    </rPh>
    <rPh sb="213" eb="216">
      <t>ダイブブン</t>
    </rPh>
    <rPh sb="217" eb="220">
      <t>キギョウサイ</t>
    </rPh>
    <rPh sb="221" eb="222">
      <t>タヨ</t>
    </rPh>
    <rPh sb="229" eb="236">
      <t>ルイジダンタイヘイキンチ</t>
    </rPh>
    <rPh sb="237" eb="239">
      <t>ウワマワ</t>
    </rPh>
    <rPh sb="240" eb="247">
      <t>ネンネンアッカノケイコウ</t>
    </rPh>
    <rPh sb="248" eb="249">
      <t>ツヅ</t>
    </rPh>
    <rPh sb="258" eb="260">
      <t>ショウライ</t>
    </rPh>
    <rPh sb="261" eb="263">
      <t>サキオク</t>
    </rPh>
    <rPh sb="266" eb="268">
      <t>フタン</t>
    </rPh>
    <rPh sb="269" eb="271">
      <t>ジョジョ</t>
    </rPh>
    <rPh sb="272" eb="274">
      <t>ゾウカ</t>
    </rPh>
    <rPh sb="281" eb="283">
      <t>イミ</t>
    </rPh>
    <rPh sb="288" eb="292">
      <t>キュウスイゲンカ</t>
    </rPh>
    <rPh sb="294" eb="295">
      <t>ミズ</t>
    </rPh>
    <rPh sb="298" eb="300">
      <t>キョウキュウ</t>
    </rPh>
    <rPh sb="313" eb="315">
      <t>レイワ</t>
    </rPh>
    <rPh sb="316" eb="318">
      <t>ネンド</t>
    </rPh>
    <rPh sb="319" eb="322">
      <t>ゼンネンド</t>
    </rPh>
    <rPh sb="323" eb="324">
      <t>ヒ</t>
    </rPh>
    <rPh sb="325" eb="326">
      <t>ツヅ</t>
    </rPh>
    <rPh sb="327" eb="331">
      <t>ブッカコウトウ</t>
    </rPh>
    <rPh sb="332" eb="333">
      <t>トモナ</t>
    </rPh>
    <rPh sb="334" eb="338">
      <t>ケイザイタイサク</t>
    </rPh>
    <rPh sb="339" eb="340">
      <t>オコナ</t>
    </rPh>
    <rPh sb="342" eb="346">
      <t>リョウキンゲンメン</t>
    </rPh>
    <rPh sb="347" eb="349">
      <t>ミア</t>
    </rPh>
    <rPh sb="350" eb="354">
      <t>イッパンカイケイ</t>
    </rPh>
    <rPh sb="354" eb="356">
      <t>クリイレ</t>
    </rPh>
    <rPh sb="363" eb="369">
      <t>ルイジダンタイヘイキン</t>
    </rPh>
    <rPh sb="370" eb="372">
      <t>シタマワ</t>
    </rPh>
    <rPh sb="387" eb="389">
      <t>シタマワ</t>
    </rPh>
    <rPh sb="391" eb="392">
      <t>ミズ</t>
    </rPh>
    <rPh sb="393" eb="395">
      <t>キョウキュウ</t>
    </rPh>
    <rPh sb="396" eb="398">
      <t>ヒツヨウ</t>
    </rPh>
    <rPh sb="399" eb="403">
      <t>リョウキンシュウニュウ</t>
    </rPh>
    <rPh sb="404" eb="406">
      <t>フソク</t>
    </rPh>
    <rPh sb="411" eb="413">
      <t>アンテイ</t>
    </rPh>
    <rPh sb="415" eb="419">
      <t>ジギョウケイゾク</t>
    </rPh>
    <rPh sb="420" eb="421">
      <t>ハカ</t>
    </rPh>
    <rPh sb="425" eb="427">
      <t>レイワ</t>
    </rPh>
    <rPh sb="449" eb="454">
      <t>シセツリヨウリツ</t>
    </rPh>
    <rPh sb="456" eb="458">
      <t>シセツ</t>
    </rPh>
    <rPh sb="510" eb="512">
      <t>セイビ</t>
    </rPh>
    <rPh sb="514" eb="516">
      <t>ジンコウ</t>
    </rPh>
    <rPh sb="516" eb="518">
      <t>ゲンショウ</t>
    </rPh>
    <rPh sb="518" eb="519">
      <t>トウ</t>
    </rPh>
    <rPh sb="522" eb="526">
      <t>シヨウスイリョウ</t>
    </rPh>
    <rPh sb="527" eb="529">
      <t>ゲンショウ</t>
    </rPh>
    <rPh sb="530" eb="531">
      <t>ツヅ</t>
    </rPh>
    <rPh sb="536" eb="537">
      <t>タイ</t>
    </rPh>
    <rPh sb="539" eb="543">
      <t>シセツキボ</t>
    </rPh>
    <rPh sb="544" eb="547">
      <t>テキセイカ</t>
    </rPh>
    <rPh sb="548" eb="549">
      <t>スス</t>
    </rPh>
    <rPh sb="611" eb="61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</si>
</sst>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0.54</c:v>
                </c:pt>
                <c:pt idx="2">
                  <c:v>0.28999999999999998</c:v>
                </c:pt>
                <c:pt idx="3">
                  <c:v>0.51</c:v>
                </c:pt>
                <c:pt idx="4">
                  <c:v>0.28999999999999998</c:v>
                </c:pt>
              </c:numCache>
            </c:numRef>
          </c:val>
          <c:extLst>
            <c:ext xmlns:c16="http://schemas.microsoft.com/office/drawing/2014/chart" uri="{C3380CC4-5D6E-409C-BE32-E72D297353CC}">
              <c16:uniqueId val="{00000000-3D2B-409D-A972-876B34116E9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3D2B-409D-A972-876B34116E9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58.4</c:v>
                </c:pt>
                <c:pt idx="1">
                  <c:v>58.34</c:v>
                </c:pt>
                <c:pt idx="2">
                  <c:v>57.36</c:v>
                </c:pt>
                <c:pt idx="3">
                  <c:v>56.52</c:v>
                </c:pt>
                <c:pt idx="4">
                  <c:v>55.86</c:v>
                </c:pt>
              </c:numCache>
            </c:numRef>
          </c:val>
          <c:extLst>
            <c:ext xmlns:c16="http://schemas.microsoft.com/office/drawing/2014/chart" uri="{C3380CC4-5D6E-409C-BE32-E72D297353CC}">
              <c16:uniqueId val="{00000000-55E0-47E5-AB2F-DF1247D098F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55E0-47E5-AB2F-DF1247D098F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94.36</c:v>
                </c:pt>
                <c:pt idx="1">
                  <c:v>94.79</c:v>
                </c:pt>
                <c:pt idx="2">
                  <c:v>95.25</c:v>
                </c:pt>
                <c:pt idx="3">
                  <c:v>94.93</c:v>
                </c:pt>
                <c:pt idx="4">
                  <c:v>94.87</c:v>
                </c:pt>
              </c:numCache>
            </c:numRef>
          </c:val>
          <c:extLst>
            <c:ext xmlns:c16="http://schemas.microsoft.com/office/drawing/2014/chart" uri="{C3380CC4-5D6E-409C-BE32-E72D297353CC}">
              <c16:uniqueId val="{00000000-1A65-4311-B836-F3A1D2640F0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1A65-4311-B836-F3A1D2640F0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105.18</c:v>
                </c:pt>
                <c:pt idx="1">
                  <c:v>104.39</c:v>
                </c:pt>
                <c:pt idx="2">
                  <c:v>106.73</c:v>
                </c:pt>
                <c:pt idx="3">
                  <c:v>101.9</c:v>
                </c:pt>
                <c:pt idx="4">
                  <c:v>101.38</c:v>
                </c:pt>
              </c:numCache>
            </c:numRef>
          </c:val>
          <c:extLst>
            <c:ext xmlns:c16="http://schemas.microsoft.com/office/drawing/2014/chart" uri="{C3380CC4-5D6E-409C-BE32-E72D297353CC}">
              <c16:uniqueId val="{00000000-B619-40F9-99AA-77E73A5DCF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B619-40F9-99AA-77E73A5DCF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50.98</c:v>
                </c:pt>
                <c:pt idx="1">
                  <c:v>51.78</c:v>
                </c:pt>
                <c:pt idx="2">
                  <c:v>52.94</c:v>
                </c:pt>
                <c:pt idx="3">
                  <c:v>53.35</c:v>
                </c:pt>
                <c:pt idx="4">
                  <c:v>54.01</c:v>
                </c:pt>
              </c:numCache>
            </c:numRef>
          </c:val>
          <c:extLst>
            <c:ext xmlns:c16="http://schemas.microsoft.com/office/drawing/2014/chart" uri="{C3380CC4-5D6E-409C-BE32-E72D297353CC}">
              <c16:uniqueId val="{00000000-332D-4924-BE6C-F76590EA822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332D-4924-BE6C-F76590EA822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32.26</c:v>
                </c:pt>
                <c:pt idx="1">
                  <c:v>33.57</c:v>
                </c:pt>
                <c:pt idx="2">
                  <c:v>34.71</c:v>
                </c:pt>
                <c:pt idx="3">
                  <c:v>35.69</c:v>
                </c:pt>
                <c:pt idx="4">
                  <c:v>36.880000000000003</c:v>
                </c:pt>
              </c:numCache>
            </c:numRef>
          </c:val>
          <c:extLst>
            <c:ext xmlns:c16="http://schemas.microsoft.com/office/drawing/2014/chart" uri="{C3380CC4-5D6E-409C-BE32-E72D297353CC}">
              <c16:uniqueId val="{00000000-5E7F-4642-B6EE-7A663A1120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5E7F-4642-B6EE-7A663A1120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33-49BD-8283-D77A4B71F8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9B33-49BD-8283-D77A4B71F8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110.4</c:v>
                </c:pt>
                <c:pt idx="1">
                  <c:v>126.31</c:v>
                </c:pt>
                <c:pt idx="2">
                  <c:v>151.32</c:v>
                </c:pt>
                <c:pt idx="3">
                  <c:v>145.56</c:v>
                </c:pt>
                <c:pt idx="4">
                  <c:v>186.82</c:v>
                </c:pt>
              </c:numCache>
            </c:numRef>
          </c:val>
          <c:extLst>
            <c:ext xmlns:c16="http://schemas.microsoft.com/office/drawing/2014/chart" uri="{C3380CC4-5D6E-409C-BE32-E72D297353CC}">
              <c16:uniqueId val="{00000000-7D41-4148-87DD-D2ADEABE634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D41-4148-87DD-D2ADEABE634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408.94</c:v>
                </c:pt>
                <c:pt idx="1">
                  <c:v>445.71</c:v>
                </c:pt>
                <c:pt idx="2">
                  <c:v>428.11</c:v>
                </c:pt>
                <c:pt idx="3">
                  <c:v>470.99</c:v>
                </c:pt>
                <c:pt idx="4">
                  <c:v>490.21</c:v>
                </c:pt>
              </c:numCache>
            </c:numRef>
          </c:val>
          <c:extLst>
            <c:ext xmlns:c16="http://schemas.microsoft.com/office/drawing/2014/chart" uri="{C3380CC4-5D6E-409C-BE32-E72D297353CC}">
              <c16:uniqueId val="{00000000-D0FA-4549-B03B-BA0DDE4584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D0FA-4549-B03B-BA0DDE4584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101.32</c:v>
                </c:pt>
                <c:pt idx="1">
                  <c:v>100.04</c:v>
                </c:pt>
                <c:pt idx="2">
                  <c:v>101.84</c:v>
                </c:pt>
                <c:pt idx="3">
                  <c:v>96.5</c:v>
                </c:pt>
                <c:pt idx="4">
                  <c:v>96.01</c:v>
                </c:pt>
              </c:numCache>
            </c:numRef>
          </c:val>
          <c:extLst>
            <c:ext xmlns:c16="http://schemas.microsoft.com/office/drawing/2014/chart" uri="{C3380CC4-5D6E-409C-BE32-E72D297353CC}">
              <c16:uniqueId val="{00000000-CBD7-4723-A0E8-040FECA5412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CBD7-4723-A0E8-040FECA5412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151.59</c:v>
                </c:pt>
                <c:pt idx="1">
                  <c:v>142.43</c:v>
                </c:pt>
                <c:pt idx="2">
                  <c:v>149.66</c:v>
                </c:pt>
                <c:pt idx="3">
                  <c:v>147.41</c:v>
                </c:pt>
                <c:pt idx="4">
                  <c:v>146.34</c:v>
                </c:pt>
              </c:numCache>
            </c:numRef>
          </c:val>
          <c:extLst>
            <c:ext xmlns:c16="http://schemas.microsoft.com/office/drawing/2014/chart" uri="{C3380CC4-5D6E-409C-BE32-E72D297353CC}">
              <c16:uniqueId val="{00000000-FE36-4115-AE44-E341F3B038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FE36-4115-AE44-E341F3B038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大阪府　岸和田市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9"/>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非設置</v>
      </c>
      <c r="AE8" s="77"/>
      <c r="AF8" s="77"/>
      <c r="AG8" s="77"/>
      <c r="AH8" s="77"/>
      <c r="AI8" s="77"/>
      <c r="AJ8" s="77"/>
      <c r="AK8" s="2"/>
      <c r="AL8" s="68">
        <f>データ!$R$6</f>
        <v>188002</v>
      </c>
      <c r="AM8" s="68"/>
      <c r="AN8" s="68"/>
      <c r="AO8" s="68"/>
      <c r="AP8" s="68"/>
      <c r="AQ8" s="68"/>
      <c r="AR8" s="68"/>
      <c r="AS8" s="68"/>
      <c r="AT8" s="36">
        <f>データ!$S$6</f>
        <v>36.090000000000003</v>
      </c>
      <c r="AU8" s="37"/>
      <c r="AV8" s="37"/>
      <c r="AW8" s="37"/>
      <c r="AX8" s="37"/>
      <c r="AY8" s="37"/>
      <c r="AZ8" s="37"/>
      <c r="BA8" s="37"/>
      <c r="BB8" s="57">
        <f>データ!$T$6</f>
        <v>5209.25</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4" t="s">
        <v>12</v>
      </c>
      <c r="C9" s="45"/>
      <c r="D9" s="45"/>
      <c r="E9" s="45"/>
      <c r="F9" s="45"/>
      <c r="G9" s="45"/>
      <c r="H9" s="45"/>
      <c r="I9" s="44" t="s">
        <v>13</v>
      </c>
      <c r="J9" s="45"/>
      <c r="K9" s="45"/>
      <c r="L9" s="45"/>
      <c r="M9" s="45"/>
      <c r="N9" s="45"/>
      <c r="O9" s="69"/>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41.98</v>
      </c>
      <c r="J10" s="37"/>
      <c r="K10" s="37"/>
      <c r="L10" s="37"/>
      <c r="M10" s="37"/>
      <c r="N10" s="37"/>
      <c r="O10" s="67"/>
      <c r="P10" s="57">
        <f>データ!$P$6</f>
        <v>100</v>
      </c>
      <c r="Q10" s="57"/>
      <c r="R10" s="57"/>
      <c r="S10" s="57"/>
      <c r="T10" s="57"/>
      <c r="U10" s="57"/>
      <c r="V10" s="57"/>
      <c r="W10" s="68">
        <f>データ!$Q$6</f>
        <v>2673</v>
      </c>
      <c r="X10" s="68"/>
      <c r="Y10" s="68"/>
      <c r="Z10" s="68"/>
      <c r="AA10" s="68"/>
      <c r="AB10" s="68"/>
      <c r="AC10" s="68"/>
      <c r="AD10" s="2"/>
      <c r="AE10" s="2"/>
      <c r="AF10" s="2"/>
      <c r="AG10" s="2"/>
      <c r="AH10" s="2"/>
      <c r="AI10" s="2"/>
      <c r="AJ10" s="2"/>
      <c r="AK10" s="2"/>
      <c r="AL10" s="68">
        <f>データ!$U$6</f>
        <v>187488</v>
      </c>
      <c r="AM10" s="68"/>
      <c r="AN10" s="68"/>
      <c r="AO10" s="68"/>
      <c r="AP10" s="68"/>
      <c r="AQ10" s="68"/>
      <c r="AR10" s="68"/>
      <c r="AS10" s="68"/>
      <c r="AT10" s="36">
        <f>データ!$V$6</f>
        <v>44.95</v>
      </c>
      <c r="AU10" s="37"/>
      <c r="AV10" s="37"/>
      <c r="AW10" s="37"/>
      <c r="AX10" s="37"/>
      <c r="AY10" s="37"/>
      <c r="AZ10" s="37"/>
      <c r="BA10" s="37"/>
      <c r="BB10" s="57">
        <f>データ!$W$6</f>
        <v>4171.03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1" t="s">
        <v>111</v>
      </c>
      <c r="BM66" s="52"/>
      <c r="BN66" s="52"/>
      <c r="BO66" s="52"/>
      <c r="BP66" s="52"/>
      <c r="BQ66" s="52"/>
      <c r="BR66" s="52"/>
      <c r="BS66" s="52"/>
      <c r="BT66" s="52"/>
      <c r="BU66" s="52"/>
      <c r="BV66" s="52"/>
      <c r="BW66" s="52"/>
      <c r="BX66" s="52"/>
      <c r="BY66" s="52"/>
      <c r="BZ66" s="5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1"/>
      <c r="BM67" s="52"/>
      <c r="BN67" s="52"/>
      <c r="BO67" s="52"/>
      <c r="BP67" s="52"/>
      <c r="BQ67" s="52"/>
      <c r="BR67" s="52"/>
      <c r="BS67" s="52"/>
      <c r="BT67" s="52"/>
      <c r="BU67" s="52"/>
      <c r="BV67" s="52"/>
      <c r="BW67" s="52"/>
      <c r="BX67" s="52"/>
      <c r="BY67" s="52"/>
      <c r="BZ67" s="5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1"/>
      <c r="BM68" s="52"/>
      <c r="BN68" s="52"/>
      <c r="BO68" s="52"/>
      <c r="BP68" s="52"/>
      <c r="BQ68" s="52"/>
      <c r="BR68" s="52"/>
      <c r="BS68" s="52"/>
      <c r="BT68" s="52"/>
      <c r="BU68" s="52"/>
      <c r="BV68" s="52"/>
      <c r="BW68" s="52"/>
      <c r="BX68" s="52"/>
      <c r="BY68" s="52"/>
      <c r="BZ68" s="5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1"/>
      <c r="BM69" s="52"/>
      <c r="BN69" s="52"/>
      <c r="BO69" s="52"/>
      <c r="BP69" s="52"/>
      <c r="BQ69" s="52"/>
      <c r="BR69" s="52"/>
      <c r="BS69" s="52"/>
      <c r="BT69" s="52"/>
      <c r="BU69" s="52"/>
      <c r="BV69" s="52"/>
      <c r="BW69" s="52"/>
      <c r="BX69" s="52"/>
      <c r="BY69" s="52"/>
      <c r="BZ69" s="5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1"/>
      <c r="BM70" s="52"/>
      <c r="BN70" s="52"/>
      <c r="BO70" s="52"/>
      <c r="BP70" s="52"/>
      <c r="BQ70" s="52"/>
      <c r="BR70" s="52"/>
      <c r="BS70" s="52"/>
      <c r="BT70" s="52"/>
      <c r="BU70" s="52"/>
      <c r="BV70" s="52"/>
      <c r="BW70" s="52"/>
      <c r="BX70" s="52"/>
      <c r="BY70" s="52"/>
      <c r="BZ70" s="5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1"/>
      <c r="BM71" s="52"/>
      <c r="BN71" s="52"/>
      <c r="BO71" s="52"/>
      <c r="BP71" s="52"/>
      <c r="BQ71" s="52"/>
      <c r="BR71" s="52"/>
      <c r="BS71" s="52"/>
      <c r="BT71" s="52"/>
      <c r="BU71" s="52"/>
      <c r="BV71" s="52"/>
      <c r="BW71" s="52"/>
      <c r="BX71" s="52"/>
      <c r="BY71" s="52"/>
      <c r="BZ71" s="5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1"/>
      <c r="BM72" s="52"/>
      <c r="BN72" s="52"/>
      <c r="BO72" s="52"/>
      <c r="BP72" s="52"/>
      <c r="BQ72" s="52"/>
      <c r="BR72" s="52"/>
      <c r="BS72" s="52"/>
      <c r="BT72" s="52"/>
      <c r="BU72" s="52"/>
      <c r="BV72" s="52"/>
      <c r="BW72" s="52"/>
      <c r="BX72" s="52"/>
      <c r="BY72" s="52"/>
      <c r="BZ72" s="5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1"/>
      <c r="BM73" s="52"/>
      <c r="BN73" s="52"/>
      <c r="BO73" s="52"/>
      <c r="BP73" s="52"/>
      <c r="BQ73" s="52"/>
      <c r="BR73" s="52"/>
      <c r="BS73" s="52"/>
      <c r="BT73" s="52"/>
      <c r="BU73" s="52"/>
      <c r="BV73" s="52"/>
      <c r="BW73" s="52"/>
      <c r="BX73" s="52"/>
      <c r="BY73" s="52"/>
      <c r="BZ73" s="5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1"/>
      <c r="BM74" s="52"/>
      <c r="BN74" s="52"/>
      <c r="BO74" s="52"/>
      <c r="BP74" s="52"/>
      <c r="BQ74" s="52"/>
      <c r="BR74" s="52"/>
      <c r="BS74" s="52"/>
      <c r="BT74" s="52"/>
      <c r="BU74" s="52"/>
      <c r="BV74" s="52"/>
      <c r="BW74" s="52"/>
      <c r="BX74" s="52"/>
      <c r="BY74" s="52"/>
      <c r="BZ74" s="5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1"/>
      <c r="BM75" s="52"/>
      <c r="BN75" s="52"/>
      <c r="BO75" s="52"/>
      <c r="BP75" s="52"/>
      <c r="BQ75" s="52"/>
      <c r="BR75" s="52"/>
      <c r="BS75" s="52"/>
      <c r="BT75" s="52"/>
      <c r="BU75" s="52"/>
      <c r="BV75" s="52"/>
      <c r="BW75" s="52"/>
      <c r="BX75" s="52"/>
      <c r="BY75" s="52"/>
      <c r="BZ75" s="5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1"/>
      <c r="BM76" s="52"/>
      <c r="BN76" s="52"/>
      <c r="BO76" s="52"/>
      <c r="BP76" s="52"/>
      <c r="BQ76" s="52"/>
      <c r="BR76" s="52"/>
      <c r="BS76" s="52"/>
      <c r="BT76" s="52"/>
      <c r="BU76" s="52"/>
      <c r="BV76" s="52"/>
      <c r="BW76" s="52"/>
      <c r="BX76" s="52"/>
      <c r="BY76" s="52"/>
      <c r="BZ76" s="5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1"/>
      <c r="BM77" s="52"/>
      <c r="BN77" s="52"/>
      <c r="BO77" s="52"/>
      <c r="BP77" s="52"/>
      <c r="BQ77" s="52"/>
      <c r="BR77" s="52"/>
      <c r="BS77" s="52"/>
      <c r="BT77" s="52"/>
      <c r="BU77" s="52"/>
      <c r="BV77" s="52"/>
      <c r="BW77" s="52"/>
      <c r="BX77" s="52"/>
      <c r="BY77" s="52"/>
      <c r="BZ77" s="5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1"/>
      <c r="BM78" s="52"/>
      <c r="BN78" s="52"/>
      <c r="BO78" s="52"/>
      <c r="BP78" s="52"/>
      <c r="BQ78" s="52"/>
      <c r="BR78" s="52"/>
      <c r="BS78" s="52"/>
      <c r="BT78" s="52"/>
      <c r="BU78" s="52"/>
      <c r="BV78" s="52"/>
      <c r="BW78" s="52"/>
      <c r="BX78" s="52"/>
      <c r="BY78" s="52"/>
      <c r="BZ78" s="5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1"/>
      <c r="BM79" s="52"/>
      <c r="BN79" s="52"/>
      <c r="BO79" s="52"/>
      <c r="BP79" s="52"/>
      <c r="BQ79" s="52"/>
      <c r="BR79" s="52"/>
      <c r="BS79" s="52"/>
      <c r="BT79" s="52"/>
      <c r="BU79" s="52"/>
      <c r="BV79" s="52"/>
      <c r="BW79" s="52"/>
      <c r="BX79" s="52"/>
      <c r="BY79" s="52"/>
      <c r="BZ79" s="5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1"/>
      <c r="BM80" s="52"/>
      <c r="BN80" s="52"/>
      <c r="BO80" s="52"/>
      <c r="BP80" s="52"/>
      <c r="BQ80" s="52"/>
      <c r="BR80" s="52"/>
      <c r="BS80" s="52"/>
      <c r="BT80" s="52"/>
      <c r="BU80" s="52"/>
      <c r="BV80" s="52"/>
      <c r="BW80" s="52"/>
      <c r="BX80" s="52"/>
      <c r="BY80" s="52"/>
      <c r="BZ80" s="5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1"/>
      <c r="BM81" s="52"/>
      <c r="BN81" s="52"/>
      <c r="BO81" s="52"/>
      <c r="BP81" s="52"/>
      <c r="BQ81" s="52"/>
      <c r="BR81" s="52"/>
      <c r="BS81" s="52"/>
      <c r="BT81" s="52"/>
      <c r="BU81" s="52"/>
      <c r="BV81" s="52"/>
      <c r="BW81" s="52"/>
      <c r="BX81" s="52"/>
      <c r="BY81" s="52"/>
      <c r="BZ81" s="5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AL+nOyvOEMlixRjmlwj4Jyh1tDTieBwHIQwT0Nie4KpJ0X3h6wYepHGvxXa6XySV2bWsESatLbcljOiiFkG3w==" saltValue="AhPiCTqHtdgSxf4XUwWO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272027</v>
      </c>
      <c r="D6" s="20">
        <f t="shared" si="3"/>
        <v>46</v>
      </c>
      <c r="E6" s="20">
        <f t="shared" si="3"/>
        <v>1</v>
      </c>
      <c r="F6" s="20">
        <f t="shared" si="3"/>
        <v>0</v>
      </c>
      <c r="G6" s="20">
        <f t="shared" si="3"/>
        <v>1</v>
      </c>
      <c r="H6" s="20" t="str">
        <f t="shared" si="3"/>
        <v>大阪府　岸和田市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41.98</v>
      </c>
      <c r="P6" s="21">
        <f t="shared" si="3"/>
        <v>100</v>
      </c>
      <c r="Q6" s="21">
        <f t="shared" si="3"/>
        <v>2673</v>
      </c>
      <c r="R6" s="21">
        <f t="shared" si="3"/>
        <v>188002</v>
      </c>
      <c r="S6" s="21">
        <f t="shared" si="3"/>
        <v>36.090000000000003</v>
      </c>
      <c r="T6" s="21">
        <f t="shared" si="3"/>
        <v>5209.25</v>
      </c>
      <c r="U6" s="21">
        <f t="shared" si="3"/>
        <v>187488</v>
      </c>
      <c r="V6" s="21">
        <f t="shared" si="3"/>
        <v>44.95</v>
      </c>
      <c r="W6" s="21">
        <f t="shared" si="3"/>
        <v>4171.03</v>
      </c>
      <c r="X6" s="22">
        <f>IF(X7="",NA(),X7)</f>
        <v>105.18</v>
      </c>
      <c r="Y6" s="22">
        <f t="shared" ref="Y6:AG6" si="4">IF(Y7="",NA(),Y7)</f>
        <v>104.39</v>
      </c>
      <c r="Z6" s="22">
        <f t="shared" si="4"/>
        <v>106.73</v>
      </c>
      <c r="AA6" s="22">
        <f t="shared" si="4"/>
        <v>101.9</v>
      </c>
      <c r="AB6" s="22">
        <f t="shared" si="4"/>
        <v>101.38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110.4</v>
      </c>
      <c r="AU6" s="22">
        <f t="shared" ref="AU6:BC6" si="6">IF(AU7="",NA(),AU7)</f>
        <v>126.31</v>
      </c>
      <c r="AV6" s="22">
        <f t="shared" si="6"/>
        <v>151.32</v>
      </c>
      <c r="AW6" s="22">
        <f t="shared" si="6"/>
        <v>145.56</v>
      </c>
      <c r="AX6" s="22">
        <f t="shared" si="6"/>
        <v>186.82</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408.94</v>
      </c>
      <c r="BF6" s="22">
        <f t="shared" ref="BF6:BN6" si="7">IF(BF7="",NA(),BF7)</f>
        <v>445.71</v>
      </c>
      <c r="BG6" s="22">
        <f t="shared" si="7"/>
        <v>428.11</v>
      </c>
      <c r="BH6" s="22">
        <f t="shared" si="7"/>
        <v>470.99</v>
      </c>
      <c r="BI6" s="22">
        <f t="shared" si="7"/>
        <v>490.21</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101.32</v>
      </c>
      <c r="BQ6" s="22">
        <f t="shared" ref="BQ6:BY6" si="8">IF(BQ7="",NA(),BQ7)</f>
        <v>100.04</v>
      </c>
      <c r="BR6" s="22">
        <f t="shared" si="8"/>
        <v>101.84</v>
      </c>
      <c r="BS6" s="22">
        <f t="shared" si="8"/>
        <v>96.5</v>
      </c>
      <c r="BT6" s="22">
        <f t="shared" si="8"/>
        <v>96.01</v>
      </c>
      <c r="BU6" s="22">
        <f t="shared" si="8"/>
        <v>106.11</v>
      </c>
      <c r="BV6" s="22">
        <f t="shared" si="8"/>
        <v>103.75</v>
      </c>
      <c r="BW6" s="22">
        <f t="shared" si="8"/>
        <v>105.3</v>
      </c>
      <c r="BX6" s="22">
        <f t="shared" si="8"/>
        <v>99.41</v>
      </c>
      <c r="BY6" s="22">
        <f t="shared" si="8"/>
        <v>101.11</v>
      </c>
      <c r="BZ6" s="21" t="str">
        <f>IF(BZ7="","",IF(BZ7="-","【-】","【"&amp;SUBSTITUTE(TEXT(BZ7,"#,##0.00"),"-","△")&amp;"】"))</f>
        <v>【97.82】</v>
      </c>
      <c r="CA6" s="22">
        <f>IF(CA7="",NA(),CA7)</f>
        <v>151.59</v>
      </c>
      <c r="CB6" s="22">
        <f t="shared" ref="CB6:CJ6" si="9">IF(CB7="",NA(),CB7)</f>
        <v>142.43</v>
      </c>
      <c r="CC6" s="22">
        <f t="shared" si="9"/>
        <v>149.66</v>
      </c>
      <c r="CD6" s="22">
        <f t="shared" si="9"/>
        <v>147.41</v>
      </c>
      <c r="CE6" s="22">
        <f t="shared" si="9"/>
        <v>146.34</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58.4</v>
      </c>
      <c r="CM6" s="22">
        <f t="shared" ref="CM6:CU6" si="10">IF(CM7="",NA(),CM7)</f>
        <v>58.34</v>
      </c>
      <c r="CN6" s="22">
        <f t="shared" si="10"/>
        <v>57.36</v>
      </c>
      <c r="CO6" s="22">
        <f t="shared" si="10"/>
        <v>56.52</v>
      </c>
      <c r="CP6" s="22">
        <f t="shared" si="10"/>
        <v>55.86</v>
      </c>
      <c r="CQ6" s="22">
        <f t="shared" si="10"/>
        <v>61.71</v>
      </c>
      <c r="CR6" s="22">
        <f t="shared" si="10"/>
        <v>63.12</v>
      </c>
      <c r="CS6" s="22">
        <f t="shared" si="10"/>
        <v>62.57</v>
      </c>
      <c r="CT6" s="22">
        <f t="shared" si="10"/>
        <v>61.56</v>
      </c>
      <c r="CU6" s="22">
        <f t="shared" si="10"/>
        <v>60.84</v>
      </c>
      <c r="CV6" s="21" t="str">
        <f>IF(CV7="","",IF(CV7="-","【-】","【"&amp;SUBSTITUTE(TEXT(CV7,"#,##0.00"),"-","△")&amp;"】"))</f>
        <v>【59.81】</v>
      </c>
      <c r="CW6" s="22">
        <f>IF(CW7="",NA(),CW7)</f>
        <v>94.36</v>
      </c>
      <c r="CX6" s="22">
        <f t="shared" ref="CX6:DF6" si="11">IF(CX7="",NA(),CX7)</f>
        <v>94.79</v>
      </c>
      <c r="CY6" s="22">
        <f t="shared" si="11"/>
        <v>95.25</v>
      </c>
      <c r="CZ6" s="22">
        <f t="shared" si="11"/>
        <v>94.93</v>
      </c>
      <c r="DA6" s="22">
        <f t="shared" si="11"/>
        <v>94.87</v>
      </c>
      <c r="DB6" s="22">
        <f t="shared" si="11"/>
        <v>90.03</v>
      </c>
      <c r="DC6" s="22">
        <f t="shared" si="11"/>
        <v>90.09</v>
      </c>
      <c r="DD6" s="22">
        <f t="shared" si="11"/>
        <v>90.21</v>
      </c>
      <c r="DE6" s="22">
        <f t="shared" si="11"/>
        <v>90.11</v>
      </c>
      <c r="DF6" s="22">
        <f t="shared" si="11"/>
        <v>89.73</v>
      </c>
      <c r="DG6" s="21" t="str">
        <f>IF(DG7="","",IF(DG7="-","【-】","【"&amp;SUBSTITUTE(TEXT(DG7,"#,##0.00"),"-","△")&amp;"】"))</f>
        <v>【89.42】</v>
      </c>
      <c r="DH6" s="22">
        <f>IF(DH7="",NA(),DH7)</f>
        <v>50.98</v>
      </c>
      <c r="DI6" s="22">
        <f t="shared" ref="DI6:DQ6" si="12">IF(DI7="",NA(),DI7)</f>
        <v>51.78</v>
      </c>
      <c r="DJ6" s="22">
        <f t="shared" si="12"/>
        <v>52.94</v>
      </c>
      <c r="DK6" s="22">
        <f t="shared" si="12"/>
        <v>53.35</v>
      </c>
      <c r="DL6" s="22">
        <f t="shared" si="12"/>
        <v>54.01</v>
      </c>
      <c r="DM6" s="22">
        <f t="shared" si="12"/>
        <v>49.6</v>
      </c>
      <c r="DN6" s="22">
        <f t="shared" si="12"/>
        <v>50.31</v>
      </c>
      <c r="DO6" s="22">
        <f t="shared" si="12"/>
        <v>50.74</v>
      </c>
      <c r="DP6" s="22">
        <f t="shared" si="12"/>
        <v>51.49</v>
      </c>
      <c r="DQ6" s="22">
        <f t="shared" si="12"/>
        <v>51.94</v>
      </c>
      <c r="DR6" s="21" t="str">
        <f>IF(DR7="","",IF(DR7="-","【-】","【"&amp;SUBSTITUTE(TEXT(DR7,"#,##0.00"),"-","△")&amp;"】"))</f>
        <v>【52.02】</v>
      </c>
      <c r="DS6" s="22">
        <f>IF(DS7="",NA(),DS7)</f>
        <v>32.26</v>
      </c>
      <c r="DT6" s="22">
        <f t="shared" ref="DT6:EB6" si="13">IF(DT7="",NA(),DT7)</f>
        <v>33.57</v>
      </c>
      <c r="DU6" s="22">
        <f t="shared" si="13"/>
        <v>34.71</v>
      </c>
      <c r="DV6" s="22">
        <f t="shared" si="13"/>
        <v>35.69</v>
      </c>
      <c r="DW6" s="22">
        <f t="shared" si="13"/>
        <v>36.880000000000003</v>
      </c>
      <c r="DX6" s="22">
        <f t="shared" si="13"/>
        <v>20.49</v>
      </c>
      <c r="DY6" s="22">
        <f t="shared" si="13"/>
        <v>21.34</v>
      </c>
      <c r="DZ6" s="22">
        <f t="shared" si="13"/>
        <v>23.27</v>
      </c>
      <c r="EA6" s="22">
        <f t="shared" si="13"/>
        <v>25.18</v>
      </c>
      <c r="EB6" s="22">
        <f t="shared" si="13"/>
        <v>26.52</v>
      </c>
      <c r="EC6" s="21" t="str">
        <f>IF(EC7="","",IF(EC7="-","【-】","【"&amp;SUBSTITUTE(TEXT(EC7,"#,##0.00"),"-","△")&amp;"】"))</f>
        <v>【25.37】</v>
      </c>
      <c r="ED6" s="22">
        <f>IF(ED7="",NA(),ED7)</f>
        <v>0.53</v>
      </c>
      <c r="EE6" s="22">
        <f t="shared" ref="EE6:EM6" si="14">IF(EE7="",NA(),EE7)</f>
        <v>0.54</v>
      </c>
      <c r="EF6" s="22">
        <f t="shared" si="14"/>
        <v>0.28999999999999998</v>
      </c>
      <c r="EG6" s="22">
        <f t="shared" si="14"/>
        <v>0.51</v>
      </c>
      <c r="EH6" s="22">
        <f t="shared" si="14"/>
        <v>0.28999999999999998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272027</v>
      </c>
      <c r="D7" s="24">
        <v>46</v>
      </c>
      <c r="E7" s="24">
        <v>1</v>
      </c>
      <c r="F7" s="24">
        <v>0</v>
      </c>
      <c r="G7" s="24">
        <v>1</v>
      </c>
      <c r="H7" s="24" t="s">
        <v>93</v>
      </c>
      <c r="I7" s="24" t="s">
        <v>94</v>
      </c>
      <c r="J7" s="24" t="s">
        <v>95</v>
      </c>
      <c r="K7" s="24" t="s">
        <v>96</v>
      </c>
      <c r="L7" s="24" t="s">
        <v>97</v>
      </c>
      <c r="M7" s="24" t="s">
        <v>98</v>
      </c>
      <c r="N7" s="25" t="s">
        <v>99</v>
      </c>
      <c r="O7" s="25">
        <v>41.98</v>
      </c>
      <c r="P7" s="25">
        <v>100</v>
      </c>
      <c r="Q7" s="25">
        <v>2673</v>
      </c>
      <c r="R7" s="25">
        <v>188002</v>
      </c>
      <c r="S7" s="25">
        <v>36.090000000000003</v>
      </c>
      <c r="T7" s="25">
        <v>5209.25</v>
      </c>
      <c r="U7" s="25">
        <v>187488</v>
      </c>
      <c r="V7" s="25">
        <v>44.95</v>
      </c>
      <c r="W7" s="25">
        <v>4171.03</v>
      </c>
      <c r="X7" s="25">
        <v>105.18</v>
      </c>
      <c r="Y7" s="25">
        <v>104.39</v>
      </c>
      <c r="Z7" s="25">
        <v>106.73</v>
      </c>
      <c r="AA7" s="25">
        <v>101.9</v>
      </c>
      <c r="AB7" s="25">
        <v>101.38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110.4</v>
      </c>
      <c r="AU7" s="25">
        <v>126.31</v>
      </c>
      <c r="AV7" s="25">
        <v>151.32</v>
      </c>
      <c r="AW7" s="25">
        <v>145.56</v>
      </c>
      <c r="AX7" s="25">
        <v>186.82</v>
      </c>
      <c r="AY7" s="25">
        <v>309.10000000000002</v>
      </c>
      <c r="AZ7" s="25">
        <v>306.08</v>
      </c>
      <c r="BA7" s="25">
        <v>306.14999999999998</v>
      </c>
      <c r="BB7" s="25">
        <v>297.54000000000002</v>
      </c>
      <c r="BC7" s="25">
        <v>289.44</v>
      </c>
      <c r="BD7" s="25">
        <v>243.36</v>
      </c>
      <c r="BE7" s="25">
        <v>408.94</v>
      </c>
      <c r="BF7" s="25">
        <v>445.71</v>
      </c>
      <c r="BG7" s="25">
        <v>428.11</v>
      </c>
      <c r="BH7" s="25">
        <v>470.99</v>
      </c>
      <c r="BI7" s="25">
        <v>490.21</v>
      </c>
      <c r="BJ7" s="25">
        <v>290.42</v>
      </c>
      <c r="BK7" s="25">
        <v>294.66000000000003</v>
      </c>
      <c r="BL7" s="25">
        <v>285.27</v>
      </c>
      <c r="BM7" s="25">
        <v>294.73</v>
      </c>
      <c r="BN7" s="25">
        <v>301.23</v>
      </c>
      <c r="BO7" s="25">
        <v>265.93</v>
      </c>
      <c r="BP7" s="25">
        <v>101.32</v>
      </c>
      <c r="BQ7" s="25">
        <v>100.04</v>
      </c>
      <c r="BR7" s="25">
        <v>101.84</v>
      </c>
      <c r="BS7" s="25">
        <v>96.5</v>
      </c>
      <c r="BT7" s="25">
        <v>96.01</v>
      </c>
      <c r="BU7" s="25">
        <v>106.11</v>
      </c>
      <c r="BV7" s="25">
        <v>103.75</v>
      </c>
      <c r="BW7" s="25">
        <v>105.3</v>
      </c>
      <c r="BX7" s="25">
        <v>99.41</v>
      </c>
      <c r="BY7" s="25">
        <v>101.11</v>
      </c>
      <c r="BZ7" s="25">
        <v>97.82</v>
      </c>
      <c r="CA7" s="25">
        <v>151.59</v>
      </c>
      <c r="CB7" s="25">
        <v>142.43</v>
      </c>
      <c r="CC7" s="25">
        <v>149.66</v>
      </c>
      <c r="CD7" s="25">
        <v>147.41</v>
      </c>
      <c r="CE7" s="25">
        <v>146.34</v>
      </c>
      <c r="CF7" s="25">
        <v>161.03</v>
      </c>
      <c r="CG7" s="25">
        <v>159.93</v>
      </c>
      <c r="CH7" s="25">
        <v>162.77000000000001</v>
      </c>
      <c r="CI7" s="25">
        <v>170.87</v>
      </c>
      <c r="CJ7" s="25">
        <v>171.09</v>
      </c>
      <c r="CK7" s="25">
        <v>177.56</v>
      </c>
      <c r="CL7" s="25">
        <v>58.4</v>
      </c>
      <c r="CM7" s="25">
        <v>58.34</v>
      </c>
      <c r="CN7" s="25">
        <v>57.36</v>
      </c>
      <c r="CO7" s="25">
        <v>56.52</v>
      </c>
      <c r="CP7" s="25">
        <v>55.86</v>
      </c>
      <c r="CQ7" s="25">
        <v>61.71</v>
      </c>
      <c r="CR7" s="25">
        <v>63.12</v>
      </c>
      <c r="CS7" s="25">
        <v>62.57</v>
      </c>
      <c r="CT7" s="25">
        <v>61.56</v>
      </c>
      <c r="CU7" s="25">
        <v>60.84</v>
      </c>
      <c r="CV7" s="25">
        <v>59.81</v>
      </c>
      <c r="CW7" s="25">
        <v>94.36</v>
      </c>
      <c r="CX7" s="25">
        <v>94.79</v>
      </c>
      <c r="CY7" s="25">
        <v>95.25</v>
      </c>
      <c r="CZ7" s="25">
        <v>94.93</v>
      </c>
      <c r="DA7" s="25">
        <v>94.87</v>
      </c>
      <c r="DB7" s="25">
        <v>90.03</v>
      </c>
      <c r="DC7" s="25">
        <v>90.09</v>
      </c>
      <c r="DD7" s="25">
        <v>90.21</v>
      </c>
      <c r="DE7" s="25">
        <v>90.11</v>
      </c>
      <c r="DF7" s="25">
        <v>89.73</v>
      </c>
      <c r="DG7" s="25">
        <v>89.42</v>
      </c>
      <c r="DH7" s="25">
        <v>50.98</v>
      </c>
      <c r="DI7" s="25">
        <v>51.78</v>
      </c>
      <c r="DJ7" s="25">
        <v>52.94</v>
      </c>
      <c r="DK7" s="25">
        <v>53.35</v>
      </c>
      <c r="DL7" s="25">
        <v>54.01</v>
      </c>
      <c r="DM7" s="25">
        <v>49.6</v>
      </c>
      <c r="DN7" s="25">
        <v>50.31</v>
      </c>
      <c r="DO7" s="25">
        <v>50.74</v>
      </c>
      <c r="DP7" s="25">
        <v>51.49</v>
      </c>
      <c r="DQ7" s="25">
        <v>51.94</v>
      </c>
      <c r="DR7" s="25">
        <v>52.02</v>
      </c>
      <c r="DS7" s="25">
        <v>32.26</v>
      </c>
      <c r="DT7" s="25">
        <v>33.57</v>
      </c>
      <c r="DU7" s="25">
        <v>34.71</v>
      </c>
      <c r="DV7" s="25">
        <v>35.69</v>
      </c>
      <c r="DW7" s="25">
        <v>36.880000000000003</v>
      </c>
      <c r="DX7" s="25">
        <v>20.49</v>
      </c>
      <c r="DY7" s="25">
        <v>21.34</v>
      </c>
      <c r="DZ7" s="25">
        <v>23.27</v>
      </c>
      <c r="EA7" s="25">
        <v>25.18</v>
      </c>
      <c r="EB7" s="25">
        <v>26.52</v>
      </c>
      <c r="EC7" s="25">
        <v>25.37</v>
      </c>
      <c r="ED7" s="25">
        <v>0.53</v>
      </c>
      <c r="EE7" s="25">
        <v>0.54</v>
      </c>
      <c r="EF7" s="25">
        <v>0.28999999999999998</v>
      </c>
      <c r="EG7" s="25">
        <v>0.51</v>
      </c>
      <c r="EH7" s="25">
        <v>0.28999999999999998</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岸井夏希</cp:lastModifiedBy>
  <dcterms:modified xsi:type="dcterms:W3CDTF">2025-03-04T07:49:33Z</dcterms:modified>
</cp:coreProperties>
</file>