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630" tabRatio="891" activeTab="0"/>
  </bookViews>
  <sheets>
    <sheet name="基本情報" sheetId="1" r:id="rId1"/>
    <sheet name="収支情報" sheetId="2" r:id="rId2"/>
    <sheet name="その他" sheetId="3" r:id="rId3"/>
  </sheets>
  <definedNames>
    <definedName name="_xlnm.Print_Area" localSheetId="2">'その他'!$A$1:$H$15</definedName>
    <definedName name="_xlnm.Print_Area" localSheetId="0">'基本情報'!$A$1:$AR$33</definedName>
    <definedName name="_xlnm.Print_Area" localSheetId="1">'収支情報'!$A$1:$I$112</definedName>
  </definedNames>
  <calcPr calcMode="manual" fullCalcOnLoad="1"/>
</workbook>
</file>

<file path=xl/sharedStrings.xml><?xml version="1.0" encoding="utf-8"?>
<sst xmlns="http://schemas.openxmlformats.org/spreadsheetml/2006/main" count="241" uniqueCount="186">
  <si>
    <t>施設使用料</t>
  </si>
  <si>
    <t>区分</t>
  </si>
  <si>
    <t>施設で実施している主な事業</t>
  </si>
  <si>
    <t>行政財産目的外使用料</t>
  </si>
  <si>
    <t>府支出</t>
  </si>
  <si>
    <t>雑入</t>
  </si>
  <si>
    <t>料金水準の考え方</t>
  </si>
  <si>
    <t>条例等に規定された設置目的</t>
  </si>
  <si>
    <t>１２，０００㎡（大阪府）</t>
  </si>
  <si>
    <t>宿泊棟、研修棟、食堂ほか　鉄筋コンクリート造2階建</t>
  </si>
  <si>
    <t>２，４１８㎡（大阪府）</t>
  </si>
  <si>
    <t>施設名（愛称）</t>
  </si>
  <si>
    <t>担当部・課
　・グループ</t>
  </si>
  <si>
    <t>所在地等</t>
  </si>
  <si>
    <t>敷地面積（敷地所有者）</t>
  </si>
  <si>
    <t>建物規模（施設構造）</t>
  </si>
  <si>
    <t>延床面積（建物所有者）</t>
  </si>
  <si>
    <t>開館日・開館時間</t>
  </si>
  <si>
    <t>料金区分</t>
  </si>
  <si>
    <t>－</t>
  </si>
  <si>
    <t>主な料金</t>
  </si>
  <si>
    <t>法定費用</t>
  </si>
  <si>
    <t>児童措置費負担金</t>
  </si>
  <si>
    <t>児童措置費受託金</t>
  </si>
  <si>
    <t>徴収金</t>
  </si>
  <si>
    <t>子どもライフサポートセンター
（ティーンズナビ）</t>
  </si>
  <si>
    <t>府費負担（府支出－府収入）</t>
  </si>
  <si>
    <t>合　　計</t>
  </si>
  <si>
    <t>人</t>
  </si>
  <si>
    <t>管理運営形態</t>
  </si>
  <si>
    <t>〒５９０－０１３７　　堺市南区城山台５丁１－５　　TEL　０７２－２９５－８１０１</t>
  </si>
  <si>
    <t>主な施設内容</t>
  </si>
  <si>
    <t>施設建設時の財源内訳</t>
  </si>
  <si>
    <t>合　　　計</t>
  </si>
  <si>
    <t>左の財源内訳</t>
  </si>
  <si>
    <t>地方債</t>
  </si>
  <si>
    <t>国　　庫</t>
  </si>
  <si>
    <t>その他</t>
  </si>
  <si>
    <t>一般財源</t>
  </si>
  <si>
    <t>億円</t>
  </si>
  <si>
    <t>利用者数（過去5年間）</t>
  </si>
  <si>
    <t>年度</t>
  </si>
  <si>
    <t>退所者数</t>
  </si>
  <si>
    <t>児童福祉法第２７条第１項第３号に規定する措置入所のため府民の一般利用なし</t>
  </si>
  <si>
    <t>児童福祉法第５６条に基づく費用負担あり</t>
  </si>
  <si>
    <t>現金預金等</t>
  </si>
  <si>
    <t>短期貸付金</t>
  </si>
  <si>
    <t>未収金</t>
  </si>
  <si>
    <t>その他流動資産</t>
  </si>
  <si>
    <t>土地</t>
  </si>
  <si>
    <t>建物</t>
  </si>
  <si>
    <t>退職手当引当金</t>
  </si>
  <si>
    <t>重要物品</t>
  </si>
  <si>
    <t>出資金</t>
  </si>
  <si>
    <t>長期貸付金</t>
  </si>
  <si>
    <t>資産合計</t>
  </si>
  <si>
    <t>府収入</t>
  </si>
  <si>
    <t>行政収入</t>
  </si>
  <si>
    <t>その他行政収入</t>
  </si>
  <si>
    <t>金融収入</t>
  </si>
  <si>
    <t>受取利息及び配当金</t>
  </si>
  <si>
    <t>特別収入</t>
  </si>
  <si>
    <t>国庫支出金</t>
  </si>
  <si>
    <t>給与関係費</t>
  </si>
  <si>
    <t>維持補修費</t>
  </si>
  <si>
    <t>負担金・補助金・交付金等</t>
  </si>
  <si>
    <t>特別費用</t>
  </si>
  <si>
    <t>社会保障扶助費</t>
  </si>
  <si>
    <t>Ⅰ流動資産</t>
  </si>
  <si>
    <t>Ⅱ固定資産</t>
  </si>
  <si>
    <t>工作物・立木竹・浮標等</t>
  </si>
  <si>
    <t>地上権</t>
  </si>
  <si>
    <t>リース資産・ソフトウェア等</t>
  </si>
  <si>
    <t>建設仮勘定</t>
  </si>
  <si>
    <t>基金</t>
  </si>
  <si>
    <t>地方債</t>
  </si>
  <si>
    <t>リース債務</t>
  </si>
  <si>
    <t>その他流動負債</t>
  </si>
  <si>
    <t>使用料及び手数料</t>
  </si>
  <si>
    <t>その他行政費用</t>
  </si>
  <si>
    <t>総数</t>
  </si>
  <si>
    <t>府収入</t>
  </si>
  <si>
    <t>府支出（補修費）</t>
  </si>
  <si>
    <t>分担金及び負担金</t>
  </si>
  <si>
    <t>財産収入</t>
  </si>
  <si>
    <t>寄附金・繰入金</t>
  </si>
  <si>
    <t>固定資産売却益</t>
  </si>
  <si>
    <t>その他特別収入</t>
  </si>
  <si>
    <t>国直轄事業負担金</t>
  </si>
  <si>
    <t>繰出金</t>
  </si>
  <si>
    <t>地方債利息・手数料</t>
  </si>
  <si>
    <t>その他特別費用</t>
  </si>
  <si>
    <t>公の施設基本情報</t>
  </si>
  <si>
    <t>定員</t>
  </si>
  <si>
    <t>入所率</t>
  </si>
  <si>
    <t>※政府資金：財政融資資金を充当</t>
  </si>
  <si>
    <t>減価償却費</t>
  </si>
  <si>
    <t>施設職員数（4月1日時点）</t>
  </si>
  <si>
    <t>　</t>
  </si>
  <si>
    <t>常勤</t>
  </si>
  <si>
    <t>非常勤</t>
  </si>
  <si>
    <t>入所者数</t>
  </si>
  <si>
    <t>Ⅰ流動負債</t>
  </si>
  <si>
    <t>Ⅱ固定負債</t>
  </si>
  <si>
    <t>純資産</t>
  </si>
  <si>
    <t>負債及び純資産の合計</t>
  </si>
  <si>
    <t>利用率：延べ人数÷定員（年間）</t>
  </si>
  <si>
    <t>入所者
延べ人数①</t>
  </si>
  <si>
    <t>根拠条例・規則名</t>
  </si>
  <si>
    <t>大阪府社会福祉施設設置条例</t>
  </si>
  <si>
    <t>大阪府社会福祉施設設置条例施行規則</t>
  </si>
  <si>
    <t>中学校卒業後の対人関係の苦手な児童に対し,入所による集団生活を通して社会的自立に向けた進路選択を支援することを目的とする。（児童福祉法第44条に規定する児童自立支援施設）</t>
  </si>
  <si>
    <t>人</t>
  </si>
  <si>
    <t>定員：入所30名
宿泊棟：居室、ミーティングルーム
研修棟：多目的ホール、研修室、相談室、会議室、ライブラリー、ＯＡルームなど
グラウンド、食堂</t>
  </si>
  <si>
    <t>なし</t>
  </si>
  <si>
    <t>■大阪府の決算</t>
  </si>
  <si>
    <t>開設年月日（経過年数）
[改築・大規模改修等の実施年度］</t>
  </si>
  <si>
    <t>物件費</t>
  </si>
  <si>
    <t>令和元年度</t>
  </si>
  <si>
    <t>不納欠損等引当金</t>
  </si>
  <si>
    <t>賞与等引当金</t>
  </si>
  <si>
    <t>固定資産売却損・除却損</t>
  </si>
  <si>
    <t>施設運営に関する指標
（稼働率、利用率等）</t>
  </si>
  <si>
    <t>特になし</t>
  </si>
  <si>
    <t>生活支援プログラム（体験活動、体験学習）、心理支援プログラム（ＳＳＴ、ＡＣ、心理カウンセリング）学習支援プログラム、職業支援プログラム</t>
  </si>
  <si>
    <t>3．施設運営に係る収支</t>
  </si>
  <si>
    <t>※単位未満は四捨五入としたため、内訳の計と合計が一致しない場合がある。(以下すべての表も同様）</t>
  </si>
  <si>
    <t>■大阪府の予算</t>
  </si>
  <si>
    <t>令和元年度</t>
  </si>
  <si>
    <t>令和2年度</t>
  </si>
  <si>
    <t>令和3年度</t>
  </si>
  <si>
    <t>令和4年度</t>
  </si>
  <si>
    <t>施設管理費</t>
  </si>
  <si>
    <t>人件費</t>
  </si>
  <si>
    <t>事業費</t>
  </si>
  <si>
    <t>その他法人</t>
  </si>
  <si>
    <t>備考欄</t>
  </si>
  <si>
    <t>貸借対照表</t>
  </si>
  <si>
    <t>府の決算（財務諸表等）はこちら</t>
  </si>
  <si>
    <t>資
産
の
部</t>
  </si>
  <si>
    <t>負
債
及
び
純
資
産
の
部</t>
  </si>
  <si>
    <t>※府人口は国勢調査に基づいている</t>
  </si>
  <si>
    <t>　       平成27年度調査：</t>
  </si>
  <si>
    <t>　       令和2年度調査  ：</t>
  </si>
  <si>
    <t>■大阪府の決算</t>
  </si>
  <si>
    <t>行政コスト計算書</t>
  </si>
  <si>
    <t>各種引当金繰入額</t>
  </si>
  <si>
    <t>平成30年度</t>
  </si>
  <si>
    <t>令和2年度</t>
  </si>
  <si>
    <t>令和3年度</t>
  </si>
  <si>
    <t>4．施設職員数</t>
  </si>
  <si>
    <t>5．主な代替・類似施設</t>
  </si>
  <si>
    <t>6．利用者の満足度調査</t>
  </si>
  <si>
    <t>調査実施</t>
  </si>
  <si>
    <t>実施時期</t>
  </si>
  <si>
    <t>対象者数</t>
  </si>
  <si>
    <t>調査手法</t>
  </si>
  <si>
    <t>調査結果</t>
  </si>
  <si>
    <t>対人関係に課題を有する児童への入所による社会的自立支援施設は府内に代替施設なし</t>
  </si>
  <si>
    <t>（千円）</t>
  </si>
  <si>
    <r>
      <t>負債合計　</t>
    </r>
    <r>
      <rPr>
        <b/>
        <sz val="11"/>
        <color indexed="8"/>
        <rFont val="游ゴシック"/>
        <family val="3"/>
      </rPr>
      <t>②</t>
    </r>
  </si>
  <si>
    <r>
      <t>府民1人あたり負債額　（</t>
    </r>
    <r>
      <rPr>
        <b/>
        <sz val="11"/>
        <color indexed="8"/>
        <rFont val="游ゴシック"/>
        <family val="3"/>
      </rPr>
      <t>②/府人口）</t>
    </r>
  </si>
  <si>
    <r>
      <t>合　　計　</t>
    </r>
    <r>
      <rPr>
        <b/>
        <sz val="11"/>
        <color indexed="8"/>
        <rFont val="游ゴシック"/>
        <family val="3"/>
      </rPr>
      <t>Ａ</t>
    </r>
  </si>
  <si>
    <r>
      <t>合　　計　</t>
    </r>
    <r>
      <rPr>
        <b/>
        <sz val="11"/>
        <color indexed="8"/>
        <rFont val="游ゴシック"/>
        <family val="3"/>
      </rPr>
      <t>Ｂ</t>
    </r>
  </si>
  <si>
    <r>
      <t>収支　</t>
    </r>
    <r>
      <rPr>
        <b/>
        <sz val="11"/>
        <color indexed="8"/>
        <rFont val="游ゴシック"/>
        <family val="3"/>
      </rPr>
      <t>Ｃ（Ａ－Ｂ）　</t>
    </r>
  </si>
  <si>
    <r>
      <t>調整後収支 　</t>
    </r>
    <r>
      <rPr>
        <b/>
        <sz val="11"/>
        <color indexed="8"/>
        <rFont val="游ゴシック"/>
        <family val="3"/>
      </rPr>
      <t>Ｅ（Ｃ+Ｄ）</t>
    </r>
  </si>
  <si>
    <t>平成30年度</t>
  </si>
  <si>
    <t>令和2年度</t>
  </si>
  <si>
    <t>令和3年度</t>
  </si>
  <si>
    <t>行政費用　④</t>
  </si>
  <si>
    <t>金融費用　⑤</t>
  </si>
  <si>
    <r>
      <t>一般財源等配分調整額　</t>
    </r>
    <r>
      <rPr>
        <b/>
        <sz val="11"/>
        <color indexed="8"/>
        <rFont val="游ゴシック"/>
        <family val="3"/>
      </rPr>
      <t>Ｄ　⑥</t>
    </r>
  </si>
  <si>
    <r>
      <t>利用者1人あたり
通常費用額　｛</t>
    </r>
    <r>
      <rPr>
        <b/>
        <sz val="12"/>
        <rFont val="HG丸ｺﾞｼｯｸM-PRO"/>
        <family val="3"/>
      </rPr>
      <t>（④＋⑤）/①</t>
    </r>
    <r>
      <rPr>
        <b/>
        <sz val="12"/>
        <rFont val="游ゴシック"/>
        <family val="3"/>
      </rPr>
      <t>｝</t>
    </r>
  </si>
  <si>
    <r>
      <t>利用者1人あたり
一般財源等配分調整額　（⑥</t>
    </r>
    <r>
      <rPr>
        <b/>
        <sz val="12"/>
        <rFont val="HG丸ｺﾞｼｯｸM-PRO"/>
        <family val="3"/>
      </rPr>
      <t>/①</t>
    </r>
    <r>
      <rPr>
        <b/>
        <sz val="12"/>
        <rFont val="游ゴシック"/>
        <family val="3"/>
      </rPr>
      <t>）</t>
    </r>
  </si>
  <si>
    <t>福祉部　子ども家庭局
家庭支援課　育成グループ</t>
  </si>
  <si>
    <t>平成29年度～令和元年度</t>
  </si>
  <si>
    <t>１．施設の概要（令和5年4月1日時点）</t>
  </si>
  <si>
    <t>【R5】 府直営
（【R4】 同上）</t>
  </si>
  <si>
    <t>平成１５年４月１日（R5.4.1現在経過年数20年）
[大規模改修：令和3年度実施]</t>
  </si>
  <si>
    <t>令和元年度</t>
  </si>
  <si>
    <t>令和5年度</t>
  </si>
  <si>
    <t>令和元年度</t>
  </si>
  <si>
    <t>令和4年度</t>
  </si>
  <si>
    <t>令和4年度</t>
  </si>
  <si>
    <t>２．料金体系（令和5年4月1日時点）</t>
  </si>
  <si>
    <t>令和2年度～令和4年度</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</si>
</sst>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 numFmtId="191" formatCode="#,##0_);[Red]\(#,##0\)"/>
    <numFmt numFmtId="192" formatCode="#,##0;&quot;▲ &quot;#,##0"/>
    <numFmt numFmtId="193" formatCode="#,##0.00_);[Red]\(#,##0.00\)"/>
    <numFmt numFmtId="194" formatCode="0.00_);[Red]\(0.00\)"/>
    <numFmt numFmtId="195" formatCode="#,##0_ ;[Red]\-#,##0\ "/>
    <numFmt numFmtId="196" formatCode="#,##0&quot;円&quot;"/>
    <numFmt numFmtId="197" formatCode="#,##0&quot;人&quot;"/>
    <numFmt numFmtId="198" formatCode="#,##0;&quot;▲ &quot;#,##0,"/>
    <numFmt numFmtId="199" formatCode="#,##0,;&quot;▲ &quot;#,##0,"/>
    <numFmt numFmtId="200" formatCode="[$]ggge&quot;年&quot;m&quot;月&quot;d&quot;日&quot;;@"/>
    <numFmt numFmtId="201" formatCode="[$-411]gge&quot;年&quot;m&quot;月&quot;d&quot;日&quot;;@"/>
    <numFmt numFmtId="202" formatCode="[$]gge&quot;年&quot;m&quot;月&quot;d&quot;日&quot;;@"/>
    <numFmt numFmtId="203" formatCode="0.000_);[Red]\(0.000\)"/>
  </numFmts>
  <fonts count="8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14"/>
      <name val="ＭＳ Ｐゴシック"/>
      <family val="3"/>
    </font>
    <font>
      <sz val="6"/>
      <name val="游ゴシック"/>
      <family val="3"/>
    </font>
    <font>
      <b/>
      <sz val="11"/>
      <color indexed="8"/>
      <name val="游ゴシック"/>
      <family val="3"/>
    </font>
    <font>
      <b/>
      <sz val="12"/>
      <name val="HG丸ｺﾞｼｯｸM-PRO"/>
      <family val="3"/>
    </font>
    <font>
      <b/>
      <sz val="12"/>
      <name val="游ゴシック"/>
      <family val="3"/>
    </font>
    <font>
      <u val="single"/>
      <sz val="11"/>
      <color indexed="12"/>
      <name val="游ゴシック"/>
      <family val="3"/>
    </font>
    <font>
      <sz val="11"/>
      <name val="游ゴシック"/>
      <family val="3"/>
    </font>
    <font>
      <b/>
      <i/>
      <sz val="10"/>
      <name val="游ゴシック"/>
      <family val="3"/>
    </font>
    <font>
      <b/>
      <sz val="11"/>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9"/>
      <color indexed="8"/>
      <name val="ＭＳ Ｐゴシック"/>
      <family val="3"/>
    </font>
    <font>
      <b/>
      <u val="single"/>
      <sz val="11"/>
      <color indexed="8"/>
      <name val="ＭＳ Ｐゴシック"/>
      <family val="3"/>
    </font>
    <font>
      <b/>
      <sz val="9"/>
      <color indexed="8"/>
      <name val="ＭＳ Ｐゴシック"/>
      <family val="3"/>
    </font>
    <font>
      <b/>
      <sz val="12"/>
      <color indexed="8"/>
      <name val="ＭＳ Ｐゴシック"/>
      <family val="3"/>
    </font>
    <font>
      <sz val="11"/>
      <color indexed="8"/>
      <name val="游ゴシック"/>
      <family val="3"/>
    </font>
    <font>
      <sz val="9"/>
      <color indexed="8"/>
      <name val="游ゴシック"/>
      <family val="3"/>
    </font>
    <font>
      <sz val="10"/>
      <color indexed="8"/>
      <name val="ＭＳ Ｐゴシック"/>
      <family val="3"/>
    </font>
    <font>
      <b/>
      <sz val="11"/>
      <name val="ＭＳ Ｐゴシック"/>
      <family val="3"/>
    </font>
    <font>
      <sz val="10"/>
      <color indexed="8"/>
      <name val="游ゴシック"/>
      <family val="3"/>
    </font>
    <font>
      <b/>
      <sz val="9"/>
      <color indexed="8"/>
      <name val="游ゴシック"/>
      <family val="3"/>
    </font>
    <font>
      <b/>
      <sz val="24"/>
      <color indexed="8"/>
      <name val="ＭＳ Ｐゴシック"/>
      <family val="3"/>
    </font>
    <font>
      <sz val="24"/>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theme="1"/>
      <name val="ＭＳ Ｐゴシック"/>
      <family val="3"/>
    </font>
    <font>
      <sz val="9"/>
      <color theme="1"/>
      <name val="ＭＳ Ｐゴシック"/>
      <family val="3"/>
    </font>
    <font>
      <b/>
      <u val="single"/>
      <sz val="11"/>
      <color theme="1"/>
      <name val="Calibri"/>
      <family val="3"/>
    </font>
    <font>
      <b/>
      <sz val="9"/>
      <color theme="1"/>
      <name val="Calibri"/>
      <family val="3"/>
    </font>
    <font>
      <sz val="9"/>
      <color theme="1"/>
      <name val="Calibri"/>
      <family val="3"/>
    </font>
    <font>
      <b/>
      <sz val="12"/>
      <color theme="1"/>
      <name val="ＭＳ Ｐゴシック"/>
      <family val="3"/>
    </font>
    <font>
      <sz val="11"/>
      <color theme="1"/>
      <name val="游ゴシック"/>
      <family val="3"/>
    </font>
    <font>
      <sz val="9"/>
      <color theme="1"/>
      <name val="游ゴシック"/>
      <family val="3"/>
    </font>
    <font>
      <sz val="10"/>
      <color theme="1"/>
      <name val="Calibri"/>
      <family val="3"/>
    </font>
    <font>
      <b/>
      <sz val="11"/>
      <color theme="1"/>
      <name val="游ゴシック"/>
      <family val="3"/>
    </font>
    <font>
      <sz val="11"/>
      <name val="Calibri"/>
      <family val="3"/>
    </font>
    <font>
      <b/>
      <sz val="11"/>
      <name val="Calibri"/>
      <family val="3"/>
    </font>
    <font>
      <b/>
      <sz val="24"/>
      <color theme="1"/>
      <name val="ＭＳ Ｐゴシック"/>
      <family val="3"/>
    </font>
    <font>
      <sz val="24"/>
      <color theme="1"/>
      <name val="ＭＳ Ｐゴシック"/>
      <family val="3"/>
    </font>
    <font>
      <sz val="12"/>
      <color theme="1"/>
      <name val="ＭＳ Ｐゴシック"/>
      <family val="3"/>
    </font>
    <font>
      <sz val="10"/>
      <color theme="1"/>
      <name val="游ゴシック"/>
      <family val="3"/>
    </font>
    <font>
      <b/>
      <sz val="9"/>
      <color theme="1"/>
      <name val="游ゴシック"/>
      <family val="3"/>
    </font>
    <font>
      <b/>
      <sz val="12"/>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rgb="FFCCCCFF"/>
        <bgColor indexed="64"/>
      </patternFill>
    </fill>
    <fill>
      <patternFill patternType="solid">
        <fgColor theme="0" tint="-0.24997000396251678"/>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medium"/>
      <bottom>
        <color indexed="63"/>
      </bottom>
    </border>
    <border>
      <left style="thin"/>
      <right style="medium"/>
      <top style="medium"/>
      <bottom>
        <color indexed="63"/>
      </bottom>
    </border>
    <border>
      <left style="thin"/>
      <right>
        <color indexed="63"/>
      </right>
      <top>
        <color indexed="63"/>
      </top>
      <bottom style="thin"/>
    </border>
    <border>
      <left style="thin"/>
      <right style="thin"/>
      <top>
        <color indexed="63"/>
      </top>
      <bottom style="medium"/>
    </border>
    <border>
      <left>
        <color indexed="63"/>
      </left>
      <right style="thin"/>
      <top style="medium"/>
      <bottom style="medium"/>
    </border>
    <border>
      <left style="medium"/>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thin"/>
      <bottom>
        <color indexed="63"/>
      </botto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color indexed="63"/>
      </bottom>
    </border>
    <border>
      <left style="medium"/>
      <right style="thin"/>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45"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5"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5" fillId="0" borderId="0">
      <alignment/>
      <protection/>
    </xf>
    <xf numFmtId="0" fontId="3" fillId="0" borderId="0" applyNumberFormat="0" applyFill="0" applyBorder="0" applyAlignment="0" applyProtection="0"/>
    <xf numFmtId="0" fontId="61" fillId="32" borderId="0" applyNumberFormat="0" applyBorder="0" applyAlignment="0" applyProtection="0"/>
  </cellStyleXfs>
  <cellXfs count="359">
    <xf numFmtId="0" fontId="0" fillId="0" borderId="0" xfId="0" applyAlignment="1">
      <alignment/>
    </xf>
    <xf numFmtId="0" fontId="62" fillId="0" borderId="0" xfId="0" applyFont="1" applyAlignment="1">
      <alignment vertical="center" wrapText="1"/>
    </xf>
    <xf numFmtId="0" fontId="62" fillId="0" borderId="0" xfId="0" applyFont="1" applyAlignment="1">
      <alignment vertical="center"/>
    </xf>
    <xf numFmtId="0" fontId="45" fillId="0" borderId="0" xfId="65">
      <alignment/>
      <protection/>
    </xf>
    <xf numFmtId="0" fontId="63" fillId="0" borderId="0" xfId="65" applyFont="1">
      <alignment/>
      <protection/>
    </xf>
    <xf numFmtId="192" fontId="45" fillId="0" borderId="0" xfId="53" applyNumberFormat="1" applyFont="1" applyAlignment="1">
      <alignment/>
    </xf>
    <xf numFmtId="199" fontId="45" fillId="0" borderId="0" xfId="53" applyNumberFormat="1" applyFont="1" applyAlignment="1">
      <alignment/>
    </xf>
    <xf numFmtId="0" fontId="64" fillId="0" borderId="0" xfId="65" applyFont="1" applyAlignment="1">
      <alignment vertical="center"/>
      <protection/>
    </xf>
    <xf numFmtId="192" fontId="57" fillId="33" borderId="10" xfId="53" applyNumberFormat="1" applyFont="1" applyFill="1" applyBorder="1" applyAlignment="1">
      <alignment horizontal="center" vertical="center"/>
    </xf>
    <xf numFmtId="199" fontId="57" fillId="33" borderId="10" xfId="53" applyNumberFormat="1" applyFont="1" applyFill="1" applyBorder="1" applyAlignment="1">
      <alignment horizontal="center" vertical="center"/>
    </xf>
    <xf numFmtId="0" fontId="4" fillId="0" borderId="0" xfId="65" applyFont="1" applyAlignment="1">
      <alignment vertical="center"/>
      <protection/>
    </xf>
    <xf numFmtId="199" fontId="65" fillId="0" borderId="0" xfId="53" applyNumberFormat="1" applyFont="1" applyFill="1" applyBorder="1" applyAlignment="1">
      <alignment/>
    </xf>
    <xf numFmtId="199" fontId="57" fillId="0" borderId="0" xfId="53" applyNumberFormat="1" applyFont="1" applyFill="1" applyBorder="1" applyAlignment="1">
      <alignment/>
    </xf>
    <xf numFmtId="199" fontId="65" fillId="0" borderId="11" xfId="53" applyNumberFormat="1" applyFont="1" applyBorder="1" applyAlignment="1">
      <alignment horizontal="center"/>
    </xf>
    <xf numFmtId="199" fontId="45" fillId="0" borderId="0" xfId="53" applyNumberFormat="1" applyFont="1" applyAlignment="1">
      <alignment vertical="center"/>
    </xf>
    <xf numFmtId="0" fontId="66" fillId="0" borderId="0" xfId="65" applyFont="1" applyAlignment="1">
      <alignment vertical="center"/>
      <protection/>
    </xf>
    <xf numFmtId="0" fontId="45" fillId="0" borderId="0" xfId="65" applyAlignment="1">
      <alignment vertical="center"/>
      <protection/>
    </xf>
    <xf numFmtId="192" fontId="45" fillId="0" borderId="0" xfId="53" applyNumberFormat="1" applyFont="1" applyAlignment="1">
      <alignment horizontal="left" vertical="center"/>
    </xf>
    <xf numFmtId="192" fontId="45" fillId="0" borderId="0" xfId="53" applyNumberFormat="1" applyFont="1" applyAlignment="1">
      <alignment horizontal="right" vertical="center"/>
    </xf>
    <xf numFmtId="199" fontId="45" fillId="0" borderId="0" xfId="53" applyNumberFormat="1" applyFont="1" applyAlignment="1">
      <alignment horizontal="left" vertical="center"/>
    </xf>
    <xf numFmtId="0" fontId="67" fillId="0" borderId="0" xfId="65" applyFont="1" applyAlignment="1">
      <alignment vertical="center"/>
      <protection/>
    </xf>
    <xf numFmtId="0" fontId="67" fillId="0" borderId="0" xfId="65" applyFont="1" applyAlignment="1">
      <alignment horizontal="left" vertical="center"/>
      <protection/>
    </xf>
    <xf numFmtId="197" fontId="67" fillId="0" borderId="0" xfId="53" applyNumberFormat="1" applyFont="1" applyAlignment="1">
      <alignment horizontal="left" vertical="center"/>
    </xf>
    <xf numFmtId="197" fontId="67" fillId="0" borderId="0" xfId="65" applyNumberFormat="1" applyFont="1" applyAlignment="1">
      <alignment vertical="center"/>
      <protection/>
    </xf>
    <xf numFmtId="0" fontId="68" fillId="0" borderId="0" xfId="65" applyFont="1">
      <alignment/>
      <protection/>
    </xf>
    <xf numFmtId="0" fontId="45" fillId="33" borderId="12" xfId="65" applyFill="1" applyBorder="1">
      <alignment/>
      <protection/>
    </xf>
    <xf numFmtId="0" fontId="45" fillId="33" borderId="13" xfId="65" applyFill="1" applyBorder="1">
      <alignment/>
      <protection/>
    </xf>
    <xf numFmtId="0" fontId="45" fillId="33" borderId="14" xfId="65" applyFill="1" applyBorder="1">
      <alignment/>
      <protection/>
    </xf>
    <xf numFmtId="196" fontId="57" fillId="8" borderId="10" xfId="53" applyNumberFormat="1" applyFont="1" applyFill="1" applyBorder="1" applyAlignment="1">
      <alignment horizontal="right" vertical="center"/>
    </xf>
    <xf numFmtId="9" fontId="57" fillId="0" borderId="0" xfId="43" applyFont="1" applyAlignment="1">
      <alignment/>
    </xf>
    <xf numFmtId="9" fontId="45" fillId="0" borderId="0" xfId="43" applyFont="1" applyAlignment="1">
      <alignment/>
    </xf>
    <xf numFmtId="0" fontId="57" fillId="33" borderId="12" xfId="65" applyFont="1" applyFill="1" applyBorder="1">
      <alignment/>
      <protection/>
    </xf>
    <xf numFmtId="0" fontId="57" fillId="33" borderId="13" xfId="65" applyFont="1" applyFill="1" applyBorder="1">
      <alignment/>
      <protection/>
    </xf>
    <xf numFmtId="0" fontId="57" fillId="33" borderId="14" xfId="65" applyFont="1" applyFill="1" applyBorder="1">
      <alignment/>
      <protection/>
    </xf>
    <xf numFmtId="0" fontId="5" fillId="0" borderId="0" xfId="65" applyFont="1" applyAlignment="1">
      <alignment vertical="center"/>
      <protection/>
    </xf>
    <xf numFmtId="0" fontId="45" fillId="0" borderId="0" xfId="65" applyAlignment="1">
      <alignment vertical="center" shrinkToFit="1"/>
      <protection/>
    </xf>
    <xf numFmtId="0" fontId="45" fillId="0" borderId="0" xfId="65" applyAlignment="1">
      <alignment horizontal="left" vertical="center" shrinkToFit="1"/>
      <protection/>
    </xf>
    <xf numFmtId="197" fontId="45" fillId="0" borderId="0" xfId="65" applyNumberFormat="1" applyAlignment="1">
      <alignment horizontal="right"/>
      <protection/>
    </xf>
    <xf numFmtId="0" fontId="69" fillId="0" borderId="15" xfId="0" applyFont="1" applyBorder="1" applyAlignment="1">
      <alignment vertical="center" wrapText="1"/>
    </xf>
    <xf numFmtId="0" fontId="69" fillId="0" borderId="0" xfId="0" applyFont="1" applyBorder="1" applyAlignment="1">
      <alignment vertical="center" wrapText="1"/>
    </xf>
    <xf numFmtId="0" fontId="69" fillId="0" borderId="16" xfId="0" applyFont="1" applyBorder="1" applyAlignment="1">
      <alignment vertical="center" wrapText="1"/>
    </xf>
    <xf numFmtId="0" fontId="69" fillId="0" borderId="14" xfId="0" applyFont="1" applyBorder="1" applyAlignment="1">
      <alignment vertical="center"/>
    </xf>
    <xf numFmtId="0" fontId="69" fillId="0" borderId="15"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16" xfId="0" applyFont="1" applyBorder="1" applyAlignment="1">
      <alignment horizontal="center" vertical="center" wrapText="1"/>
    </xf>
    <xf numFmtId="190" fontId="70" fillId="0" borderId="12" xfId="0" applyNumberFormat="1" applyFont="1" applyBorder="1" applyAlignment="1">
      <alignment horizontal="left" vertical="center"/>
    </xf>
    <xf numFmtId="0" fontId="70" fillId="0" borderId="13" xfId="0" applyFont="1" applyBorder="1" applyAlignment="1">
      <alignment horizontal="center" vertical="center"/>
    </xf>
    <xf numFmtId="189" fontId="69" fillId="0" borderId="13" xfId="0" applyNumberFormat="1" applyFont="1" applyBorder="1" applyAlignment="1">
      <alignment vertical="center"/>
    </xf>
    <xf numFmtId="0" fontId="69" fillId="0" borderId="13" xfId="0" applyFont="1" applyBorder="1" applyAlignment="1">
      <alignment vertical="center"/>
    </xf>
    <xf numFmtId="0" fontId="69" fillId="0" borderId="11" xfId="0" applyFont="1" applyBorder="1" applyAlignment="1">
      <alignment horizontal="center" vertical="center" wrapText="1"/>
    </xf>
    <xf numFmtId="0" fontId="69" fillId="0" borderId="17" xfId="0" applyFont="1" applyBorder="1" applyAlignment="1">
      <alignment horizontal="center" vertical="center" wrapText="1"/>
    </xf>
    <xf numFmtId="199" fontId="71" fillId="0" borderId="0" xfId="53" applyNumberFormat="1" applyFont="1" applyAlignment="1">
      <alignment horizontal="right"/>
    </xf>
    <xf numFmtId="192" fontId="72" fillId="33" borderId="10" xfId="53" applyNumberFormat="1" applyFont="1" applyFill="1" applyBorder="1" applyAlignment="1">
      <alignment horizontal="center" vertical="center"/>
    </xf>
    <xf numFmtId="199" fontId="72" fillId="33" borderId="10" xfId="53" applyNumberFormat="1" applyFont="1" applyFill="1" applyBorder="1" applyAlignment="1">
      <alignment horizontal="center" vertical="center"/>
    </xf>
    <xf numFmtId="192" fontId="69" fillId="0" borderId="10" xfId="53" applyNumberFormat="1" applyFont="1" applyBorder="1" applyAlignment="1">
      <alignment vertical="center"/>
    </xf>
    <xf numFmtId="192" fontId="69" fillId="0" borderId="18" xfId="53" applyNumberFormat="1" applyFont="1" applyBorder="1" applyAlignment="1">
      <alignment vertical="center"/>
    </xf>
    <xf numFmtId="192" fontId="72" fillId="8" borderId="19" xfId="53" applyNumberFormat="1" applyFont="1" applyFill="1" applyBorder="1" applyAlignment="1">
      <alignment vertical="center"/>
    </xf>
    <xf numFmtId="192" fontId="72" fillId="8" borderId="20" xfId="53" applyNumberFormat="1" applyFont="1" applyFill="1" applyBorder="1" applyAlignment="1">
      <alignment vertical="center"/>
    </xf>
    <xf numFmtId="192" fontId="69" fillId="0" borderId="21" xfId="53" applyNumberFormat="1" applyFont="1" applyBorder="1" applyAlignment="1">
      <alignment vertical="center"/>
    </xf>
    <xf numFmtId="192" fontId="69" fillId="34" borderId="10" xfId="53" applyNumberFormat="1" applyFont="1" applyFill="1" applyBorder="1" applyAlignment="1">
      <alignment vertical="center"/>
    </xf>
    <xf numFmtId="192" fontId="72" fillId="8" borderId="22" xfId="53" applyNumberFormat="1" applyFont="1" applyFill="1" applyBorder="1" applyAlignment="1">
      <alignment vertical="center"/>
    </xf>
    <xf numFmtId="192" fontId="72" fillId="8" borderId="23" xfId="53" applyNumberFormat="1" applyFont="1" applyFill="1" applyBorder="1" applyAlignment="1">
      <alignment vertical="center"/>
    </xf>
    <xf numFmtId="0" fontId="69" fillId="0" borderId="0" xfId="65" applyFont="1">
      <alignment/>
      <protection/>
    </xf>
    <xf numFmtId="192" fontId="69" fillId="0" borderId="0" xfId="53" applyNumberFormat="1" applyFont="1" applyAlignment="1">
      <alignment vertical="center"/>
    </xf>
    <xf numFmtId="192" fontId="69" fillId="0" borderId="0" xfId="53" applyNumberFormat="1" applyFont="1" applyBorder="1" applyAlignment="1">
      <alignment vertical="center"/>
    </xf>
    <xf numFmtId="192" fontId="69" fillId="0" borderId="0" xfId="53" applyNumberFormat="1" applyFont="1" applyAlignment="1">
      <alignment/>
    </xf>
    <xf numFmtId="199" fontId="69" fillId="0" borderId="0" xfId="53" applyNumberFormat="1" applyFont="1" applyAlignment="1">
      <alignment/>
    </xf>
    <xf numFmtId="192" fontId="72" fillId="8" borderId="10" xfId="53" applyNumberFormat="1" applyFont="1" applyFill="1" applyBorder="1" applyAlignment="1">
      <alignment vertical="center"/>
    </xf>
    <xf numFmtId="199" fontId="72" fillId="8" borderId="10" xfId="53" applyNumberFormat="1" applyFont="1" applyFill="1" applyBorder="1" applyAlignment="1">
      <alignment vertical="center"/>
    </xf>
    <xf numFmtId="0" fontId="72" fillId="33" borderId="15" xfId="65" applyFont="1" applyFill="1" applyBorder="1" applyAlignment="1">
      <alignment shrinkToFit="1"/>
      <protection/>
    </xf>
    <xf numFmtId="199" fontId="69" fillId="0" borderId="10" xfId="53" applyNumberFormat="1" applyFont="1" applyBorder="1" applyAlignment="1">
      <alignment vertical="center"/>
    </xf>
    <xf numFmtId="0" fontId="72" fillId="33" borderId="24" xfId="65" applyFont="1" applyFill="1" applyBorder="1" applyAlignment="1">
      <alignment shrinkToFit="1"/>
      <protection/>
    </xf>
    <xf numFmtId="0" fontId="72" fillId="33" borderId="0" xfId="65" applyFont="1" applyFill="1" applyAlignment="1">
      <alignment shrinkToFit="1"/>
      <protection/>
    </xf>
    <xf numFmtId="199" fontId="69" fillId="0" borderId="18" xfId="53" applyNumberFormat="1" applyFont="1" applyBorder="1" applyAlignment="1">
      <alignment vertical="center"/>
    </xf>
    <xf numFmtId="199" fontId="72" fillId="8" borderId="19" xfId="53" applyNumberFormat="1" applyFont="1" applyFill="1" applyBorder="1" applyAlignment="1">
      <alignment vertical="center"/>
    </xf>
    <xf numFmtId="192" fontId="72" fillId="8" borderId="21" xfId="53" applyNumberFormat="1" applyFont="1" applyFill="1" applyBorder="1" applyAlignment="1">
      <alignment vertical="center"/>
    </xf>
    <xf numFmtId="199" fontId="72" fillId="8" borderId="21" xfId="53" applyNumberFormat="1" applyFont="1" applyFill="1" applyBorder="1" applyAlignment="1">
      <alignment vertical="center"/>
    </xf>
    <xf numFmtId="199" fontId="72" fillId="8" borderId="22" xfId="53" applyNumberFormat="1" applyFont="1" applyFill="1" applyBorder="1" applyAlignment="1">
      <alignment vertical="center"/>
    </xf>
    <xf numFmtId="192" fontId="72" fillId="8" borderId="25" xfId="53" applyNumberFormat="1" applyFont="1" applyFill="1" applyBorder="1" applyAlignment="1">
      <alignment vertical="center"/>
    </xf>
    <xf numFmtId="199" fontId="72" fillId="8" borderId="25" xfId="53" applyNumberFormat="1" applyFont="1" applyFill="1" applyBorder="1" applyAlignment="1">
      <alignment vertical="center"/>
    </xf>
    <xf numFmtId="0" fontId="69" fillId="0" borderId="0" xfId="65" applyFont="1" applyAlignment="1">
      <alignment vertical="center" wrapText="1"/>
      <protection/>
    </xf>
    <xf numFmtId="199" fontId="69" fillId="0" borderId="0" xfId="53" applyNumberFormat="1" applyFont="1" applyAlignment="1">
      <alignment vertical="center"/>
    </xf>
    <xf numFmtId="196" fontId="72" fillId="8" borderId="10" xfId="53" applyNumberFormat="1" applyFont="1" applyFill="1" applyBorder="1" applyAlignment="1">
      <alignment vertical="center"/>
    </xf>
    <xf numFmtId="0" fontId="72" fillId="33" borderId="0" xfId="65" applyFont="1" applyFill="1">
      <alignment/>
      <protection/>
    </xf>
    <xf numFmtId="0" fontId="72" fillId="33" borderId="15" xfId="65" applyFont="1" applyFill="1" applyBorder="1">
      <alignment/>
      <protection/>
    </xf>
    <xf numFmtId="192" fontId="72" fillId="8" borderId="26" xfId="53" applyNumberFormat="1" applyFont="1" applyFill="1" applyBorder="1" applyAlignment="1">
      <alignment vertical="center"/>
    </xf>
    <xf numFmtId="199" fontId="72" fillId="8" borderId="26" xfId="53" applyNumberFormat="1" applyFont="1" applyFill="1" applyBorder="1" applyAlignment="1">
      <alignment vertical="center"/>
    </xf>
    <xf numFmtId="190" fontId="72" fillId="33" borderId="27" xfId="65" applyNumberFormat="1" applyFont="1" applyFill="1" applyBorder="1" applyAlignment="1">
      <alignment vertical="center"/>
      <protection/>
    </xf>
    <xf numFmtId="0" fontId="72" fillId="33" borderId="28" xfId="65" applyFont="1" applyFill="1" applyBorder="1">
      <alignment/>
      <protection/>
    </xf>
    <xf numFmtId="0" fontId="72" fillId="33" borderId="29" xfId="65" applyFont="1" applyFill="1" applyBorder="1">
      <alignment/>
      <protection/>
    </xf>
    <xf numFmtId="192" fontId="69" fillId="0" borderId="30" xfId="53" applyNumberFormat="1" applyFont="1" applyBorder="1" applyAlignment="1">
      <alignment vertical="center"/>
    </xf>
    <xf numFmtId="199" fontId="69" fillId="0" borderId="30" xfId="53" applyNumberFormat="1" applyFont="1" applyBorder="1" applyAlignment="1">
      <alignment vertical="center"/>
    </xf>
    <xf numFmtId="0" fontId="72" fillId="35" borderId="12" xfId="65" applyFont="1" applyFill="1" applyBorder="1" applyAlignment="1">
      <alignment vertical="center"/>
      <protection/>
    </xf>
    <xf numFmtId="0" fontId="72" fillId="35" borderId="13" xfId="65" applyFont="1" applyFill="1" applyBorder="1" applyAlignment="1">
      <alignment vertical="center"/>
      <protection/>
    </xf>
    <xf numFmtId="0" fontId="72" fillId="33" borderId="12" xfId="65" applyFont="1" applyFill="1" applyBorder="1" applyAlignment="1">
      <alignment horizontal="center" vertical="center" shrinkToFit="1"/>
      <protection/>
    </xf>
    <xf numFmtId="0" fontId="72" fillId="33" borderId="10" xfId="65" applyFont="1" applyFill="1" applyBorder="1" applyAlignment="1">
      <alignment horizontal="center" vertical="center" shrinkToFit="1"/>
      <protection/>
    </xf>
    <xf numFmtId="0" fontId="72" fillId="33" borderId="31" xfId="65" applyFont="1" applyFill="1" applyBorder="1" applyAlignment="1">
      <alignment vertical="center" shrinkToFit="1"/>
      <protection/>
    </xf>
    <xf numFmtId="0" fontId="72" fillId="33" borderId="32" xfId="65" applyFont="1" applyFill="1" applyBorder="1" applyAlignment="1">
      <alignment vertical="center" shrinkToFit="1"/>
      <protection/>
    </xf>
    <xf numFmtId="197" fontId="9" fillId="36" borderId="12" xfId="65" applyNumberFormat="1" applyFont="1" applyFill="1" applyBorder="1" applyAlignment="1">
      <alignment vertical="center"/>
      <protection/>
    </xf>
    <xf numFmtId="197" fontId="9" fillId="36" borderId="10" xfId="65" applyNumberFormat="1" applyFont="1" applyFill="1" applyBorder="1" applyAlignment="1">
      <alignment vertical="center"/>
      <protection/>
    </xf>
    <xf numFmtId="0" fontId="72" fillId="33" borderId="30" xfId="65" applyFont="1" applyFill="1" applyBorder="1" applyAlignment="1">
      <alignment vertical="center" shrinkToFit="1"/>
      <protection/>
    </xf>
    <xf numFmtId="0" fontId="72" fillId="33" borderId="12" xfId="65" applyFont="1" applyFill="1" applyBorder="1" applyAlignment="1">
      <alignment vertical="center" shrinkToFit="1"/>
      <protection/>
    </xf>
    <xf numFmtId="0" fontId="72" fillId="33" borderId="13" xfId="65" applyFont="1" applyFill="1" applyBorder="1" applyAlignment="1">
      <alignment vertical="center" shrinkToFit="1"/>
      <protection/>
    </xf>
    <xf numFmtId="197" fontId="69" fillId="0" borderId="12" xfId="65" applyNumberFormat="1" applyFont="1" applyBorder="1" applyAlignment="1">
      <alignment vertical="center"/>
      <protection/>
    </xf>
    <xf numFmtId="0" fontId="72" fillId="33" borderId="21" xfId="65" applyFont="1" applyFill="1" applyBorder="1" applyAlignment="1">
      <alignment vertical="center" shrinkToFit="1"/>
      <protection/>
    </xf>
    <xf numFmtId="0" fontId="72" fillId="33" borderId="12" xfId="65" applyFont="1" applyFill="1" applyBorder="1" applyAlignment="1">
      <alignment vertical="center"/>
      <protection/>
    </xf>
    <xf numFmtId="0" fontId="69" fillId="0" borderId="12" xfId="65" applyFont="1" applyBorder="1" applyAlignment="1">
      <alignment vertical="center"/>
      <protection/>
    </xf>
    <xf numFmtId="0" fontId="69" fillId="0" borderId="10" xfId="65" applyFont="1" applyBorder="1" applyAlignment="1">
      <alignment vertical="center" wrapText="1"/>
      <protection/>
    </xf>
    <xf numFmtId="197" fontId="69" fillId="34" borderId="10" xfId="65" applyNumberFormat="1" applyFont="1" applyFill="1" applyBorder="1" applyAlignment="1">
      <alignment vertical="center"/>
      <protection/>
    </xf>
    <xf numFmtId="197" fontId="69" fillId="34" borderId="10" xfId="65" applyNumberFormat="1" applyFont="1" applyFill="1" applyBorder="1" applyAlignment="1">
      <alignment horizontal="right" vertical="center"/>
      <protection/>
    </xf>
    <xf numFmtId="199" fontId="13" fillId="8" borderId="10" xfId="53" applyNumberFormat="1" applyFont="1" applyFill="1" applyBorder="1" applyAlignment="1">
      <alignment vertical="center"/>
    </xf>
    <xf numFmtId="199" fontId="11" fillId="0" borderId="10" xfId="53" applyNumberFormat="1" applyFont="1" applyBorder="1" applyAlignment="1">
      <alignment vertical="center"/>
    </xf>
    <xf numFmtId="199" fontId="11" fillId="0" borderId="18" xfId="53" applyNumberFormat="1" applyFont="1" applyBorder="1" applyAlignment="1">
      <alignment vertical="center"/>
    </xf>
    <xf numFmtId="199" fontId="11" fillId="0" borderId="0" xfId="53" applyNumberFormat="1" applyFont="1" applyBorder="1" applyAlignment="1">
      <alignment vertical="center"/>
    </xf>
    <xf numFmtId="196" fontId="13" fillId="8" borderId="10" xfId="53" applyNumberFormat="1" applyFont="1" applyFill="1" applyBorder="1" applyAlignment="1">
      <alignment vertical="center"/>
    </xf>
    <xf numFmtId="199" fontId="73" fillId="0" borderId="0" xfId="53" applyNumberFormat="1" applyFont="1" applyBorder="1" applyAlignment="1">
      <alignment/>
    </xf>
    <xf numFmtId="199" fontId="74" fillId="33" borderId="10" xfId="53" applyNumberFormat="1" applyFont="1" applyFill="1" applyBorder="1" applyAlignment="1">
      <alignment horizontal="center" vertical="center"/>
    </xf>
    <xf numFmtId="9" fontId="73" fillId="0" borderId="0" xfId="43" applyFont="1" applyBorder="1" applyAlignment="1">
      <alignment/>
    </xf>
    <xf numFmtId="192" fontId="69" fillId="34" borderId="18" xfId="53" applyNumberFormat="1" applyFont="1" applyFill="1" applyBorder="1" applyAlignment="1">
      <alignment vertical="center"/>
    </xf>
    <xf numFmtId="199" fontId="13" fillId="8" borderId="33" xfId="53" applyNumberFormat="1" applyFont="1" applyFill="1" applyBorder="1" applyAlignment="1">
      <alignment vertical="center"/>
    </xf>
    <xf numFmtId="199" fontId="13" fillId="8" borderId="24" xfId="53" applyNumberFormat="1" applyFont="1" applyFill="1" applyBorder="1" applyAlignment="1">
      <alignment vertical="center"/>
    </xf>
    <xf numFmtId="199" fontId="11" fillId="0" borderId="12" xfId="53" applyNumberFormat="1" applyFont="1" applyBorder="1" applyAlignment="1">
      <alignment vertical="center"/>
    </xf>
    <xf numFmtId="199" fontId="13" fillId="8" borderId="12" xfId="53" applyNumberFormat="1" applyFont="1" applyFill="1" applyBorder="1" applyAlignment="1">
      <alignment vertical="center"/>
    </xf>
    <xf numFmtId="199" fontId="11" fillId="0" borderId="31" xfId="53" applyNumberFormat="1" applyFont="1" applyBorder="1" applyAlignment="1">
      <alignment vertical="center"/>
    </xf>
    <xf numFmtId="199" fontId="13" fillId="8" borderId="34" xfId="53" applyNumberFormat="1" applyFont="1" applyFill="1" applyBorder="1" applyAlignment="1">
      <alignment vertical="center"/>
    </xf>
    <xf numFmtId="199" fontId="13" fillId="8" borderId="35" xfId="53" applyNumberFormat="1" applyFont="1" applyFill="1" applyBorder="1" applyAlignment="1">
      <alignment vertical="center"/>
    </xf>
    <xf numFmtId="199" fontId="11" fillId="0" borderId="15" xfId="53" applyNumberFormat="1" applyFont="1" applyBorder="1" applyAlignment="1">
      <alignment vertical="center"/>
    </xf>
    <xf numFmtId="192" fontId="72" fillId="8" borderId="34" xfId="53" applyNumberFormat="1" applyFont="1" applyFill="1" applyBorder="1" applyAlignment="1">
      <alignment vertical="center"/>
    </xf>
    <xf numFmtId="192" fontId="72" fillId="8" borderId="33" xfId="53" applyNumberFormat="1" applyFont="1" applyFill="1" applyBorder="1" applyAlignment="1">
      <alignment vertical="center"/>
    </xf>
    <xf numFmtId="199" fontId="13" fillId="8" borderId="20" xfId="53" applyNumberFormat="1" applyFont="1" applyFill="1" applyBorder="1" applyAlignment="1">
      <alignment vertical="center"/>
    </xf>
    <xf numFmtId="199" fontId="13" fillId="8" borderId="21" xfId="53" applyNumberFormat="1" applyFont="1" applyFill="1" applyBorder="1" applyAlignment="1">
      <alignment vertical="center"/>
    </xf>
    <xf numFmtId="199" fontId="45" fillId="0" borderId="0" xfId="53" applyNumberFormat="1" applyFont="1" applyBorder="1" applyAlignment="1">
      <alignment vertical="center"/>
    </xf>
    <xf numFmtId="199" fontId="45" fillId="0" borderId="0" xfId="53" applyNumberFormat="1" applyFont="1" applyBorder="1" applyAlignment="1">
      <alignment/>
    </xf>
    <xf numFmtId="199" fontId="71" fillId="0" borderId="0" xfId="53" applyNumberFormat="1" applyFont="1" applyBorder="1" applyAlignment="1">
      <alignment horizontal="right"/>
    </xf>
    <xf numFmtId="199" fontId="11" fillId="0" borderId="30" xfId="53" applyNumberFormat="1" applyFont="1" applyBorder="1" applyAlignment="1">
      <alignment vertical="center"/>
    </xf>
    <xf numFmtId="196" fontId="74" fillId="8" borderId="10" xfId="53" applyNumberFormat="1" applyFont="1" applyFill="1" applyBorder="1" applyAlignment="1">
      <alignment horizontal="right" vertical="center"/>
    </xf>
    <xf numFmtId="194" fontId="69" fillId="0" borderId="12" xfId="0" applyNumberFormat="1" applyFont="1" applyBorder="1" applyAlignment="1">
      <alignment vertical="center"/>
    </xf>
    <xf numFmtId="194" fontId="69" fillId="0" borderId="13" xfId="0" applyNumberFormat="1" applyFont="1" applyBorder="1" applyAlignment="1">
      <alignment vertical="center"/>
    </xf>
    <xf numFmtId="0" fontId="10" fillId="0" borderId="12" xfId="44" applyFont="1" applyBorder="1" applyAlignment="1" applyProtection="1">
      <alignment horizontal="left" vertical="center" wrapText="1"/>
      <protection/>
    </xf>
    <xf numFmtId="0" fontId="10" fillId="0" borderId="13" xfId="44" applyFont="1" applyBorder="1" applyAlignment="1" applyProtection="1">
      <alignment horizontal="left" vertical="center" wrapText="1"/>
      <protection/>
    </xf>
    <xf numFmtId="0" fontId="10" fillId="0" borderId="13" xfId="44" applyFont="1" applyBorder="1" applyAlignment="1" applyProtection="1">
      <alignment horizontal="left" vertical="center"/>
      <protection/>
    </xf>
    <xf numFmtId="0" fontId="10" fillId="0" borderId="14" xfId="44" applyFont="1" applyBorder="1" applyAlignment="1" applyProtection="1">
      <alignment horizontal="left" vertical="center"/>
      <protection/>
    </xf>
    <xf numFmtId="0" fontId="69" fillId="35" borderId="10" xfId="0" applyFont="1" applyFill="1" applyBorder="1" applyAlignment="1">
      <alignment horizontal="left" vertical="center" wrapText="1"/>
    </xf>
    <xf numFmtId="190" fontId="69" fillId="0" borderId="12" xfId="0" applyNumberFormat="1" applyFont="1" applyBorder="1" applyAlignment="1">
      <alignment horizontal="center" vertical="center" wrapText="1"/>
    </xf>
    <xf numFmtId="0" fontId="69" fillId="0" borderId="13" xfId="0" applyFont="1" applyBorder="1" applyAlignment="1">
      <alignment horizontal="center" vertical="center"/>
    </xf>
    <xf numFmtId="0" fontId="69" fillId="0" borderId="14" xfId="0" applyFont="1" applyBorder="1" applyAlignment="1">
      <alignment horizontal="center" vertical="center"/>
    </xf>
    <xf numFmtId="190" fontId="69" fillId="0" borderId="13" xfId="0" applyNumberFormat="1" applyFont="1" applyBorder="1" applyAlignment="1">
      <alignment horizontal="center" vertical="center"/>
    </xf>
    <xf numFmtId="0" fontId="72" fillId="35" borderId="10" xfId="0" applyFont="1" applyFill="1" applyBorder="1" applyAlignment="1">
      <alignment horizontal="left" vertical="center" wrapText="1"/>
    </xf>
    <xf numFmtId="0" fontId="62" fillId="0" borderId="32" xfId="0" applyFont="1" applyBorder="1" applyAlignment="1">
      <alignment vertical="center" wrapText="1"/>
    </xf>
    <xf numFmtId="0" fontId="69" fillId="37" borderId="10" xfId="0" applyFont="1" applyFill="1" applyBorder="1" applyAlignment="1">
      <alignment horizontal="center" vertical="center"/>
    </xf>
    <xf numFmtId="189" fontId="69" fillId="0" borderId="12" xfId="0" applyNumberFormat="1" applyFont="1" applyBorder="1" applyAlignment="1">
      <alignment horizontal="right" vertical="center"/>
    </xf>
    <xf numFmtId="189" fontId="69" fillId="0" borderId="13" xfId="0" applyNumberFormat="1" applyFont="1" applyBorder="1" applyAlignment="1">
      <alignment horizontal="right" vertical="center"/>
    </xf>
    <xf numFmtId="189" fontId="69" fillId="0" borderId="14" xfId="0" applyNumberFormat="1" applyFont="1" applyBorder="1" applyAlignment="1">
      <alignment horizontal="right" vertical="center"/>
    </xf>
    <xf numFmtId="0" fontId="69" fillId="0" borderId="10" xfId="0" applyFont="1" applyBorder="1" applyAlignment="1">
      <alignment vertical="center" wrapText="1"/>
    </xf>
    <xf numFmtId="190" fontId="70" fillId="0" borderId="12" xfId="0" applyNumberFormat="1" applyFont="1" applyBorder="1" applyAlignment="1">
      <alignment horizontal="center" vertical="center"/>
    </xf>
    <xf numFmtId="0" fontId="70" fillId="0" borderId="13" xfId="0" applyFont="1" applyBorder="1" applyAlignment="1">
      <alignment horizontal="center" vertical="center"/>
    </xf>
    <xf numFmtId="0" fontId="70" fillId="0" borderId="14" xfId="0" applyFont="1" applyBorder="1" applyAlignment="1">
      <alignment horizontal="center" vertical="center"/>
    </xf>
    <xf numFmtId="0" fontId="72" fillId="33" borderId="31" xfId="0" applyFont="1" applyFill="1" applyBorder="1" applyAlignment="1">
      <alignment horizontal="left" vertical="center" wrapText="1"/>
    </xf>
    <xf numFmtId="0" fontId="72" fillId="33" borderId="32" xfId="0" applyFont="1" applyFill="1" applyBorder="1" applyAlignment="1">
      <alignment horizontal="left" vertical="center" wrapText="1"/>
    </xf>
    <xf numFmtId="0" fontId="72" fillId="33" borderId="36" xfId="0" applyFont="1" applyFill="1" applyBorder="1" applyAlignment="1">
      <alignment horizontal="left" vertical="center" wrapText="1"/>
    </xf>
    <xf numFmtId="0" fontId="72" fillId="33" borderId="15" xfId="0" applyFont="1" applyFill="1" applyBorder="1" applyAlignment="1">
      <alignment horizontal="left" vertical="center" wrapText="1"/>
    </xf>
    <xf numFmtId="0" fontId="72" fillId="33" borderId="0" xfId="0" applyFont="1" applyFill="1" applyBorder="1" applyAlignment="1">
      <alignment horizontal="left" vertical="center" wrapText="1"/>
    </xf>
    <xf numFmtId="0" fontId="72" fillId="33" borderId="16" xfId="0" applyFont="1" applyFill="1" applyBorder="1" applyAlignment="1">
      <alignment horizontal="left" vertical="center" wrapText="1"/>
    </xf>
    <xf numFmtId="0" fontId="72" fillId="33" borderId="24" xfId="0" applyFont="1" applyFill="1" applyBorder="1" applyAlignment="1">
      <alignment horizontal="left" vertical="center" wrapText="1"/>
    </xf>
    <xf numFmtId="0" fontId="72" fillId="33" borderId="11" xfId="0" applyFont="1" applyFill="1" applyBorder="1" applyAlignment="1">
      <alignment horizontal="left" vertical="center" wrapText="1"/>
    </xf>
    <xf numFmtId="0" fontId="72" fillId="33" borderId="17" xfId="0" applyFont="1" applyFill="1" applyBorder="1" applyAlignment="1">
      <alignment horizontal="left" vertical="center" wrapText="1"/>
    </xf>
    <xf numFmtId="190" fontId="69" fillId="0" borderId="12" xfId="0" applyNumberFormat="1" applyFont="1" applyBorder="1" applyAlignment="1">
      <alignment horizontal="center" vertical="center"/>
    </xf>
    <xf numFmtId="190" fontId="69" fillId="0" borderId="12" xfId="0" applyNumberFormat="1" applyFont="1" applyFill="1" applyBorder="1" applyAlignment="1">
      <alignment vertical="center"/>
    </xf>
    <xf numFmtId="190" fontId="69" fillId="0" borderId="13" xfId="0" applyNumberFormat="1" applyFont="1" applyFill="1" applyBorder="1" applyAlignment="1">
      <alignment vertical="center"/>
    </xf>
    <xf numFmtId="0" fontId="69" fillId="0" borderId="10" xfId="0" applyFont="1" applyBorder="1" applyAlignment="1">
      <alignment horizontal="center" vertical="center"/>
    </xf>
    <xf numFmtId="190" fontId="69" fillId="34" borderId="12" xfId="0" applyNumberFormat="1" applyFont="1" applyFill="1" applyBorder="1" applyAlignment="1">
      <alignment vertical="center"/>
    </xf>
    <xf numFmtId="190" fontId="69" fillId="34" borderId="13" xfId="0" applyNumberFormat="1" applyFont="1" applyFill="1" applyBorder="1" applyAlignment="1">
      <alignment vertical="center"/>
    </xf>
    <xf numFmtId="193" fontId="69" fillId="0" borderId="12" xfId="0" applyNumberFormat="1" applyFont="1" applyBorder="1" applyAlignment="1">
      <alignment vertical="center"/>
    </xf>
    <xf numFmtId="193" fontId="69" fillId="0" borderId="13" xfId="0" applyNumberFormat="1" applyFont="1" applyBorder="1" applyAlignment="1">
      <alignment vertical="center"/>
    </xf>
    <xf numFmtId="0" fontId="75" fillId="0" borderId="0" xfId="0" applyFont="1" applyBorder="1" applyAlignment="1">
      <alignment horizontal="center" vertical="center" wrapText="1"/>
    </xf>
    <xf numFmtId="0" fontId="76" fillId="0" borderId="0" xfId="0" applyFont="1" applyAlignment="1">
      <alignment horizontal="center" vertical="center" wrapText="1"/>
    </xf>
    <xf numFmtId="0" fontId="76" fillId="0" borderId="0" xfId="0" applyFont="1" applyAlignment="1">
      <alignment vertical="center" wrapText="1"/>
    </xf>
    <xf numFmtId="0" fontId="77" fillId="0" borderId="11" xfId="0" applyFont="1" applyBorder="1" applyAlignment="1">
      <alignment horizontal="right" vertical="center" wrapText="1"/>
    </xf>
    <xf numFmtId="0" fontId="72" fillId="35" borderId="10" xfId="0" applyFont="1" applyFill="1" applyBorder="1" applyAlignment="1">
      <alignment horizontal="left" vertical="center"/>
    </xf>
    <xf numFmtId="0" fontId="10" fillId="0" borderId="10" xfId="44" applyFont="1" applyFill="1" applyBorder="1" applyAlignment="1" applyProtection="1">
      <alignment horizontal="left" vertical="center" wrapText="1"/>
      <protection/>
    </xf>
    <xf numFmtId="58" fontId="11" fillId="0" borderId="12" xfId="0" applyNumberFormat="1" applyFont="1" applyFill="1" applyBorder="1" applyAlignment="1">
      <alignment horizontal="left" vertical="center" wrapText="1"/>
    </xf>
    <xf numFmtId="58" fontId="11" fillId="0" borderId="13" xfId="0" applyNumberFormat="1" applyFont="1" applyFill="1" applyBorder="1" applyAlignment="1">
      <alignment horizontal="left" vertical="center" wrapText="1"/>
    </xf>
    <xf numFmtId="58" fontId="11" fillId="0" borderId="14" xfId="0" applyNumberFormat="1" applyFont="1" applyFill="1" applyBorder="1" applyAlignment="1">
      <alignment horizontal="left" vertical="center" wrapText="1"/>
    </xf>
    <xf numFmtId="0" fontId="2" fillId="0" borderId="10" xfId="44" applyFill="1" applyBorder="1" applyAlignment="1" applyProtection="1">
      <alignment horizontal="left" vertical="center" wrapText="1"/>
      <protection/>
    </xf>
    <xf numFmtId="0" fontId="2" fillId="0" borderId="10" xfId="44" applyFill="1" applyBorder="1" applyAlignment="1" applyProtection="1">
      <alignment vertical="center" wrapText="1"/>
      <protection/>
    </xf>
    <xf numFmtId="0" fontId="72" fillId="35" borderId="10" xfId="0" applyFont="1" applyFill="1" applyBorder="1" applyAlignment="1">
      <alignment vertical="center" wrapText="1"/>
    </xf>
    <xf numFmtId="0" fontId="63" fillId="0" borderId="11" xfId="0" applyFont="1" applyBorder="1" applyAlignment="1">
      <alignment horizontal="left" vertical="center"/>
    </xf>
    <xf numFmtId="0" fontId="62" fillId="0" borderId="11" xfId="0" applyFont="1" applyBorder="1" applyAlignment="1">
      <alignment vertical="center"/>
    </xf>
    <xf numFmtId="0" fontId="69" fillId="0" borderId="13" xfId="0" applyFont="1" applyBorder="1" applyAlignment="1">
      <alignment vertical="center"/>
    </xf>
    <xf numFmtId="194" fontId="78" fillId="0" borderId="13" xfId="0" applyNumberFormat="1" applyFont="1" applyBorder="1" applyAlignment="1">
      <alignment horizontal="left" vertical="center" wrapText="1"/>
    </xf>
    <xf numFmtId="0" fontId="69" fillId="0" borderId="12" xfId="0" applyFont="1" applyBorder="1" applyAlignment="1">
      <alignment vertical="center" wrapText="1"/>
    </xf>
    <xf numFmtId="0" fontId="69" fillId="0" borderId="13" xfId="0" applyFont="1" applyBorder="1" applyAlignment="1">
      <alignment vertical="center" wrapText="1"/>
    </xf>
    <xf numFmtId="0" fontId="69" fillId="0" borderId="14" xfId="0" applyFont="1" applyBorder="1" applyAlignment="1">
      <alignment vertical="center" wrapText="1"/>
    </xf>
    <xf numFmtId="0" fontId="79" fillId="35" borderId="10" xfId="0" applyFont="1" applyFill="1" applyBorder="1" applyAlignment="1">
      <alignment horizontal="left" vertical="center" wrapText="1"/>
    </xf>
    <xf numFmtId="0" fontId="69" fillId="0" borderId="12" xfId="0" applyFont="1" applyBorder="1" applyAlignment="1">
      <alignment horizontal="left" vertical="center" wrapText="1"/>
    </xf>
    <xf numFmtId="0" fontId="69" fillId="0" borderId="13" xfId="0" applyFont="1" applyBorder="1" applyAlignment="1">
      <alignment horizontal="left" vertical="center" wrapText="1"/>
    </xf>
    <xf numFmtId="0" fontId="69" fillId="0" borderId="10" xfId="0" applyFont="1" applyBorder="1" applyAlignment="1">
      <alignment vertical="center"/>
    </xf>
    <xf numFmtId="0" fontId="72" fillId="35" borderId="31" xfId="0" applyFont="1" applyFill="1" applyBorder="1" applyAlignment="1">
      <alignment horizontal="left" vertical="center" wrapText="1"/>
    </xf>
    <xf numFmtId="0" fontId="72" fillId="35" borderId="32" xfId="0" applyFont="1" applyFill="1" applyBorder="1" applyAlignment="1">
      <alignment horizontal="left" vertical="center" wrapText="1"/>
    </xf>
    <xf numFmtId="0" fontId="72" fillId="35" borderId="36" xfId="0" applyFont="1" applyFill="1" applyBorder="1" applyAlignment="1">
      <alignment horizontal="left" vertical="center" wrapText="1"/>
    </xf>
    <xf numFmtId="0" fontId="69" fillId="0" borderId="12" xfId="0" applyFont="1" applyFill="1" applyBorder="1" applyAlignment="1">
      <alignment horizontal="left" vertical="center" wrapText="1"/>
    </xf>
    <xf numFmtId="0" fontId="69" fillId="0" borderId="13" xfId="0" applyFont="1" applyFill="1" applyBorder="1" applyAlignment="1">
      <alignment horizontal="left" vertical="center" wrapText="1"/>
    </xf>
    <xf numFmtId="0" fontId="72" fillId="35" borderId="15" xfId="0" applyFont="1" applyFill="1" applyBorder="1" applyAlignment="1">
      <alignment horizontal="left" vertical="center" wrapText="1"/>
    </xf>
    <xf numFmtId="0" fontId="72" fillId="35" borderId="0" xfId="0" applyFont="1" applyFill="1" applyBorder="1" applyAlignment="1">
      <alignment horizontal="left" vertical="center" wrapText="1"/>
    </xf>
    <xf numFmtId="0" fontId="72" fillId="35" borderId="16" xfId="0" applyFont="1" applyFill="1" applyBorder="1" applyAlignment="1">
      <alignment horizontal="left" vertical="center" wrapText="1"/>
    </xf>
    <xf numFmtId="0" fontId="72" fillId="0" borderId="24" xfId="0" applyFont="1" applyBorder="1" applyAlignment="1">
      <alignment horizontal="left" vertical="center" wrapText="1"/>
    </xf>
    <xf numFmtId="0" fontId="72" fillId="0" borderId="11" xfId="0" applyFont="1" applyBorder="1" applyAlignment="1">
      <alignment horizontal="left" vertical="center" wrapText="1"/>
    </xf>
    <xf numFmtId="0" fontId="72" fillId="0" borderId="17" xfId="0" applyFont="1" applyBorder="1" applyAlignment="1">
      <alignment horizontal="left" vertical="center" wrapText="1"/>
    </xf>
    <xf numFmtId="0" fontId="69" fillId="0" borderId="31" xfId="0" applyFont="1" applyBorder="1" applyAlignment="1">
      <alignment horizontal="center" vertical="center"/>
    </xf>
    <xf numFmtId="0" fontId="69" fillId="0" borderId="32" xfId="0" applyFont="1" applyBorder="1" applyAlignment="1">
      <alignment horizontal="center" vertical="center"/>
    </xf>
    <xf numFmtId="0" fontId="69" fillId="0" borderId="36" xfId="0" applyFont="1" applyBorder="1" applyAlignment="1">
      <alignment horizontal="center" vertical="center"/>
    </xf>
    <xf numFmtId="0" fontId="69" fillId="0" borderId="24" xfId="0" applyFont="1" applyBorder="1" applyAlignment="1">
      <alignment horizontal="center" vertical="center"/>
    </xf>
    <xf numFmtId="0" fontId="69" fillId="0" borderId="11" xfId="0" applyFont="1" applyBorder="1" applyAlignment="1">
      <alignment horizontal="center" vertical="center"/>
    </xf>
    <xf numFmtId="0" fontId="69" fillId="0" borderId="17" xfId="0" applyFont="1" applyBorder="1" applyAlignment="1">
      <alignment horizontal="center" vertical="center"/>
    </xf>
    <xf numFmtId="0" fontId="11" fillId="0" borderId="15"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16" xfId="0" applyFont="1" applyFill="1" applyBorder="1" applyAlignment="1">
      <alignment vertical="center" wrapText="1"/>
    </xf>
    <xf numFmtId="0" fontId="69" fillId="0" borderId="32" xfId="0" applyFont="1" applyBorder="1" applyAlignment="1">
      <alignment vertical="center"/>
    </xf>
    <xf numFmtId="0" fontId="69" fillId="0" borderId="36" xfId="0" applyFont="1" applyBorder="1" applyAlignment="1">
      <alignment vertical="center"/>
    </xf>
    <xf numFmtId="0" fontId="69" fillId="0" borderId="0" xfId="0" applyFont="1" applyBorder="1" applyAlignment="1">
      <alignment vertical="center"/>
    </xf>
    <xf numFmtId="0" fontId="69" fillId="0" borderId="16" xfId="0" applyFont="1" applyBorder="1" applyAlignment="1">
      <alignment vertical="center"/>
    </xf>
    <xf numFmtId="0" fontId="69" fillId="0" borderId="11" xfId="0" applyFont="1" applyBorder="1" applyAlignment="1">
      <alignment vertical="center"/>
    </xf>
    <xf numFmtId="0" fontId="69" fillId="0" borderId="17" xfId="0" applyFont="1" applyBorder="1" applyAlignment="1">
      <alignment vertical="center"/>
    </xf>
    <xf numFmtId="190" fontId="69" fillId="0" borderId="12" xfId="0" applyNumberFormat="1" applyFont="1" applyBorder="1" applyAlignment="1">
      <alignment horizontal="center" vertical="center" shrinkToFit="1"/>
    </xf>
    <xf numFmtId="0" fontId="69" fillId="0" borderId="13" xfId="0" applyFont="1" applyBorder="1" applyAlignment="1">
      <alignment horizontal="center" vertical="center" shrinkToFit="1"/>
    </xf>
    <xf numFmtId="0" fontId="69" fillId="0" borderId="14" xfId="0" applyFont="1" applyBorder="1" applyAlignment="1">
      <alignment horizontal="center" vertical="center" shrinkToFit="1"/>
    </xf>
    <xf numFmtId="190" fontId="11" fillId="34" borderId="12" xfId="0" applyNumberFormat="1" applyFont="1" applyFill="1" applyBorder="1" applyAlignment="1">
      <alignment vertical="center"/>
    </xf>
    <xf numFmtId="190" fontId="11" fillId="34" borderId="13" xfId="0" applyNumberFormat="1" applyFont="1" applyFill="1" applyBorder="1" applyAlignment="1">
      <alignment vertical="center"/>
    </xf>
    <xf numFmtId="0" fontId="69" fillId="37" borderId="12" xfId="0" applyFont="1" applyFill="1" applyBorder="1" applyAlignment="1">
      <alignment horizontal="center" vertical="center"/>
    </xf>
    <xf numFmtId="0" fontId="69" fillId="37" borderId="13" xfId="0" applyFont="1" applyFill="1" applyBorder="1" applyAlignment="1">
      <alignment horizontal="center" vertical="center"/>
    </xf>
    <xf numFmtId="0" fontId="69" fillId="37" borderId="14" xfId="0" applyFont="1" applyFill="1" applyBorder="1" applyAlignment="1">
      <alignment horizontal="center" vertical="center"/>
    </xf>
    <xf numFmtId="190" fontId="78" fillId="0" borderId="12" xfId="0" applyNumberFormat="1" applyFont="1" applyBorder="1" applyAlignment="1">
      <alignment horizontal="center" vertical="center" wrapText="1"/>
    </xf>
    <xf numFmtId="0" fontId="78" fillId="0" borderId="13" xfId="0" applyFont="1" applyBorder="1" applyAlignment="1">
      <alignment horizontal="center" vertical="center"/>
    </xf>
    <xf numFmtId="0" fontId="78" fillId="0" borderId="14" xfId="0" applyFont="1" applyBorder="1" applyAlignment="1">
      <alignment horizontal="center" vertical="center"/>
    </xf>
    <xf numFmtId="0" fontId="69" fillId="35" borderId="10" xfId="0" applyFont="1" applyFill="1" applyBorder="1" applyAlignment="1">
      <alignment vertical="center" wrapText="1"/>
    </xf>
    <xf numFmtId="0" fontId="69" fillId="0" borderId="10" xfId="0" applyFont="1" applyBorder="1" applyAlignment="1">
      <alignment horizontal="left" vertical="center" wrapText="1"/>
    </xf>
    <xf numFmtId="0" fontId="72" fillId="35" borderId="24" xfId="0" applyFont="1" applyFill="1" applyBorder="1" applyAlignment="1">
      <alignment horizontal="left" vertical="center" wrapText="1"/>
    </xf>
    <xf numFmtId="0" fontId="72" fillId="35" borderId="11" xfId="0" applyFont="1" applyFill="1" applyBorder="1" applyAlignment="1">
      <alignment horizontal="left" vertical="center" wrapText="1"/>
    </xf>
    <xf numFmtId="0" fontId="72" fillId="35" borderId="17" xfId="0" applyFont="1" applyFill="1" applyBorder="1" applyAlignment="1">
      <alignment horizontal="left" vertical="center" wrapText="1"/>
    </xf>
    <xf numFmtId="190" fontId="12" fillId="33" borderId="12" xfId="65" applyNumberFormat="1" applyFont="1" applyFill="1" applyBorder="1" applyAlignment="1">
      <alignment horizontal="left" vertical="center" wrapText="1"/>
      <protection/>
    </xf>
    <xf numFmtId="190" fontId="12" fillId="33" borderId="14" xfId="65" applyNumberFormat="1" applyFont="1" applyFill="1" applyBorder="1" applyAlignment="1">
      <alignment horizontal="left" vertical="center" wrapText="1"/>
      <protection/>
    </xf>
    <xf numFmtId="190" fontId="12" fillId="33" borderId="12" xfId="65" applyNumberFormat="1" applyFont="1" applyFill="1" applyBorder="1" applyAlignment="1">
      <alignment horizontal="left" vertical="center"/>
      <protection/>
    </xf>
    <xf numFmtId="190" fontId="12" fillId="33" borderId="14" xfId="65" applyNumberFormat="1" applyFont="1" applyFill="1" applyBorder="1" applyAlignment="1">
      <alignment horizontal="left" vertical="center"/>
      <protection/>
    </xf>
    <xf numFmtId="190" fontId="72" fillId="33" borderId="37" xfId="65" applyNumberFormat="1" applyFont="1" applyFill="1" applyBorder="1" applyAlignment="1">
      <alignment horizontal="left" vertical="center" shrinkToFit="1"/>
      <protection/>
    </xf>
    <xf numFmtId="190" fontId="72" fillId="33" borderId="19" xfId="65" applyNumberFormat="1" applyFont="1" applyFill="1" applyBorder="1" applyAlignment="1">
      <alignment horizontal="left" vertical="center" shrinkToFit="1"/>
      <protection/>
    </xf>
    <xf numFmtId="190" fontId="72" fillId="35" borderId="18" xfId="65" applyNumberFormat="1" applyFont="1" applyFill="1" applyBorder="1" applyAlignment="1">
      <alignment horizontal="center" vertical="center" textRotation="255"/>
      <protection/>
    </xf>
    <xf numFmtId="190" fontId="72" fillId="35" borderId="30" xfId="65" applyNumberFormat="1" applyFont="1" applyFill="1" applyBorder="1" applyAlignment="1">
      <alignment horizontal="center" vertical="center" textRotation="255"/>
      <protection/>
    </xf>
    <xf numFmtId="190" fontId="72" fillId="35" borderId="15" xfId="65" applyNumberFormat="1" applyFont="1" applyFill="1" applyBorder="1" applyAlignment="1">
      <alignment horizontal="center" vertical="center" textRotation="255"/>
      <protection/>
    </xf>
    <xf numFmtId="190" fontId="12" fillId="33" borderId="12" xfId="65" applyNumberFormat="1" applyFont="1" applyFill="1" applyBorder="1" applyAlignment="1">
      <alignment horizontal="left" vertical="center" shrinkToFit="1"/>
      <protection/>
    </xf>
    <xf numFmtId="190" fontId="12" fillId="33" borderId="14" xfId="65" applyNumberFormat="1" applyFont="1" applyFill="1" applyBorder="1" applyAlignment="1">
      <alignment horizontal="left" vertical="center" shrinkToFit="1"/>
      <protection/>
    </xf>
    <xf numFmtId="190" fontId="72" fillId="35" borderId="12" xfId="65" applyNumberFormat="1" applyFont="1" applyFill="1" applyBorder="1" applyAlignment="1">
      <alignment vertical="center" shrinkToFit="1"/>
      <protection/>
    </xf>
    <xf numFmtId="190" fontId="72" fillId="35" borderId="13" xfId="65" applyNumberFormat="1" applyFont="1" applyFill="1" applyBorder="1" applyAlignment="1">
      <alignment vertical="center" shrinkToFit="1"/>
      <protection/>
    </xf>
    <xf numFmtId="190" fontId="72" fillId="35" borderId="14" xfId="65" applyNumberFormat="1" applyFont="1" applyFill="1" applyBorder="1" applyAlignment="1">
      <alignment vertical="center" shrinkToFit="1"/>
      <protection/>
    </xf>
    <xf numFmtId="190" fontId="72" fillId="33" borderId="15" xfId="65" applyNumberFormat="1" applyFont="1" applyFill="1" applyBorder="1" applyAlignment="1">
      <alignment horizontal="left" vertical="center" shrinkToFit="1"/>
      <protection/>
    </xf>
    <xf numFmtId="190" fontId="72" fillId="33" borderId="0" xfId="65" applyNumberFormat="1" applyFont="1" applyFill="1" applyAlignment="1">
      <alignment horizontal="left" vertical="center" shrinkToFit="1"/>
      <protection/>
    </xf>
    <xf numFmtId="190" fontId="72" fillId="33" borderId="16" xfId="65" applyNumberFormat="1" applyFont="1" applyFill="1" applyBorder="1" applyAlignment="1">
      <alignment horizontal="left" vertical="center" shrinkToFit="1"/>
      <protection/>
    </xf>
    <xf numFmtId="190" fontId="72" fillId="33" borderId="38" xfId="65" applyNumberFormat="1" applyFont="1" applyFill="1" applyBorder="1" applyAlignment="1">
      <alignment horizontal="left" vertical="center"/>
      <protection/>
    </xf>
    <xf numFmtId="190" fontId="72" fillId="33" borderId="39" xfId="65" applyNumberFormat="1" applyFont="1" applyFill="1" applyBorder="1" applyAlignment="1">
      <alignment horizontal="left" vertical="center"/>
      <protection/>
    </xf>
    <xf numFmtId="190" fontId="72" fillId="33" borderId="26" xfId="65" applyNumberFormat="1" applyFont="1" applyFill="1" applyBorder="1" applyAlignment="1">
      <alignment horizontal="left" vertical="center"/>
      <protection/>
    </xf>
    <xf numFmtId="190" fontId="72" fillId="33" borderId="15" xfId="65" applyNumberFormat="1" applyFont="1" applyFill="1" applyBorder="1" applyAlignment="1">
      <alignment horizontal="left" vertical="center" wrapText="1"/>
      <protection/>
    </xf>
    <xf numFmtId="190" fontId="72" fillId="33" borderId="0" xfId="65" applyNumberFormat="1" applyFont="1" applyFill="1" applyAlignment="1">
      <alignment horizontal="left" vertical="center" wrapText="1"/>
      <protection/>
    </xf>
    <xf numFmtId="190" fontId="72" fillId="33" borderId="16" xfId="65" applyNumberFormat="1" applyFont="1" applyFill="1" applyBorder="1" applyAlignment="1">
      <alignment horizontal="left" vertical="center" wrapText="1"/>
      <protection/>
    </xf>
    <xf numFmtId="190" fontId="12" fillId="33" borderId="12" xfId="65" applyNumberFormat="1" applyFont="1" applyFill="1" applyBorder="1" applyAlignment="1">
      <alignment vertical="center"/>
      <protection/>
    </xf>
    <xf numFmtId="190" fontId="12" fillId="33" borderId="14" xfId="65" applyNumberFormat="1" applyFont="1" applyFill="1" applyBorder="1" applyAlignment="1">
      <alignment vertical="center"/>
      <protection/>
    </xf>
    <xf numFmtId="190" fontId="72" fillId="33" borderId="31" xfId="65" applyNumberFormat="1" applyFont="1" applyFill="1" applyBorder="1" applyAlignment="1">
      <alignment horizontal="left" vertical="center"/>
      <protection/>
    </xf>
    <xf numFmtId="190" fontId="72" fillId="33" borderId="32" xfId="65" applyNumberFormat="1" applyFont="1" applyFill="1" applyBorder="1" applyAlignment="1">
      <alignment horizontal="left" vertical="center"/>
      <protection/>
    </xf>
    <xf numFmtId="190" fontId="72" fillId="33" borderId="36" xfId="65" applyNumberFormat="1" applyFont="1" applyFill="1" applyBorder="1" applyAlignment="1">
      <alignment horizontal="left" vertical="center"/>
      <protection/>
    </xf>
    <xf numFmtId="0" fontId="72" fillId="33" borderId="12" xfId="65" applyFont="1" applyFill="1" applyBorder="1" applyAlignment="1">
      <alignment horizontal="left"/>
      <protection/>
    </xf>
    <xf numFmtId="0" fontId="72" fillId="33" borderId="13" xfId="65" applyFont="1" applyFill="1" applyBorder="1" applyAlignment="1">
      <alignment horizontal="left"/>
      <protection/>
    </xf>
    <xf numFmtId="0" fontId="72" fillId="33" borderId="14" xfId="65" applyFont="1" applyFill="1" applyBorder="1" applyAlignment="1">
      <alignment horizontal="left"/>
      <protection/>
    </xf>
    <xf numFmtId="0" fontId="69" fillId="0" borderId="12" xfId="65" applyFont="1" applyBorder="1" applyAlignment="1">
      <alignment horizontal="left" vertical="top"/>
      <protection/>
    </xf>
    <xf numFmtId="0" fontId="69" fillId="0" borderId="13" xfId="65" applyFont="1" applyBorder="1" applyAlignment="1">
      <alignment horizontal="left" vertical="top"/>
      <protection/>
    </xf>
    <xf numFmtId="0" fontId="69" fillId="0" borderId="14" xfId="65" applyFont="1" applyBorder="1" applyAlignment="1">
      <alignment horizontal="left" vertical="top"/>
      <protection/>
    </xf>
    <xf numFmtId="190" fontId="72" fillId="33" borderId="31" xfId="65" applyNumberFormat="1" applyFont="1" applyFill="1" applyBorder="1" applyAlignment="1">
      <alignment horizontal="left" vertical="center" wrapText="1"/>
      <protection/>
    </xf>
    <xf numFmtId="190" fontId="72" fillId="33" borderId="32" xfId="65" applyNumberFormat="1" applyFont="1" applyFill="1" applyBorder="1" applyAlignment="1">
      <alignment horizontal="left" vertical="center" wrapText="1"/>
      <protection/>
    </xf>
    <xf numFmtId="190" fontId="72" fillId="33" borderId="36" xfId="65" applyNumberFormat="1" applyFont="1" applyFill="1" applyBorder="1" applyAlignment="1">
      <alignment horizontal="left" vertical="center" wrapText="1"/>
      <protection/>
    </xf>
    <xf numFmtId="190" fontId="12" fillId="33" borderId="12" xfId="65" applyNumberFormat="1" applyFont="1" applyFill="1" applyBorder="1" applyAlignment="1">
      <alignment vertical="center" wrapText="1"/>
      <protection/>
    </xf>
    <xf numFmtId="190" fontId="12" fillId="33" borderId="14" xfId="65" applyNumberFormat="1" applyFont="1" applyFill="1" applyBorder="1" applyAlignment="1">
      <alignment vertical="center" wrapText="1"/>
      <protection/>
    </xf>
    <xf numFmtId="190" fontId="12" fillId="33" borderId="15" xfId="65" applyNumberFormat="1" applyFont="1" applyFill="1" applyBorder="1" applyAlignment="1">
      <alignment vertical="center" wrapText="1"/>
      <protection/>
    </xf>
    <xf numFmtId="190" fontId="12" fillId="33" borderId="16" xfId="65" applyNumberFormat="1" applyFont="1" applyFill="1" applyBorder="1" applyAlignment="1">
      <alignment vertical="center" wrapText="1"/>
      <protection/>
    </xf>
    <xf numFmtId="0" fontId="80" fillId="33" borderId="12" xfId="65" applyFont="1" applyFill="1" applyBorder="1" applyAlignment="1">
      <alignment horizontal="center" vertical="center" wrapText="1" shrinkToFit="1"/>
      <protection/>
    </xf>
    <xf numFmtId="0" fontId="80" fillId="33" borderId="13" xfId="65" applyFont="1" applyFill="1" applyBorder="1" applyAlignment="1">
      <alignment horizontal="center" vertical="center" wrapText="1" shrinkToFit="1"/>
      <protection/>
    </xf>
    <xf numFmtId="0" fontId="80" fillId="33" borderId="14" xfId="65" applyFont="1" applyFill="1" applyBorder="1" applyAlignment="1">
      <alignment horizontal="center" vertical="center" wrapText="1" shrinkToFit="1"/>
      <protection/>
    </xf>
    <xf numFmtId="190" fontId="12" fillId="33" borderId="12" xfId="65" applyNumberFormat="1" applyFont="1" applyFill="1" applyBorder="1" applyAlignment="1">
      <alignment horizontal="left" vertical="top"/>
      <protection/>
    </xf>
    <xf numFmtId="190" fontId="12" fillId="33" borderId="14" xfId="65" applyNumberFormat="1" applyFont="1" applyFill="1" applyBorder="1" applyAlignment="1">
      <alignment horizontal="left" vertical="top"/>
      <protection/>
    </xf>
    <xf numFmtId="190" fontId="12" fillId="33" borderId="31" xfId="65" applyNumberFormat="1" applyFont="1" applyFill="1" applyBorder="1" applyAlignment="1">
      <alignment vertical="center"/>
      <protection/>
    </xf>
    <xf numFmtId="190" fontId="12" fillId="33" borderId="36" xfId="65" applyNumberFormat="1" applyFont="1" applyFill="1" applyBorder="1" applyAlignment="1">
      <alignment vertical="center"/>
      <protection/>
    </xf>
    <xf numFmtId="0" fontId="72" fillId="33" borderId="12" xfId="65" applyFont="1" applyFill="1" applyBorder="1" applyAlignment="1">
      <alignment horizontal="left" vertical="center" shrinkToFit="1"/>
      <protection/>
    </xf>
    <xf numFmtId="0" fontId="72" fillId="33" borderId="13" xfId="65" applyFont="1" applyFill="1" applyBorder="1" applyAlignment="1">
      <alignment horizontal="left" vertical="center" shrinkToFit="1"/>
      <protection/>
    </xf>
    <xf numFmtId="0" fontId="72" fillId="33" borderId="14" xfId="65" applyFont="1" applyFill="1" applyBorder="1" applyAlignment="1">
      <alignment horizontal="left" vertical="center" shrinkToFit="1"/>
      <protection/>
    </xf>
    <xf numFmtId="0" fontId="57" fillId="0" borderId="11" xfId="65" applyFont="1" applyBorder="1" applyAlignment="1">
      <alignment horizontal="left"/>
      <protection/>
    </xf>
    <xf numFmtId="0" fontId="72" fillId="35" borderId="12" xfId="65" applyFont="1" applyFill="1" applyBorder="1" applyAlignment="1">
      <alignment horizontal="left" vertical="center"/>
      <protection/>
    </xf>
    <xf numFmtId="0" fontId="72" fillId="35" borderId="13" xfId="65" applyFont="1" applyFill="1" applyBorder="1" applyAlignment="1">
      <alignment horizontal="left" vertical="center"/>
      <protection/>
    </xf>
    <xf numFmtId="0" fontId="72" fillId="35" borderId="14" xfId="65" applyFont="1" applyFill="1" applyBorder="1" applyAlignment="1">
      <alignment horizontal="left" vertical="center"/>
      <protection/>
    </xf>
    <xf numFmtId="190" fontId="72" fillId="35" borderId="18" xfId="65" applyNumberFormat="1" applyFont="1" applyFill="1" applyBorder="1" applyAlignment="1">
      <alignment horizontal="center" vertical="center" textRotation="255" wrapText="1"/>
      <protection/>
    </xf>
    <xf numFmtId="190" fontId="72" fillId="35" borderId="30" xfId="65" applyNumberFormat="1" applyFont="1" applyFill="1" applyBorder="1" applyAlignment="1">
      <alignment horizontal="center" vertical="center" textRotation="255" wrapText="1"/>
      <protection/>
    </xf>
    <xf numFmtId="190" fontId="72" fillId="35" borderId="24" xfId="65" applyNumberFormat="1" applyFont="1" applyFill="1" applyBorder="1" applyAlignment="1">
      <alignment horizontal="center" vertical="center" textRotation="255" wrapText="1"/>
      <protection/>
    </xf>
    <xf numFmtId="0" fontId="12" fillId="33" borderId="12" xfId="65" applyFont="1" applyFill="1" applyBorder="1" applyAlignment="1">
      <alignment vertical="center" shrinkToFit="1"/>
      <protection/>
    </xf>
    <xf numFmtId="0" fontId="12" fillId="33" borderId="14" xfId="65" applyFont="1" applyFill="1" applyBorder="1" applyAlignment="1">
      <alignment vertical="center" shrinkToFit="1"/>
      <protection/>
    </xf>
    <xf numFmtId="0" fontId="12" fillId="33" borderId="31" xfId="65" applyFont="1" applyFill="1" applyBorder="1" applyAlignment="1">
      <alignment vertical="center" shrinkToFit="1"/>
      <protection/>
    </xf>
    <xf numFmtId="0" fontId="12" fillId="33" borderId="36" xfId="65" applyFont="1" applyFill="1" applyBorder="1" applyAlignment="1">
      <alignment vertical="center" shrinkToFit="1"/>
      <protection/>
    </xf>
    <xf numFmtId="0" fontId="72" fillId="33" borderId="40" xfId="65" applyFont="1" applyFill="1" applyBorder="1" applyAlignment="1">
      <alignment horizontal="center" vertical="center" shrinkToFit="1"/>
      <protection/>
    </xf>
    <xf numFmtId="0" fontId="72" fillId="33" borderId="22" xfId="65" applyFont="1" applyFill="1" applyBorder="1" applyAlignment="1">
      <alignment horizontal="center" vertical="center" shrinkToFit="1"/>
      <protection/>
    </xf>
    <xf numFmtId="0" fontId="72" fillId="33" borderId="37" xfId="65" applyFont="1" applyFill="1" applyBorder="1" applyAlignment="1">
      <alignment vertical="center" shrinkToFit="1"/>
      <protection/>
    </xf>
    <xf numFmtId="0" fontId="72" fillId="33" borderId="19" xfId="65" applyFont="1" applyFill="1" applyBorder="1" applyAlignment="1">
      <alignment vertical="center" shrinkToFit="1"/>
      <protection/>
    </xf>
    <xf numFmtId="0" fontId="72" fillId="33" borderId="41" xfId="65" applyFont="1" applyFill="1" applyBorder="1" applyAlignment="1">
      <alignment vertical="center" shrinkToFit="1"/>
      <protection/>
    </xf>
    <xf numFmtId="0" fontId="72" fillId="33" borderId="25" xfId="65" applyFont="1" applyFill="1" applyBorder="1" applyAlignment="1">
      <alignment vertical="center" shrinkToFit="1"/>
      <protection/>
    </xf>
    <xf numFmtId="0" fontId="72" fillId="33" borderId="37" xfId="65" applyFont="1" applyFill="1" applyBorder="1" applyAlignment="1">
      <alignment horizontal="center" vertical="center" shrinkToFit="1"/>
      <protection/>
    </xf>
    <xf numFmtId="0" fontId="72" fillId="33" borderId="19" xfId="65" applyFont="1" applyFill="1" applyBorder="1" applyAlignment="1">
      <alignment horizontal="center" vertical="center" shrinkToFit="1"/>
      <protection/>
    </xf>
    <xf numFmtId="0" fontId="72" fillId="33" borderId="18" xfId="65" applyFont="1" applyFill="1" applyBorder="1" applyAlignment="1">
      <alignment horizontal="center" vertical="center" wrapText="1"/>
      <protection/>
    </xf>
    <xf numFmtId="0" fontId="72" fillId="33" borderId="30" xfId="65" applyFont="1" applyFill="1" applyBorder="1" applyAlignment="1">
      <alignment horizontal="center" vertical="center" wrapText="1"/>
      <protection/>
    </xf>
    <xf numFmtId="0" fontId="72" fillId="33" borderId="15" xfId="65" applyFont="1" applyFill="1" applyBorder="1" applyAlignment="1">
      <alignment horizontal="center" vertical="center" wrapText="1"/>
      <protection/>
    </xf>
    <xf numFmtId="0" fontId="72" fillId="33" borderId="24" xfId="65" applyFont="1" applyFill="1" applyBorder="1" applyAlignment="1">
      <alignment horizontal="center" vertical="center" wrapText="1"/>
      <protection/>
    </xf>
    <xf numFmtId="0" fontId="72" fillId="33" borderId="15" xfId="65" applyFont="1" applyFill="1" applyBorder="1" applyAlignment="1">
      <alignment horizontal="left" vertical="center" shrinkToFit="1"/>
      <protection/>
    </xf>
    <xf numFmtId="0" fontId="72" fillId="33" borderId="0" xfId="65" applyFont="1" applyFill="1" applyAlignment="1">
      <alignment horizontal="left" vertical="center" shrinkToFit="1"/>
      <protection/>
    </xf>
    <xf numFmtId="0" fontId="72" fillId="33" borderId="16" xfId="65" applyFont="1" applyFill="1" applyBorder="1" applyAlignment="1">
      <alignment horizontal="left" vertical="center" shrinkToFit="1"/>
      <protection/>
    </xf>
    <xf numFmtId="0" fontId="72" fillId="33" borderId="31" xfId="65" applyFont="1" applyFill="1" applyBorder="1" applyAlignment="1">
      <alignment horizontal="left" vertical="center" shrinkToFit="1"/>
      <protection/>
    </xf>
    <xf numFmtId="0" fontId="72" fillId="33" borderId="32" xfId="65" applyFont="1" applyFill="1" applyBorder="1" applyAlignment="1">
      <alignment horizontal="left" vertical="center" shrinkToFit="1"/>
      <protection/>
    </xf>
    <xf numFmtId="0" fontId="72" fillId="33" borderId="36" xfId="65" applyFont="1" applyFill="1" applyBorder="1" applyAlignment="1">
      <alignment horizontal="left" vertical="center" shrinkToFit="1"/>
      <protection/>
    </xf>
    <xf numFmtId="190" fontId="72" fillId="35" borderId="37" xfId="65" applyNumberFormat="1" applyFont="1" applyFill="1" applyBorder="1" applyAlignment="1">
      <alignment horizontal="left" vertical="center" shrinkToFit="1"/>
      <protection/>
    </xf>
    <xf numFmtId="190" fontId="72" fillId="35" borderId="19" xfId="65" applyNumberFormat="1" applyFont="1" applyFill="1" applyBorder="1" applyAlignment="1">
      <alignment horizontal="left" vertical="center" shrinkToFit="1"/>
      <protection/>
    </xf>
    <xf numFmtId="190" fontId="72" fillId="35" borderId="12" xfId="65" applyNumberFormat="1" applyFont="1" applyFill="1" applyBorder="1" applyAlignment="1">
      <alignment horizontal="left" vertical="center"/>
      <protection/>
    </xf>
    <xf numFmtId="190" fontId="72" fillId="35" borderId="13" xfId="65" applyNumberFormat="1" applyFont="1" applyFill="1" applyBorder="1" applyAlignment="1">
      <alignment horizontal="left" vertical="center"/>
      <protection/>
    </xf>
    <xf numFmtId="190" fontId="72" fillId="35" borderId="14" xfId="65" applyNumberFormat="1" applyFont="1" applyFill="1" applyBorder="1" applyAlignment="1">
      <alignment horizontal="left" vertical="center"/>
      <protection/>
    </xf>
    <xf numFmtId="0" fontId="57" fillId="0" borderId="0" xfId="65" applyFont="1" applyAlignment="1">
      <alignment horizontal="left"/>
      <protection/>
    </xf>
    <xf numFmtId="0" fontId="72" fillId="33" borderId="12" xfId="65" applyFont="1" applyFill="1" applyBorder="1" applyAlignment="1">
      <alignment horizontal="left" vertical="center"/>
      <protection/>
    </xf>
    <xf numFmtId="0" fontId="72" fillId="33" borderId="13" xfId="65" applyFont="1" applyFill="1" applyBorder="1" applyAlignment="1">
      <alignment horizontal="left" vertical="center"/>
      <protection/>
    </xf>
    <xf numFmtId="0" fontId="72" fillId="33" borderId="14" xfId="65" applyFont="1" applyFill="1" applyBorder="1" applyAlignment="1">
      <alignment horizontal="left" vertical="center"/>
      <protection/>
    </xf>
    <xf numFmtId="199" fontId="2" fillId="2" borderId="12" xfId="44" applyNumberFormat="1" applyFill="1" applyBorder="1" applyAlignment="1" applyProtection="1">
      <alignment horizontal="left" vertical="center"/>
      <protection/>
    </xf>
    <xf numFmtId="199" fontId="2" fillId="2" borderId="13" xfId="44" applyNumberFormat="1" applyFill="1" applyBorder="1" applyAlignment="1" applyProtection="1">
      <alignment horizontal="left" vertical="center"/>
      <protection/>
    </xf>
    <xf numFmtId="199" fontId="2" fillId="2" borderId="14" xfId="44" applyNumberFormat="1" applyFill="1" applyBorder="1" applyAlignment="1" applyProtection="1">
      <alignment horizontal="left" vertical="center"/>
      <protection/>
    </xf>
    <xf numFmtId="190" fontId="72" fillId="35" borderId="18" xfId="65" applyNumberFormat="1" applyFont="1" applyFill="1" applyBorder="1" applyAlignment="1">
      <alignment horizontal="center" vertical="center" textRotation="255" shrinkToFit="1"/>
      <protection/>
    </xf>
    <xf numFmtId="190" fontId="72" fillId="35" borderId="30" xfId="65" applyNumberFormat="1" applyFont="1" applyFill="1" applyBorder="1" applyAlignment="1">
      <alignment horizontal="center" vertical="center" textRotation="255" shrinkToFit="1"/>
      <protection/>
    </xf>
    <xf numFmtId="190" fontId="72" fillId="35" borderId="15" xfId="65" applyNumberFormat="1" applyFont="1" applyFill="1" applyBorder="1" applyAlignment="1">
      <alignment horizontal="center" vertical="center" textRotation="255" shrinkToFit="1"/>
      <protection/>
    </xf>
    <xf numFmtId="190" fontId="72" fillId="35" borderId="24" xfId="65" applyNumberFormat="1" applyFont="1" applyFill="1" applyBorder="1" applyAlignment="1">
      <alignment vertical="center" shrinkToFit="1"/>
      <protection/>
    </xf>
    <xf numFmtId="190" fontId="72" fillId="35" borderId="11" xfId="65" applyNumberFormat="1" applyFont="1" applyFill="1" applyBorder="1" applyAlignment="1">
      <alignment vertical="center" shrinkToFit="1"/>
      <protection/>
    </xf>
    <xf numFmtId="190" fontId="72" fillId="35" borderId="17" xfId="65" applyNumberFormat="1" applyFont="1" applyFill="1" applyBorder="1" applyAlignment="1">
      <alignment vertical="center" shrinkToFit="1"/>
      <protection/>
    </xf>
    <xf numFmtId="190" fontId="72" fillId="35" borderId="31" xfId="65" applyNumberFormat="1" applyFont="1" applyFill="1" applyBorder="1" applyAlignment="1">
      <alignment horizontal="left" vertical="center" wrapText="1" shrinkToFit="1"/>
      <protection/>
    </xf>
    <xf numFmtId="190" fontId="72" fillId="35" borderId="32" xfId="65" applyNumberFormat="1" applyFont="1" applyFill="1" applyBorder="1" applyAlignment="1">
      <alignment horizontal="left" vertical="center" wrapText="1" shrinkToFit="1"/>
      <protection/>
    </xf>
    <xf numFmtId="190" fontId="72" fillId="35" borderId="36" xfId="65" applyNumberFormat="1" applyFont="1" applyFill="1" applyBorder="1" applyAlignment="1">
      <alignment horizontal="left" vertical="center" wrapText="1" shrinkToFit="1"/>
      <protection/>
    </xf>
    <xf numFmtId="190" fontId="72" fillId="33" borderId="40" xfId="65" applyNumberFormat="1" applyFont="1" applyFill="1" applyBorder="1" applyAlignment="1">
      <alignment horizontal="left" vertical="center" shrinkToFit="1"/>
      <protection/>
    </xf>
    <xf numFmtId="190" fontId="72" fillId="33" borderId="22" xfId="65" applyNumberFormat="1" applyFont="1" applyFill="1" applyBorder="1" applyAlignment="1">
      <alignment horizontal="left" vertical="center" shrinkToFit="1"/>
      <protection/>
    </xf>
    <xf numFmtId="0" fontId="68" fillId="0" borderId="11" xfId="65" applyFont="1" applyBorder="1" applyAlignment="1">
      <alignment horizontal="left"/>
      <protection/>
    </xf>
    <xf numFmtId="190" fontId="72" fillId="35" borderId="31" xfId="65" applyNumberFormat="1" applyFont="1" applyFill="1" applyBorder="1" applyAlignment="1">
      <alignment horizontal="center" vertical="center" textRotation="255" shrinkToFit="1"/>
      <protection/>
    </xf>
    <xf numFmtId="190" fontId="72" fillId="35" borderId="24" xfId="65" applyNumberFormat="1" applyFont="1" applyFill="1" applyBorder="1" applyAlignment="1">
      <alignment horizontal="center" vertical="center" textRotation="255" shrinkToFit="1"/>
      <protection/>
    </xf>
    <xf numFmtId="190" fontId="72" fillId="35" borderId="31" xfId="65" applyNumberFormat="1" applyFont="1" applyFill="1" applyBorder="1" applyAlignment="1">
      <alignment vertical="center" shrinkToFit="1"/>
      <protection/>
    </xf>
    <xf numFmtId="190" fontId="72" fillId="35" borderId="32" xfId="65" applyNumberFormat="1" applyFont="1" applyFill="1" applyBorder="1" applyAlignment="1">
      <alignment vertical="center" shrinkToFit="1"/>
      <protection/>
    </xf>
    <xf numFmtId="190" fontId="72" fillId="35" borderId="36" xfId="65" applyNumberFormat="1" applyFont="1" applyFill="1" applyBorder="1" applyAlignment="1">
      <alignment vertical="center" shrinkToFit="1"/>
      <protection/>
    </xf>
    <xf numFmtId="190" fontId="72" fillId="33" borderId="37" xfId="65" applyNumberFormat="1" applyFont="1" applyFill="1" applyBorder="1" applyAlignment="1">
      <alignment vertical="center" shrinkToFit="1"/>
      <protection/>
    </xf>
    <xf numFmtId="190" fontId="72" fillId="33" borderId="19" xfId="65" applyNumberFormat="1" applyFont="1" applyFill="1" applyBorder="1" applyAlignment="1">
      <alignment vertical="center" shrinkToFit="1"/>
      <protection/>
    </xf>
    <xf numFmtId="0" fontId="69" fillId="0" borderId="12" xfId="65" applyFont="1" applyBorder="1" applyAlignment="1">
      <alignment horizontal="left" vertical="top" wrapText="1"/>
      <protection/>
    </xf>
    <xf numFmtId="0" fontId="69" fillId="0" borderId="13" xfId="65" applyFont="1" applyBorder="1" applyAlignment="1">
      <alignment horizontal="left" vertical="top" wrapText="1"/>
      <protection/>
    </xf>
    <xf numFmtId="0" fontId="69" fillId="0" borderId="14" xfId="65" applyFont="1" applyBorder="1" applyAlignment="1">
      <alignment horizontal="left" vertical="top" wrapText="1"/>
      <protection/>
    </xf>
    <xf numFmtId="0" fontId="69" fillId="0" borderId="12" xfId="65" applyFont="1" applyBorder="1" applyAlignment="1">
      <alignment horizontal="left" vertical="center" wrapText="1"/>
      <protection/>
    </xf>
    <xf numFmtId="0" fontId="69" fillId="0" borderId="13" xfId="65" applyFont="1" applyBorder="1" applyAlignment="1">
      <alignment horizontal="left" vertical="center" wrapText="1"/>
      <protection/>
    </xf>
    <xf numFmtId="0" fontId="69" fillId="0" borderId="14" xfId="65" applyFont="1" applyBorder="1" applyAlignment="1">
      <alignment horizontal="left" vertical="center" wrapText="1"/>
      <protection/>
    </xf>
    <xf numFmtId="0" fontId="69" fillId="0" borderId="12" xfId="65" applyFont="1" applyBorder="1" applyAlignment="1">
      <alignment vertical="center"/>
      <protection/>
    </xf>
    <xf numFmtId="0" fontId="69" fillId="0" borderId="13" xfId="65" applyFont="1" applyBorder="1" applyAlignment="1">
      <alignment vertical="center"/>
      <protection/>
    </xf>
    <xf numFmtId="0" fontId="69" fillId="0" borderId="14" xfId="65" applyFont="1" applyBorder="1" applyAlignment="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47625</xdr:colOff>
      <xdr:row>1</xdr:row>
      <xdr:rowOff>9525</xdr:rowOff>
    </xdr:to>
    <xdr:sp>
      <xdr:nvSpPr>
        <xdr:cNvPr id="1" name="テキスト ボックス 11"/>
        <xdr:cNvSpPr txBox="1">
          <a:spLocks noChangeArrowheads="1"/>
        </xdr:cNvSpPr>
      </xdr:nvSpPr>
      <xdr:spPr>
        <a:xfrm>
          <a:off x="0" y="0"/>
          <a:ext cx="2933700" cy="466725"/>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直営施設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life-support/" TargetMode="External" /><Relationship Id="rId2" Type="http://schemas.openxmlformats.org/officeDocument/2006/relationships/hyperlink" Target="http://www.pref.osaka.lg.jp/houbun/reiki/reiki_honbun/k201RG00000441.html" TargetMode="External" /><Relationship Id="rId3" Type="http://schemas.openxmlformats.org/officeDocument/2006/relationships/hyperlink" Target="https://www.pref.osaka.lg.jp/kateishien2/" TargetMode="External" /><Relationship Id="rId4" Type="http://schemas.openxmlformats.org/officeDocument/2006/relationships/hyperlink" Target="https://www.pref.osaka.lg.jp/houbun/reiki/reiki_honbun/k201RG00000442.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59/R04_z07-24kodomolifesupportcenter.xls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R33"/>
  <sheetViews>
    <sheetView tabSelected="1" view="pageBreakPreview" zoomScaleNormal="75" zoomScaleSheetLayoutView="100" workbookViewId="0" topLeftCell="A28">
      <selection activeCell="X6" sqref="X6:AR6"/>
    </sheetView>
  </sheetViews>
  <sheetFormatPr defaultColWidth="2.625" defaultRowHeight="13.5"/>
  <cols>
    <col min="1" max="8" width="2.625" style="2" customWidth="1"/>
    <col min="9" max="9" width="6.375" style="2" customWidth="1"/>
    <col min="10" max="44" width="2.625" style="2" customWidth="1"/>
    <col min="45" max="16384" width="2.625" style="2" customWidth="1"/>
  </cols>
  <sheetData>
    <row r="1" spans="1:44" s="1" customFormat="1" ht="36" customHeight="1">
      <c r="A1" s="174" t="s">
        <v>92</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6"/>
      <c r="AR1" s="176"/>
    </row>
    <row r="2" spans="1:44" s="1" customFormat="1" ht="14.25" customHeigh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row>
    <row r="3" spans="1:44" s="1" customFormat="1" ht="54.75" customHeight="1">
      <c r="A3" s="178" t="s">
        <v>11</v>
      </c>
      <c r="B3" s="178"/>
      <c r="C3" s="178"/>
      <c r="D3" s="178"/>
      <c r="E3" s="178"/>
      <c r="F3" s="179" t="s">
        <v>25</v>
      </c>
      <c r="G3" s="179"/>
      <c r="H3" s="179"/>
      <c r="I3" s="179"/>
      <c r="J3" s="179"/>
      <c r="K3" s="179"/>
      <c r="L3" s="179"/>
      <c r="M3" s="179"/>
      <c r="N3" s="179"/>
      <c r="O3" s="179"/>
      <c r="P3" s="179"/>
      <c r="Q3" s="179"/>
      <c r="R3" s="179"/>
      <c r="S3" s="147" t="s">
        <v>12</v>
      </c>
      <c r="T3" s="147"/>
      <c r="U3" s="147"/>
      <c r="V3" s="147"/>
      <c r="W3" s="147"/>
      <c r="X3" s="183" t="s">
        <v>174</v>
      </c>
      <c r="Y3" s="183"/>
      <c r="Z3" s="183"/>
      <c r="AA3" s="183"/>
      <c r="AB3" s="183"/>
      <c r="AC3" s="183"/>
      <c r="AD3" s="183"/>
      <c r="AE3" s="183"/>
      <c r="AF3" s="183"/>
      <c r="AG3" s="183"/>
      <c r="AH3" s="183"/>
      <c r="AI3" s="183"/>
      <c r="AJ3" s="183"/>
      <c r="AK3" s="184"/>
      <c r="AL3" s="184"/>
      <c r="AM3" s="184"/>
      <c r="AN3" s="184"/>
      <c r="AO3" s="184"/>
      <c r="AP3" s="184"/>
      <c r="AQ3" s="184"/>
      <c r="AR3" s="184"/>
    </row>
    <row r="4" spans="1:44" s="1" customFormat="1" ht="12" customHeight="1">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row>
    <row r="5" spans="1:44" s="1" customFormat="1" ht="22.5" customHeight="1">
      <c r="A5" s="186" t="s">
        <v>176</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row>
    <row r="6" spans="1:44" s="1" customFormat="1" ht="31.5" customHeight="1">
      <c r="A6" s="185" t="s">
        <v>108</v>
      </c>
      <c r="B6" s="185"/>
      <c r="C6" s="185"/>
      <c r="D6" s="185"/>
      <c r="E6" s="185"/>
      <c r="F6" s="185"/>
      <c r="G6" s="185"/>
      <c r="H6" s="185"/>
      <c r="I6" s="185"/>
      <c r="J6" s="185"/>
      <c r="K6" s="138" t="s">
        <v>109</v>
      </c>
      <c r="L6" s="139"/>
      <c r="M6" s="139"/>
      <c r="N6" s="139"/>
      <c r="O6" s="139"/>
      <c r="P6" s="139"/>
      <c r="Q6" s="139"/>
      <c r="R6" s="139"/>
      <c r="S6" s="139"/>
      <c r="T6" s="139"/>
      <c r="U6" s="139"/>
      <c r="V6" s="139"/>
      <c r="W6" s="139"/>
      <c r="X6" s="140" t="s">
        <v>110</v>
      </c>
      <c r="Y6" s="140"/>
      <c r="Z6" s="140"/>
      <c r="AA6" s="140"/>
      <c r="AB6" s="140"/>
      <c r="AC6" s="140"/>
      <c r="AD6" s="140"/>
      <c r="AE6" s="140"/>
      <c r="AF6" s="140"/>
      <c r="AG6" s="140"/>
      <c r="AH6" s="140"/>
      <c r="AI6" s="140"/>
      <c r="AJ6" s="140"/>
      <c r="AK6" s="140"/>
      <c r="AL6" s="140"/>
      <c r="AM6" s="140"/>
      <c r="AN6" s="140"/>
      <c r="AO6" s="140"/>
      <c r="AP6" s="140"/>
      <c r="AQ6" s="140"/>
      <c r="AR6" s="141"/>
    </row>
    <row r="7" spans="1:44" s="1" customFormat="1" ht="60.75" customHeight="1">
      <c r="A7" s="185" t="s">
        <v>7</v>
      </c>
      <c r="B7" s="185"/>
      <c r="C7" s="185"/>
      <c r="D7" s="185"/>
      <c r="E7" s="185"/>
      <c r="F7" s="185"/>
      <c r="G7" s="185"/>
      <c r="H7" s="185"/>
      <c r="I7" s="185"/>
      <c r="J7" s="185"/>
      <c r="K7" s="190" t="s">
        <v>111</v>
      </c>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2"/>
    </row>
    <row r="8" spans="1:44" s="1" customFormat="1" ht="39.75" customHeight="1">
      <c r="A8" s="193" t="s">
        <v>116</v>
      </c>
      <c r="B8" s="193"/>
      <c r="C8" s="193"/>
      <c r="D8" s="193"/>
      <c r="E8" s="193"/>
      <c r="F8" s="193"/>
      <c r="G8" s="193"/>
      <c r="H8" s="193"/>
      <c r="I8" s="193"/>
      <c r="J8" s="193"/>
      <c r="K8" s="180" t="s">
        <v>178</v>
      </c>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2"/>
    </row>
    <row r="9" spans="1:44" s="1" customFormat="1" ht="31.5" customHeight="1">
      <c r="A9" s="147" t="s">
        <v>13</v>
      </c>
      <c r="B9" s="147"/>
      <c r="C9" s="147"/>
      <c r="D9" s="147"/>
      <c r="E9" s="147"/>
      <c r="F9" s="147"/>
      <c r="G9" s="147"/>
      <c r="H9" s="147"/>
      <c r="I9" s="147"/>
      <c r="J9" s="147"/>
      <c r="K9" s="194" t="s">
        <v>30</v>
      </c>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1"/>
      <c r="AR9" s="192"/>
    </row>
    <row r="10" spans="1:44" s="1" customFormat="1" ht="31.5" customHeight="1">
      <c r="A10" s="147" t="s">
        <v>14</v>
      </c>
      <c r="B10" s="147"/>
      <c r="C10" s="147"/>
      <c r="D10" s="147"/>
      <c r="E10" s="147"/>
      <c r="F10" s="147"/>
      <c r="G10" s="147"/>
      <c r="H10" s="147"/>
      <c r="I10" s="147"/>
      <c r="J10" s="147"/>
      <c r="K10" s="194" t="s">
        <v>8</v>
      </c>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1"/>
      <c r="AR10" s="192"/>
    </row>
    <row r="11" spans="1:44" s="1" customFormat="1" ht="31.5" customHeight="1">
      <c r="A11" s="147" t="s">
        <v>15</v>
      </c>
      <c r="B11" s="147"/>
      <c r="C11" s="147"/>
      <c r="D11" s="147"/>
      <c r="E11" s="147"/>
      <c r="F11" s="147"/>
      <c r="G11" s="147"/>
      <c r="H11" s="147"/>
      <c r="I11" s="147"/>
      <c r="J11" s="147"/>
      <c r="K11" s="194" t="s">
        <v>9</v>
      </c>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1"/>
      <c r="AR11" s="192"/>
    </row>
    <row r="12" spans="1:44" s="1" customFormat="1" ht="31.5" customHeight="1">
      <c r="A12" s="147" t="s">
        <v>16</v>
      </c>
      <c r="B12" s="147"/>
      <c r="C12" s="147"/>
      <c r="D12" s="147"/>
      <c r="E12" s="147"/>
      <c r="F12" s="147"/>
      <c r="G12" s="147"/>
      <c r="H12" s="147"/>
      <c r="I12" s="147"/>
      <c r="J12" s="147"/>
      <c r="K12" s="194" t="s">
        <v>10</v>
      </c>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1"/>
      <c r="AR12" s="192"/>
    </row>
    <row r="13" spans="1:44" s="1" customFormat="1" ht="82.5" customHeight="1">
      <c r="A13" s="147" t="s">
        <v>31</v>
      </c>
      <c r="B13" s="147"/>
      <c r="C13" s="147"/>
      <c r="D13" s="147"/>
      <c r="E13" s="147"/>
      <c r="F13" s="147"/>
      <c r="G13" s="147"/>
      <c r="H13" s="147"/>
      <c r="I13" s="147"/>
      <c r="J13" s="147"/>
      <c r="K13" s="194" t="s">
        <v>113</v>
      </c>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1"/>
      <c r="AR13" s="192"/>
    </row>
    <row r="14" spans="1:44" s="1" customFormat="1" ht="19.5" customHeight="1">
      <c r="A14" s="197" t="s">
        <v>32</v>
      </c>
      <c r="B14" s="198"/>
      <c r="C14" s="198"/>
      <c r="D14" s="198"/>
      <c r="E14" s="198"/>
      <c r="F14" s="198"/>
      <c r="G14" s="198"/>
      <c r="H14" s="198"/>
      <c r="I14" s="198"/>
      <c r="J14" s="199"/>
      <c r="K14" s="208" t="s">
        <v>33</v>
      </c>
      <c r="L14" s="209"/>
      <c r="M14" s="209"/>
      <c r="N14" s="209"/>
      <c r="O14" s="209"/>
      <c r="P14" s="209"/>
      <c r="Q14" s="210"/>
      <c r="R14" s="169" t="s">
        <v>34</v>
      </c>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217"/>
      <c r="AR14" s="218"/>
    </row>
    <row r="15" spans="1:44" s="1" customFormat="1" ht="19.5" customHeight="1">
      <c r="A15" s="202"/>
      <c r="B15" s="203"/>
      <c r="C15" s="203"/>
      <c r="D15" s="203"/>
      <c r="E15" s="203"/>
      <c r="F15" s="203"/>
      <c r="G15" s="203"/>
      <c r="H15" s="203"/>
      <c r="I15" s="203"/>
      <c r="J15" s="204"/>
      <c r="K15" s="211"/>
      <c r="L15" s="212"/>
      <c r="M15" s="212"/>
      <c r="N15" s="212"/>
      <c r="O15" s="212"/>
      <c r="P15" s="212"/>
      <c r="Q15" s="213"/>
      <c r="R15" s="169" t="s">
        <v>35</v>
      </c>
      <c r="S15" s="169"/>
      <c r="T15" s="169"/>
      <c r="U15" s="169"/>
      <c r="V15" s="169"/>
      <c r="W15" s="169"/>
      <c r="X15" s="169" t="s">
        <v>36</v>
      </c>
      <c r="Y15" s="169"/>
      <c r="Z15" s="169"/>
      <c r="AA15" s="169"/>
      <c r="AB15" s="169"/>
      <c r="AC15" s="169"/>
      <c r="AD15" s="169" t="s">
        <v>37</v>
      </c>
      <c r="AE15" s="169"/>
      <c r="AF15" s="169"/>
      <c r="AG15" s="169"/>
      <c r="AH15" s="169"/>
      <c r="AI15" s="169"/>
      <c r="AJ15" s="169" t="s">
        <v>38</v>
      </c>
      <c r="AK15" s="169"/>
      <c r="AL15" s="169"/>
      <c r="AM15" s="169"/>
      <c r="AN15" s="169"/>
      <c r="AO15" s="169"/>
      <c r="AP15" s="169"/>
      <c r="AQ15" s="219"/>
      <c r="AR15" s="220"/>
    </row>
    <row r="16" spans="1:44" s="1" customFormat="1" ht="19.5" customHeight="1">
      <c r="A16" s="202"/>
      <c r="B16" s="203"/>
      <c r="C16" s="203"/>
      <c r="D16" s="203"/>
      <c r="E16" s="203"/>
      <c r="F16" s="203"/>
      <c r="G16" s="203"/>
      <c r="H16" s="203"/>
      <c r="I16" s="203"/>
      <c r="J16" s="204"/>
      <c r="K16" s="172">
        <v>8.8</v>
      </c>
      <c r="L16" s="173"/>
      <c r="M16" s="173"/>
      <c r="N16" s="173"/>
      <c r="O16" s="173"/>
      <c r="P16" s="146" t="s">
        <v>39</v>
      </c>
      <c r="Q16" s="145"/>
      <c r="R16" s="136">
        <v>0</v>
      </c>
      <c r="S16" s="137"/>
      <c r="T16" s="137"/>
      <c r="U16" s="137"/>
      <c r="V16" s="146" t="s">
        <v>39</v>
      </c>
      <c r="W16" s="145"/>
      <c r="X16" s="136">
        <v>2.5</v>
      </c>
      <c r="Y16" s="137"/>
      <c r="Z16" s="137"/>
      <c r="AA16" s="137"/>
      <c r="AB16" s="146" t="s">
        <v>39</v>
      </c>
      <c r="AC16" s="145"/>
      <c r="AD16" s="136">
        <v>0</v>
      </c>
      <c r="AE16" s="137"/>
      <c r="AF16" s="137"/>
      <c r="AG16" s="137"/>
      <c r="AH16" s="146" t="s">
        <v>39</v>
      </c>
      <c r="AI16" s="145"/>
      <c r="AJ16" s="136">
        <v>6.3</v>
      </c>
      <c r="AK16" s="137"/>
      <c r="AL16" s="137"/>
      <c r="AM16" s="137"/>
      <c r="AN16" s="137"/>
      <c r="AO16" s="146" t="s">
        <v>39</v>
      </c>
      <c r="AP16" s="145"/>
      <c r="AQ16" s="219"/>
      <c r="AR16" s="220"/>
    </row>
    <row r="17" spans="1:44" s="1" customFormat="1" ht="14.25" customHeight="1">
      <c r="A17" s="205"/>
      <c r="B17" s="206"/>
      <c r="C17" s="206"/>
      <c r="D17" s="206"/>
      <c r="E17" s="206"/>
      <c r="F17" s="206"/>
      <c r="G17" s="206"/>
      <c r="H17" s="206"/>
      <c r="I17" s="206"/>
      <c r="J17" s="207"/>
      <c r="K17" s="172"/>
      <c r="L17" s="173"/>
      <c r="M17" s="173"/>
      <c r="N17" s="173"/>
      <c r="O17" s="173"/>
      <c r="P17" s="188"/>
      <c r="Q17" s="188"/>
      <c r="R17" s="189" t="s">
        <v>95</v>
      </c>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221"/>
      <c r="AR17" s="222"/>
    </row>
    <row r="18" spans="1:44" s="1" customFormat="1" ht="36.75" customHeight="1">
      <c r="A18" s="147" t="s">
        <v>29</v>
      </c>
      <c r="B18" s="147"/>
      <c r="C18" s="147"/>
      <c r="D18" s="147"/>
      <c r="E18" s="147"/>
      <c r="F18" s="147"/>
      <c r="G18" s="147"/>
      <c r="H18" s="147"/>
      <c r="I18" s="147"/>
      <c r="J18" s="147"/>
      <c r="K18" s="214" t="s">
        <v>177</v>
      </c>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6"/>
    </row>
    <row r="19" spans="1:44" s="1" customFormat="1" ht="47.25" customHeight="1">
      <c r="A19" s="197" t="s">
        <v>2</v>
      </c>
      <c r="B19" s="198"/>
      <c r="C19" s="198"/>
      <c r="D19" s="198"/>
      <c r="E19" s="198"/>
      <c r="F19" s="198"/>
      <c r="G19" s="198"/>
      <c r="H19" s="198"/>
      <c r="I19" s="198"/>
      <c r="J19" s="199"/>
      <c r="K19" s="200" t="s">
        <v>124</v>
      </c>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191"/>
      <c r="AR19" s="192"/>
    </row>
    <row r="20" spans="1:44" s="1" customFormat="1" ht="31.5" customHeight="1">
      <c r="A20" s="147" t="s">
        <v>17</v>
      </c>
      <c r="B20" s="147"/>
      <c r="C20" s="147"/>
      <c r="D20" s="147"/>
      <c r="E20" s="147"/>
      <c r="F20" s="147"/>
      <c r="G20" s="147"/>
      <c r="H20" s="147"/>
      <c r="I20" s="147"/>
      <c r="J20" s="147"/>
      <c r="K20" s="194" t="s">
        <v>43</v>
      </c>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1"/>
      <c r="AR20" s="192"/>
    </row>
    <row r="21" spans="1:44" s="1" customFormat="1" ht="19.5" customHeight="1">
      <c r="A21" s="157" t="s">
        <v>40</v>
      </c>
      <c r="B21" s="158"/>
      <c r="C21" s="158"/>
      <c r="D21" s="158"/>
      <c r="E21" s="158"/>
      <c r="F21" s="158"/>
      <c r="G21" s="158"/>
      <c r="H21" s="158"/>
      <c r="I21" s="158"/>
      <c r="J21" s="159"/>
      <c r="K21" s="228" t="s">
        <v>41</v>
      </c>
      <c r="L21" s="229"/>
      <c r="M21" s="229"/>
      <c r="N21" s="230"/>
      <c r="O21" s="228" t="s">
        <v>166</v>
      </c>
      <c r="P21" s="229"/>
      <c r="Q21" s="229"/>
      <c r="R21" s="229"/>
      <c r="S21" s="230"/>
      <c r="T21" s="228" t="s">
        <v>181</v>
      </c>
      <c r="U21" s="229"/>
      <c r="V21" s="229"/>
      <c r="W21" s="229"/>
      <c r="X21" s="230"/>
      <c r="Y21" s="228" t="s">
        <v>167</v>
      </c>
      <c r="Z21" s="229"/>
      <c r="AA21" s="229"/>
      <c r="AB21" s="229"/>
      <c r="AC21" s="230"/>
      <c r="AD21" s="228" t="s">
        <v>168</v>
      </c>
      <c r="AE21" s="229"/>
      <c r="AF21" s="229"/>
      <c r="AG21" s="229"/>
      <c r="AH21" s="230"/>
      <c r="AI21" s="228" t="s">
        <v>182</v>
      </c>
      <c r="AJ21" s="229"/>
      <c r="AK21" s="229"/>
      <c r="AL21" s="229"/>
      <c r="AM21" s="230"/>
      <c r="AN21" s="38"/>
      <c r="AO21" s="39"/>
      <c r="AP21" s="39"/>
      <c r="AQ21" s="39"/>
      <c r="AR21" s="40"/>
    </row>
    <row r="22" spans="1:44" s="1" customFormat="1" ht="19.5" customHeight="1">
      <c r="A22" s="160"/>
      <c r="B22" s="161"/>
      <c r="C22" s="161"/>
      <c r="D22" s="161"/>
      <c r="E22" s="161"/>
      <c r="F22" s="161"/>
      <c r="G22" s="161"/>
      <c r="H22" s="161"/>
      <c r="I22" s="161"/>
      <c r="J22" s="162"/>
      <c r="K22" s="143" t="s">
        <v>93</v>
      </c>
      <c r="L22" s="144"/>
      <c r="M22" s="144"/>
      <c r="N22" s="145"/>
      <c r="O22" s="167">
        <v>45</v>
      </c>
      <c r="P22" s="168"/>
      <c r="Q22" s="168"/>
      <c r="R22" s="168"/>
      <c r="S22" s="41" t="s">
        <v>112</v>
      </c>
      <c r="T22" s="167">
        <v>30</v>
      </c>
      <c r="U22" s="168"/>
      <c r="V22" s="168"/>
      <c r="W22" s="168"/>
      <c r="X22" s="41" t="s">
        <v>112</v>
      </c>
      <c r="Y22" s="167">
        <v>30</v>
      </c>
      <c r="Z22" s="168"/>
      <c r="AA22" s="168"/>
      <c r="AB22" s="168"/>
      <c r="AC22" s="41" t="s">
        <v>112</v>
      </c>
      <c r="AD22" s="167">
        <v>30</v>
      </c>
      <c r="AE22" s="168"/>
      <c r="AF22" s="168"/>
      <c r="AG22" s="168"/>
      <c r="AH22" s="41" t="s">
        <v>28</v>
      </c>
      <c r="AI22" s="226">
        <v>30</v>
      </c>
      <c r="AJ22" s="227"/>
      <c r="AK22" s="227"/>
      <c r="AL22" s="227"/>
      <c r="AM22" s="41" t="s">
        <v>28</v>
      </c>
      <c r="AN22" s="38"/>
      <c r="AO22" s="39"/>
      <c r="AP22" s="39"/>
      <c r="AQ22" s="39"/>
      <c r="AR22" s="40"/>
    </row>
    <row r="23" spans="1:44" s="1" customFormat="1" ht="19.5" customHeight="1">
      <c r="A23" s="160"/>
      <c r="B23" s="161"/>
      <c r="C23" s="161"/>
      <c r="D23" s="161"/>
      <c r="E23" s="161"/>
      <c r="F23" s="161"/>
      <c r="G23" s="161"/>
      <c r="H23" s="161"/>
      <c r="I23" s="161"/>
      <c r="J23" s="162"/>
      <c r="K23" s="166" t="s">
        <v>101</v>
      </c>
      <c r="L23" s="144"/>
      <c r="M23" s="144"/>
      <c r="N23" s="145"/>
      <c r="O23" s="167">
        <v>12</v>
      </c>
      <c r="P23" s="168"/>
      <c r="Q23" s="168"/>
      <c r="R23" s="168"/>
      <c r="S23" s="41" t="s">
        <v>112</v>
      </c>
      <c r="T23" s="167">
        <v>10</v>
      </c>
      <c r="U23" s="168"/>
      <c r="V23" s="168"/>
      <c r="W23" s="168"/>
      <c r="X23" s="41" t="s">
        <v>112</v>
      </c>
      <c r="Y23" s="167">
        <v>10</v>
      </c>
      <c r="Z23" s="168"/>
      <c r="AA23" s="168"/>
      <c r="AB23" s="168"/>
      <c r="AC23" s="41" t="s">
        <v>112</v>
      </c>
      <c r="AD23" s="167">
        <v>9</v>
      </c>
      <c r="AE23" s="168"/>
      <c r="AF23" s="168"/>
      <c r="AG23" s="168"/>
      <c r="AH23" s="41" t="s">
        <v>28</v>
      </c>
      <c r="AI23" s="170">
        <v>12</v>
      </c>
      <c r="AJ23" s="171"/>
      <c r="AK23" s="171"/>
      <c r="AL23" s="171"/>
      <c r="AM23" s="41" t="s">
        <v>28</v>
      </c>
      <c r="AN23" s="38"/>
      <c r="AO23" s="39"/>
      <c r="AP23" s="39"/>
      <c r="AQ23" s="39"/>
      <c r="AR23" s="40"/>
    </row>
    <row r="24" spans="1:44" s="1" customFormat="1" ht="30" customHeight="1">
      <c r="A24" s="160"/>
      <c r="B24" s="161"/>
      <c r="C24" s="161"/>
      <c r="D24" s="161"/>
      <c r="E24" s="161"/>
      <c r="F24" s="161"/>
      <c r="G24" s="161"/>
      <c r="H24" s="161"/>
      <c r="I24" s="161"/>
      <c r="J24" s="162"/>
      <c r="K24" s="231" t="s">
        <v>107</v>
      </c>
      <c r="L24" s="232"/>
      <c r="M24" s="232"/>
      <c r="N24" s="233"/>
      <c r="O24" s="167">
        <v>330</v>
      </c>
      <c r="P24" s="168"/>
      <c r="Q24" s="168"/>
      <c r="R24" s="168"/>
      <c r="S24" s="41" t="s">
        <v>112</v>
      </c>
      <c r="T24" s="167">
        <v>298</v>
      </c>
      <c r="U24" s="168"/>
      <c r="V24" s="168"/>
      <c r="W24" s="168"/>
      <c r="X24" s="41" t="s">
        <v>112</v>
      </c>
      <c r="Y24" s="167">
        <v>288</v>
      </c>
      <c r="Z24" s="168"/>
      <c r="AA24" s="168"/>
      <c r="AB24" s="168"/>
      <c r="AC24" s="41" t="s">
        <v>112</v>
      </c>
      <c r="AD24" s="167">
        <v>264</v>
      </c>
      <c r="AE24" s="168"/>
      <c r="AF24" s="168"/>
      <c r="AG24" s="168"/>
      <c r="AH24" s="41" t="s">
        <v>28</v>
      </c>
      <c r="AI24" s="170">
        <v>273</v>
      </c>
      <c r="AJ24" s="171"/>
      <c r="AK24" s="171"/>
      <c r="AL24" s="171"/>
      <c r="AM24" s="41" t="s">
        <v>28</v>
      </c>
      <c r="AN24" s="38"/>
      <c r="AO24" s="39"/>
      <c r="AP24" s="39"/>
      <c r="AQ24" s="39"/>
      <c r="AR24" s="40"/>
    </row>
    <row r="25" spans="1:44" s="1" customFormat="1" ht="19.5" customHeight="1">
      <c r="A25" s="163"/>
      <c r="B25" s="164"/>
      <c r="C25" s="164"/>
      <c r="D25" s="164"/>
      <c r="E25" s="164"/>
      <c r="F25" s="164"/>
      <c r="G25" s="164"/>
      <c r="H25" s="164"/>
      <c r="I25" s="164"/>
      <c r="J25" s="165"/>
      <c r="K25" s="223" t="s">
        <v>42</v>
      </c>
      <c r="L25" s="224"/>
      <c r="M25" s="224"/>
      <c r="N25" s="225"/>
      <c r="O25" s="167">
        <v>17</v>
      </c>
      <c r="P25" s="168"/>
      <c r="Q25" s="168"/>
      <c r="R25" s="168"/>
      <c r="S25" s="41" t="s">
        <v>112</v>
      </c>
      <c r="T25" s="167">
        <v>7</v>
      </c>
      <c r="U25" s="168"/>
      <c r="V25" s="168"/>
      <c r="W25" s="168"/>
      <c r="X25" s="41" t="s">
        <v>112</v>
      </c>
      <c r="Y25" s="167">
        <v>10</v>
      </c>
      <c r="Z25" s="168"/>
      <c r="AA25" s="168"/>
      <c r="AB25" s="168"/>
      <c r="AC25" s="41" t="s">
        <v>112</v>
      </c>
      <c r="AD25" s="167">
        <v>11</v>
      </c>
      <c r="AE25" s="168"/>
      <c r="AF25" s="168"/>
      <c r="AG25" s="168"/>
      <c r="AH25" s="41" t="s">
        <v>28</v>
      </c>
      <c r="AI25" s="170">
        <v>8</v>
      </c>
      <c r="AJ25" s="171"/>
      <c r="AK25" s="171"/>
      <c r="AL25" s="171"/>
      <c r="AM25" s="41" t="s">
        <v>28</v>
      </c>
      <c r="AN25" s="38"/>
      <c r="AO25" s="39"/>
      <c r="AP25" s="39"/>
      <c r="AQ25" s="39"/>
      <c r="AR25" s="40"/>
    </row>
    <row r="26" spans="1:44" s="1" customFormat="1" ht="21.75" customHeight="1">
      <c r="A26" s="197" t="s">
        <v>122</v>
      </c>
      <c r="B26" s="198"/>
      <c r="C26" s="198"/>
      <c r="D26" s="198"/>
      <c r="E26" s="198"/>
      <c r="F26" s="198"/>
      <c r="G26" s="198"/>
      <c r="H26" s="198"/>
      <c r="I26" s="198"/>
      <c r="J26" s="199"/>
      <c r="K26" s="228" t="s">
        <v>41</v>
      </c>
      <c r="L26" s="229"/>
      <c r="M26" s="229"/>
      <c r="N26" s="230"/>
      <c r="O26" s="149" t="str">
        <f>O21</f>
        <v>平成30年度</v>
      </c>
      <c r="P26" s="149"/>
      <c r="Q26" s="149"/>
      <c r="R26" s="149"/>
      <c r="S26" s="149"/>
      <c r="T26" s="149" t="str">
        <f>T21</f>
        <v>令和元年度</v>
      </c>
      <c r="U26" s="149"/>
      <c r="V26" s="149"/>
      <c r="W26" s="149"/>
      <c r="X26" s="149"/>
      <c r="Y26" s="149" t="str">
        <f>Y21</f>
        <v>令和2年度</v>
      </c>
      <c r="Z26" s="149"/>
      <c r="AA26" s="149"/>
      <c r="AB26" s="149"/>
      <c r="AC26" s="149"/>
      <c r="AD26" s="149" t="str">
        <f>AD21</f>
        <v>令和3年度</v>
      </c>
      <c r="AE26" s="149"/>
      <c r="AF26" s="149"/>
      <c r="AG26" s="149"/>
      <c r="AH26" s="149"/>
      <c r="AI26" s="149" t="str">
        <f>AI21</f>
        <v>令和4年度</v>
      </c>
      <c r="AJ26" s="149"/>
      <c r="AK26" s="149"/>
      <c r="AL26" s="149"/>
      <c r="AM26" s="149"/>
      <c r="AN26" s="42"/>
      <c r="AO26" s="43"/>
      <c r="AP26" s="43"/>
      <c r="AQ26" s="43"/>
      <c r="AR26" s="44"/>
    </row>
    <row r="27" spans="1:44" s="1" customFormat="1" ht="19.5" customHeight="1">
      <c r="A27" s="202"/>
      <c r="B27" s="203"/>
      <c r="C27" s="203"/>
      <c r="D27" s="203"/>
      <c r="E27" s="203"/>
      <c r="F27" s="203"/>
      <c r="G27" s="203"/>
      <c r="H27" s="203"/>
      <c r="I27" s="203"/>
      <c r="J27" s="204"/>
      <c r="K27" s="154" t="s">
        <v>94</v>
      </c>
      <c r="L27" s="155"/>
      <c r="M27" s="155"/>
      <c r="N27" s="156"/>
      <c r="O27" s="150">
        <f>O24/(O22*12)</f>
        <v>0.6111111111111112</v>
      </c>
      <c r="P27" s="151"/>
      <c r="Q27" s="151"/>
      <c r="R27" s="151"/>
      <c r="S27" s="152"/>
      <c r="T27" s="150">
        <f>T24/(T22*12)</f>
        <v>0.8277777777777777</v>
      </c>
      <c r="U27" s="151"/>
      <c r="V27" s="151"/>
      <c r="W27" s="151"/>
      <c r="X27" s="152"/>
      <c r="Y27" s="150">
        <f>Y24/(Y22*12)</f>
        <v>0.8</v>
      </c>
      <c r="Z27" s="151"/>
      <c r="AA27" s="151"/>
      <c r="AB27" s="151"/>
      <c r="AC27" s="152"/>
      <c r="AD27" s="150">
        <f>AD24/(AD22*12)</f>
        <v>0.7333333333333333</v>
      </c>
      <c r="AE27" s="151"/>
      <c r="AF27" s="151"/>
      <c r="AG27" s="151"/>
      <c r="AH27" s="152"/>
      <c r="AI27" s="150">
        <f>AI24/(AI22*12)</f>
        <v>0.7583333333333333</v>
      </c>
      <c r="AJ27" s="151"/>
      <c r="AK27" s="151"/>
      <c r="AL27" s="151"/>
      <c r="AM27" s="152"/>
      <c r="AN27" s="42"/>
      <c r="AO27" s="43"/>
      <c r="AP27" s="43"/>
      <c r="AQ27" s="43"/>
      <c r="AR27" s="44"/>
    </row>
    <row r="28" spans="1:44" s="1" customFormat="1" ht="19.5" customHeight="1">
      <c r="A28" s="236"/>
      <c r="B28" s="237"/>
      <c r="C28" s="237"/>
      <c r="D28" s="237"/>
      <c r="E28" s="237"/>
      <c r="F28" s="237"/>
      <c r="G28" s="237"/>
      <c r="H28" s="237"/>
      <c r="I28" s="237"/>
      <c r="J28" s="238"/>
      <c r="K28" s="45" t="s">
        <v>106</v>
      </c>
      <c r="L28" s="46"/>
      <c r="M28" s="46"/>
      <c r="N28" s="46"/>
      <c r="O28" s="47"/>
      <c r="P28" s="47"/>
      <c r="Q28" s="47"/>
      <c r="R28" s="47"/>
      <c r="S28" s="48"/>
      <c r="T28" s="47"/>
      <c r="U28" s="47"/>
      <c r="V28" s="47"/>
      <c r="W28" s="47"/>
      <c r="X28" s="48"/>
      <c r="Y28" s="47"/>
      <c r="Z28" s="47"/>
      <c r="AA28" s="47"/>
      <c r="AB28" s="47"/>
      <c r="AC28" s="48"/>
      <c r="AD28" s="47"/>
      <c r="AE28" s="47"/>
      <c r="AF28" s="47"/>
      <c r="AG28" s="47"/>
      <c r="AH28" s="48"/>
      <c r="AI28" s="47"/>
      <c r="AJ28" s="47"/>
      <c r="AK28" s="47"/>
      <c r="AL28" s="47"/>
      <c r="AM28" s="48"/>
      <c r="AN28" s="49"/>
      <c r="AO28" s="49"/>
      <c r="AP28" s="49"/>
      <c r="AQ28" s="49"/>
      <c r="AR28" s="50"/>
    </row>
    <row r="29" spans="1:44" s="1" customFormat="1" ht="12" customHeight="1">
      <c r="A29" s="148"/>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row>
    <row r="30" spans="1:44" s="1" customFormat="1" ht="21" customHeight="1">
      <c r="A30" s="186" t="s">
        <v>184</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row>
    <row r="31" spans="1:44" s="1" customFormat="1" ht="27.75" customHeight="1">
      <c r="A31" s="142" t="s">
        <v>18</v>
      </c>
      <c r="B31" s="142"/>
      <c r="C31" s="142"/>
      <c r="D31" s="142"/>
      <c r="E31" s="142"/>
      <c r="F31" s="142"/>
      <c r="G31" s="142"/>
      <c r="H31" s="142"/>
      <c r="I31" s="142"/>
      <c r="J31" s="142"/>
      <c r="K31" s="235" t="s">
        <v>44</v>
      </c>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153"/>
      <c r="AR31" s="153"/>
    </row>
    <row r="32" spans="1:44" s="1" customFormat="1" ht="27.75" customHeight="1">
      <c r="A32" s="142" t="s">
        <v>6</v>
      </c>
      <c r="B32" s="142"/>
      <c r="C32" s="142"/>
      <c r="D32" s="142"/>
      <c r="E32" s="142"/>
      <c r="F32" s="142"/>
      <c r="G32" s="142"/>
      <c r="H32" s="142"/>
      <c r="I32" s="142"/>
      <c r="J32" s="142"/>
      <c r="K32" s="153" t="s">
        <v>19</v>
      </c>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row>
    <row r="33" spans="1:44" s="1" customFormat="1" ht="27.75" customHeight="1">
      <c r="A33" s="234" t="s">
        <v>20</v>
      </c>
      <c r="B33" s="234"/>
      <c r="C33" s="234"/>
      <c r="D33" s="234"/>
      <c r="E33" s="234"/>
      <c r="F33" s="234"/>
      <c r="G33" s="234"/>
      <c r="H33" s="234"/>
      <c r="I33" s="234"/>
      <c r="J33" s="234"/>
      <c r="K33" s="153" t="s">
        <v>19</v>
      </c>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row>
  </sheetData>
  <sheetProtection/>
  <mergeCells count="103">
    <mergeCell ref="A33:J33"/>
    <mergeCell ref="K33:AR33"/>
    <mergeCell ref="AI26:AM26"/>
    <mergeCell ref="AI27:AM27"/>
    <mergeCell ref="O27:S27"/>
    <mergeCell ref="K31:AR31"/>
    <mergeCell ref="T27:X27"/>
    <mergeCell ref="A30:AR30"/>
    <mergeCell ref="A26:J28"/>
    <mergeCell ref="K26:N26"/>
    <mergeCell ref="Y21:AC21"/>
    <mergeCell ref="AI23:AL23"/>
    <mergeCell ref="T25:W25"/>
    <mergeCell ref="AD25:AG25"/>
    <mergeCell ref="Y24:AB24"/>
    <mergeCell ref="AI21:AM21"/>
    <mergeCell ref="T22:W22"/>
    <mergeCell ref="AD21:AH21"/>
    <mergeCell ref="O22:R22"/>
    <mergeCell ref="O23:R23"/>
    <mergeCell ref="AD24:AG24"/>
    <mergeCell ref="Y22:AB22"/>
    <mergeCell ref="AD23:AG23"/>
    <mergeCell ref="T23:W23"/>
    <mergeCell ref="O24:R24"/>
    <mergeCell ref="T24:W24"/>
    <mergeCell ref="A20:J20"/>
    <mergeCell ref="K20:AR20"/>
    <mergeCell ref="K25:N25"/>
    <mergeCell ref="O25:R25"/>
    <mergeCell ref="AI22:AL22"/>
    <mergeCell ref="K21:N21"/>
    <mergeCell ref="AD22:AG22"/>
    <mergeCell ref="K24:N24"/>
    <mergeCell ref="O21:S21"/>
    <mergeCell ref="T21:X21"/>
    <mergeCell ref="K9:AR9"/>
    <mergeCell ref="A19:J19"/>
    <mergeCell ref="K19:AR19"/>
    <mergeCell ref="AH16:AI16"/>
    <mergeCell ref="A14:J17"/>
    <mergeCell ref="K14:Q15"/>
    <mergeCell ref="K18:AR18"/>
    <mergeCell ref="R15:W15"/>
    <mergeCell ref="AD16:AG16"/>
    <mergeCell ref="AQ14:AR17"/>
    <mergeCell ref="R14:AP14"/>
    <mergeCell ref="A11:J11"/>
    <mergeCell ref="A12:J12"/>
    <mergeCell ref="K12:AR12"/>
    <mergeCell ref="A13:J13"/>
    <mergeCell ref="K10:AR10"/>
    <mergeCell ref="K13:AR13"/>
    <mergeCell ref="A6:J6"/>
    <mergeCell ref="A5:AR5"/>
    <mergeCell ref="K17:Q17"/>
    <mergeCell ref="R17:AP17"/>
    <mergeCell ref="A7:J7"/>
    <mergeCell ref="K7:AR7"/>
    <mergeCell ref="A8:J8"/>
    <mergeCell ref="K11:AR11"/>
    <mergeCell ref="A9:J9"/>
    <mergeCell ref="AD15:AI15"/>
    <mergeCell ref="K16:O16"/>
    <mergeCell ref="A18:J18"/>
    <mergeCell ref="A1:AR1"/>
    <mergeCell ref="A2:AR2"/>
    <mergeCell ref="A3:E3"/>
    <mergeCell ref="F3:R3"/>
    <mergeCell ref="S3:W3"/>
    <mergeCell ref="K8:AR8"/>
    <mergeCell ref="X3:AR3"/>
    <mergeCell ref="A4:AR4"/>
    <mergeCell ref="AD27:AH27"/>
    <mergeCell ref="AO16:AP16"/>
    <mergeCell ref="X15:AC15"/>
    <mergeCell ref="V16:W16"/>
    <mergeCell ref="AJ15:AP15"/>
    <mergeCell ref="AB16:AC16"/>
    <mergeCell ref="Y26:AC26"/>
    <mergeCell ref="Y25:AB25"/>
    <mergeCell ref="AI25:AL25"/>
    <mergeCell ref="AI24:AL24"/>
    <mergeCell ref="K32:AR32"/>
    <mergeCell ref="O26:S26"/>
    <mergeCell ref="T26:X26"/>
    <mergeCell ref="K27:N27"/>
    <mergeCell ref="A32:J32"/>
    <mergeCell ref="X16:AA16"/>
    <mergeCell ref="R16:U16"/>
    <mergeCell ref="A21:J25"/>
    <mergeCell ref="K23:N23"/>
    <mergeCell ref="Y23:AB23"/>
    <mergeCell ref="AJ16:AN16"/>
    <mergeCell ref="K6:W6"/>
    <mergeCell ref="X6:AR6"/>
    <mergeCell ref="A31:J31"/>
    <mergeCell ref="K22:N22"/>
    <mergeCell ref="P16:Q16"/>
    <mergeCell ref="A10:J10"/>
    <mergeCell ref="A29:AR29"/>
    <mergeCell ref="AD26:AH26"/>
    <mergeCell ref="Y27:AC27"/>
  </mergeCells>
  <hyperlinks>
    <hyperlink ref="F3:R3" r:id="rId1" display="http://www.pref.osaka.lg.jp/life-support/"/>
    <hyperlink ref="K6:T6" r:id="rId2" display="大阪府社会福祉施設設置条例"/>
    <hyperlink ref="X3:AR3" r:id="rId3" display="https://www.pref.osaka.lg.jp/kateishien2/"/>
    <hyperlink ref="X6:AR6" r:id="rId4" display="大阪府社会福祉施設設置条例施行規則"/>
  </hyperlinks>
  <printOptions/>
  <pageMargins left="0.984251968503937" right="0.1968503937007874" top="0.5905511811023623" bottom="0.1968503937007874" header="0.5118110236220472" footer="0.1968503937007874"/>
  <pageSetup fitToHeight="0" fitToWidth="1" horizontalDpi="300" verticalDpi="300" orientation="portrait" paperSize="9" scale="75" r:id="rId6"/>
  <headerFooter alignWithMargins="0">
    <oddHeader>&amp;R&amp;"游ゴシック,標準"子どもライフサポートセンター</oddHeader>
  </headerFooter>
  <drawing r:id="rId5"/>
</worksheet>
</file>

<file path=xl/worksheets/sheet2.xml><?xml version="1.0" encoding="utf-8"?>
<worksheet xmlns="http://schemas.openxmlformats.org/spreadsheetml/2006/main" xmlns:r="http://schemas.openxmlformats.org/officeDocument/2006/relationships">
  <sheetPr>
    <pageSetUpPr fitToPage="1"/>
  </sheetPr>
  <dimension ref="A1:I112"/>
  <sheetViews>
    <sheetView view="pageBreakPreview" zoomScaleSheetLayoutView="100" workbookViewId="0" topLeftCell="A11">
      <selection activeCell="D25" sqref="D25"/>
    </sheetView>
  </sheetViews>
  <sheetFormatPr defaultColWidth="9.00390625" defaultRowHeight="13.5"/>
  <cols>
    <col min="1" max="1" width="4.25390625" style="3" customWidth="1"/>
    <col min="2" max="2" width="6.50390625" style="3" customWidth="1"/>
    <col min="3" max="3" width="6.125" style="3" customWidth="1"/>
    <col min="4" max="4" width="18.125" style="3" customWidth="1"/>
    <col min="5" max="6" width="17.125" style="5" customWidth="1"/>
    <col min="7" max="9" width="17.125" style="6" customWidth="1"/>
    <col min="10" max="16384" width="9.00390625" style="3" customWidth="1"/>
  </cols>
  <sheetData>
    <row r="1" ht="17.25">
      <c r="A1" s="4" t="s">
        <v>125</v>
      </c>
    </row>
    <row r="2" ht="12" customHeight="1">
      <c r="A2" s="7" t="s">
        <v>126</v>
      </c>
    </row>
    <row r="3" spans="1:9" ht="18" customHeight="1">
      <c r="A3" s="342" t="s">
        <v>127</v>
      </c>
      <c r="B3" s="342"/>
      <c r="C3" s="342"/>
      <c r="D3" s="342"/>
      <c r="H3" s="51"/>
      <c r="I3" s="51" t="s">
        <v>159</v>
      </c>
    </row>
    <row r="4" spans="1:9" ht="16.5" customHeight="1">
      <c r="A4" s="287" t="s">
        <v>1</v>
      </c>
      <c r="B4" s="288"/>
      <c r="C4" s="288"/>
      <c r="D4" s="289"/>
      <c r="E4" s="52" t="s">
        <v>128</v>
      </c>
      <c r="F4" s="52" t="s">
        <v>129</v>
      </c>
      <c r="G4" s="53" t="s">
        <v>130</v>
      </c>
      <c r="H4" s="53" t="s">
        <v>131</v>
      </c>
      <c r="I4" s="53" t="s">
        <v>180</v>
      </c>
    </row>
    <row r="5" spans="1:9" ht="16.5" customHeight="1">
      <c r="A5" s="343" t="s">
        <v>81</v>
      </c>
      <c r="B5" s="250" t="s">
        <v>21</v>
      </c>
      <c r="C5" s="251"/>
      <c r="D5" s="252"/>
      <c r="E5" s="54">
        <v>21858</v>
      </c>
      <c r="F5" s="54">
        <v>22899</v>
      </c>
      <c r="G5" s="54">
        <v>19544</v>
      </c>
      <c r="H5" s="54">
        <f>14546+7585</f>
        <v>22131</v>
      </c>
      <c r="I5" s="54">
        <v>24274</v>
      </c>
    </row>
    <row r="6" spans="1:9" ht="16.5" customHeight="1">
      <c r="A6" s="333"/>
      <c r="B6" s="250" t="s">
        <v>22</v>
      </c>
      <c r="C6" s="251"/>
      <c r="D6" s="252"/>
      <c r="E6" s="54">
        <v>2629</v>
      </c>
      <c r="F6" s="54">
        <v>2683</v>
      </c>
      <c r="G6" s="54">
        <v>0</v>
      </c>
      <c r="H6" s="54">
        <v>0</v>
      </c>
      <c r="I6" s="54">
        <v>0</v>
      </c>
    </row>
    <row r="7" spans="1:9" ht="16.5" customHeight="1">
      <c r="A7" s="333"/>
      <c r="B7" s="250" t="s">
        <v>23</v>
      </c>
      <c r="C7" s="251"/>
      <c r="D7" s="252"/>
      <c r="E7" s="54">
        <v>12144</v>
      </c>
      <c r="F7" s="54">
        <v>12482</v>
      </c>
      <c r="G7" s="54">
        <v>20333</v>
      </c>
      <c r="H7" s="54">
        <f>2657+10326</f>
        <v>12983</v>
      </c>
      <c r="I7" s="54">
        <v>14690</v>
      </c>
    </row>
    <row r="8" spans="1:9" ht="16.5" customHeight="1">
      <c r="A8" s="333"/>
      <c r="B8" s="250" t="s">
        <v>24</v>
      </c>
      <c r="C8" s="251"/>
      <c r="D8" s="252"/>
      <c r="E8" s="54">
        <v>1565</v>
      </c>
      <c r="F8" s="54">
        <v>1756</v>
      </c>
      <c r="G8" s="54">
        <v>1197</v>
      </c>
      <c r="H8" s="54">
        <v>4161</v>
      </c>
      <c r="I8" s="54">
        <v>4010</v>
      </c>
    </row>
    <row r="9" spans="1:9" ht="16.5" customHeight="1">
      <c r="A9" s="333"/>
      <c r="B9" s="250" t="s">
        <v>0</v>
      </c>
      <c r="C9" s="251"/>
      <c r="D9" s="252"/>
      <c r="E9" s="54">
        <v>0</v>
      </c>
      <c r="F9" s="54">
        <v>0</v>
      </c>
      <c r="G9" s="54">
        <v>0</v>
      </c>
      <c r="H9" s="54">
        <v>0</v>
      </c>
      <c r="I9" s="54">
        <v>0</v>
      </c>
    </row>
    <row r="10" spans="1:9" ht="16.5" customHeight="1">
      <c r="A10" s="333"/>
      <c r="B10" s="250" t="s">
        <v>3</v>
      </c>
      <c r="C10" s="251"/>
      <c r="D10" s="252"/>
      <c r="E10" s="54">
        <v>0</v>
      </c>
      <c r="F10" s="54">
        <v>0</v>
      </c>
      <c r="G10" s="54">
        <v>0</v>
      </c>
      <c r="H10" s="54">
        <v>0</v>
      </c>
      <c r="I10" s="54">
        <v>0</v>
      </c>
    </row>
    <row r="11" spans="1:9" ht="16.5" customHeight="1" thickBot="1">
      <c r="A11" s="333"/>
      <c r="B11" s="345" t="s">
        <v>5</v>
      </c>
      <c r="C11" s="346"/>
      <c r="D11" s="347"/>
      <c r="E11" s="55">
        <v>1206</v>
      </c>
      <c r="F11" s="55">
        <v>1037</v>
      </c>
      <c r="G11" s="55">
        <v>951</v>
      </c>
      <c r="H11" s="55">
        <v>941</v>
      </c>
      <c r="I11" s="55">
        <v>928</v>
      </c>
    </row>
    <row r="12" spans="1:9" ht="16.5" customHeight="1" thickBot="1">
      <c r="A12" s="344"/>
      <c r="B12" s="348" t="s">
        <v>27</v>
      </c>
      <c r="C12" s="349"/>
      <c r="D12" s="349"/>
      <c r="E12" s="56">
        <f>SUM(E5:E11)</f>
        <v>39402</v>
      </c>
      <c r="F12" s="56">
        <f>SUM(F5:F11)</f>
        <v>40857</v>
      </c>
      <c r="G12" s="56">
        <f>SUM(G5:G11)</f>
        <v>42025</v>
      </c>
      <c r="H12" s="128">
        <f>SUM(H5:H11)</f>
        <v>40216</v>
      </c>
      <c r="I12" s="57">
        <f>SUM(I5:I11)</f>
        <v>43902</v>
      </c>
    </row>
    <row r="13" spans="1:9" ht="16.5" customHeight="1">
      <c r="A13" s="331" t="s">
        <v>4</v>
      </c>
      <c r="B13" s="334" t="s">
        <v>132</v>
      </c>
      <c r="C13" s="335"/>
      <c r="D13" s="336"/>
      <c r="E13" s="58">
        <v>83298</v>
      </c>
      <c r="F13" s="58">
        <v>86201</v>
      </c>
      <c r="G13" s="58">
        <v>77813</v>
      </c>
      <c r="H13" s="58">
        <v>79454</v>
      </c>
      <c r="I13" s="58">
        <v>91065</v>
      </c>
    </row>
    <row r="14" spans="1:9" ht="16.5" customHeight="1">
      <c r="A14" s="332"/>
      <c r="B14" s="250" t="s">
        <v>133</v>
      </c>
      <c r="C14" s="251"/>
      <c r="D14" s="252"/>
      <c r="E14" s="54">
        <v>10931</v>
      </c>
      <c r="F14" s="54">
        <v>10862</v>
      </c>
      <c r="G14" s="54">
        <v>12822</v>
      </c>
      <c r="H14" s="54">
        <v>12941</v>
      </c>
      <c r="I14" s="54">
        <v>11643</v>
      </c>
    </row>
    <row r="15" spans="1:9" ht="16.5" customHeight="1">
      <c r="A15" s="332"/>
      <c r="B15" s="250" t="s">
        <v>134</v>
      </c>
      <c r="C15" s="251"/>
      <c r="D15" s="252"/>
      <c r="E15" s="59">
        <v>0</v>
      </c>
      <c r="F15" s="59">
        <v>0</v>
      </c>
      <c r="G15" s="59">
        <v>0</v>
      </c>
      <c r="H15" s="59">
        <v>0</v>
      </c>
      <c r="I15" s="59">
        <v>0</v>
      </c>
    </row>
    <row r="16" spans="1:9" ht="16.5" customHeight="1" thickBot="1">
      <c r="A16" s="332"/>
      <c r="B16" s="337" t="s">
        <v>135</v>
      </c>
      <c r="C16" s="338"/>
      <c r="D16" s="339"/>
      <c r="E16" s="55">
        <v>0</v>
      </c>
      <c r="F16" s="55">
        <v>0</v>
      </c>
      <c r="G16" s="55">
        <v>0</v>
      </c>
      <c r="H16" s="118">
        <v>0</v>
      </c>
      <c r="I16" s="118">
        <v>0</v>
      </c>
    </row>
    <row r="17" spans="1:9" ht="16.5" customHeight="1" thickBot="1">
      <c r="A17" s="333"/>
      <c r="B17" s="340" t="s">
        <v>27</v>
      </c>
      <c r="C17" s="341"/>
      <c r="D17" s="341"/>
      <c r="E17" s="60">
        <f>SUM(E13:E16)</f>
        <v>94229</v>
      </c>
      <c r="F17" s="60">
        <f>SUM(F13:F16)</f>
        <v>97063</v>
      </c>
      <c r="G17" s="60">
        <f>SUM(G13:G16)</f>
        <v>90635</v>
      </c>
      <c r="H17" s="127">
        <f>SUM(H13:H16)</f>
        <v>92395</v>
      </c>
      <c r="I17" s="61">
        <f>SUM(I13:I16)</f>
        <v>102708</v>
      </c>
    </row>
    <row r="18" spans="1:9" ht="16.5" customHeight="1" thickBot="1">
      <c r="A18" s="319" t="s">
        <v>26</v>
      </c>
      <c r="B18" s="320"/>
      <c r="C18" s="320"/>
      <c r="D18" s="320"/>
      <c r="E18" s="56">
        <f>E17-E12</f>
        <v>54827</v>
      </c>
      <c r="F18" s="56">
        <f>F17-F12</f>
        <v>56206</v>
      </c>
      <c r="G18" s="56">
        <f>G17-G12</f>
        <v>48610</v>
      </c>
      <c r="H18" s="128">
        <f>H17-H12</f>
        <v>52179</v>
      </c>
      <c r="I18" s="57">
        <f>I17-I12</f>
        <v>58806</v>
      </c>
    </row>
    <row r="19" spans="1:9" ht="12" customHeight="1">
      <c r="A19" s="62"/>
      <c r="B19" s="62"/>
      <c r="C19" s="62"/>
      <c r="D19" s="62"/>
      <c r="E19" s="63"/>
      <c r="F19" s="63"/>
      <c r="G19" s="63"/>
      <c r="H19" s="64"/>
      <c r="I19" s="64"/>
    </row>
    <row r="20" spans="1:9" ht="16.5" customHeight="1">
      <c r="A20" s="321" t="s">
        <v>82</v>
      </c>
      <c r="B20" s="322"/>
      <c r="C20" s="322"/>
      <c r="D20" s="323"/>
      <c r="E20" s="54">
        <v>0</v>
      </c>
      <c r="F20" s="54">
        <v>0</v>
      </c>
      <c r="G20" s="54">
        <v>0</v>
      </c>
      <c r="H20" s="54">
        <v>137881</v>
      </c>
      <c r="I20" s="54">
        <v>139990</v>
      </c>
    </row>
    <row r="21" spans="1:9" ht="12" customHeight="1">
      <c r="A21" s="62"/>
      <c r="B21" s="62"/>
      <c r="C21" s="62"/>
      <c r="D21" s="62"/>
      <c r="E21" s="65"/>
      <c r="F21" s="65"/>
      <c r="G21" s="66"/>
      <c r="H21" s="66"/>
      <c r="I21" s="66"/>
    </row>
    <row r="22" spans="1:9" ht="16.5" customHeight="1">
      <c r="A22" s="267" t="s">
        <v>136</v>
      </c>
      <c r="B22" s="268"/>
      <c r="C22" s="268"/>
      <c r="D22" s="268"/>
      <c r="E22" s="268"/>
      <c r="F22" s="268"/>
      <c r="G22" s="268"/>
      <c r="H22" s="268"/>
      <c r="I22" s="269"/>
    </row>
    <row r="23" spans="1:9" ht="36.75" customHeight="1">
      <c r="A23" s="270" t="s">
        <v>123</v>
      </c>
      <c r="B23" s="271"/>
      <c r="C23" s="271"/>
      <c r="D23" s="271"/>
      <c r="E23" s="271"/>
      <c r="F23" s="271"/>
      <c r="G23" s="271"/>
      <c r="H23" s="271"/>
      <c r="I23" s="272"/>
    </row>
    <row r="24" ht="9" customHeight="1"/>
    <row r="25" ht="14.25">
      <c r="A25" s="10" t="s">
        <v>115</v>
      </c>
    </row>
    <row r="26" spans="1:9" ht="18" customHeight="1">
      <c r="A26" s="324" t="s">
        <v>137</v>
      </c>
      <c r="B26" s="324"/>
      <c r="C26" s="324"/>
      <c r="G26" s="11"/>
      <c r="H26" s="12"/>
      <c r="I26" s="12"/>
    </row>
    <row r="27" spans="1:9" ht="18" customHeight="1">
      <c r="A27" s="328" t="s">
        <v>138</v>
      </c>
      <c r="B27" s="329"/>
      <c r="C27" s="329"/>
      <c r="D27" s="330"/>
      <c r="G27" s="13"/>
      <c r="H27" s="51"/>
      <c r="I27" s="51" t="s">
        <v>159</v>
      </c>
    </row>
    <row r="28" spans="1:9" ht="16.5" customHeight="1">
      <c r="A28" s="325" t="s">
        <v>1</v>
      </c>
      <c r="B28" s="326"/>
      <c r="C28" s="326"/>
      <c r="D28" s="327"/>
      <c r="E28" s="8" t="s">
        <v>147</v>
      </c>
      <c r="F28" s="8" t="s">
        <v>118</v>
      </c>
      <c r="G28" s="9" t="s">
        <v>148</v>
      </c>
      <c r="H28" s="9" t="s">
        <v>149</v>
      </c>
      <c r="I28" s="9" t="s">
        <v>183</v>
      </c>
    </row>
    <row r="29" spans="1:9" ht="16.5" customHeight="1">
      <c r="A29" s="309" t="s">
        <v>139</v>
      </c>
      <c r="B29" s="316" t="s">
        <v>68</v>
      </c>
      <c r="C29" s="317"/>
      <c r="D29" s="318"/>
      <c r="E29" s="67">
        <f>SUM(E30:E34)</f>
        <v>0</v>
      </c>
      <c r="F29" s="68">
        <f>SUM(F30:F34)</f>
        <v>0</v>
      </c>
      <c r="G29" s="68">
        <f>SUM(G30:G34)</f>
        <v>0</v>
      </c>
      <c r="H29" s="110">
        <f>SUM(H30:H34)</f>
        <v>0</v>
      </c>
      <c r="I29" s="110">
        <f>SUM(I30:I34)</f>
        <v>0</v>
      </c>
    </row>
    <row r="30" spans="1:9" ht="16.5" customHeight="1">
      <c r="A30" s="310"/>
      <c r="B30" s="69"/>
      <c r="C30" s="297" t="s">
        <v>45</v>
      </c>
      <c r="D30" s="298"/>
      <c r="E30" s="54">
        <v>0</v>
      </c>
      <c r="F30" s="70">
        <v>0</v>
      </c>
      <c r="G30" s="70">
        <v>0</v>
      </c>
      <c r="H30" s="70">
        <v>0</v>
      </c>
      <c r="I30" s="70">
        <v>0</v>
      </c>
    </row>
    <row r="31" spans="1:9" ht="16.5" customHeight="1">
      <c r="A31" s="310"/>
      <c r="B31" s="69"/>
      <c r="C31" s="297" t="s">
        <v>47</v>
      </c>
      <c r="D31" s="298"/>
      <c r="E31" s="54">
        <v>0</v>
      </c>
      <c r="F31" s="70">
        <v>0</v>
      </c>
      <c r="G31" s="70">
        <v>0</v>
      </c>
      <c r="H31" s="70">
        <v>0</v>
      </c>
      <c r="I31" s="70">
        <v>0</v>
      </c>
    </row>
    <row r="32" spans="1:9" ht="16.5" customHeight="1">
      <c r="A32" s="310"/>
      <c r="B32" s="69"/>
      <c r="C32" s="297" t="s">
        <v>119</v>
      </c>
      <c r="D32" s="298"/>
      <c r="E32" s="54">
        <v>0</v>
      </c>
      <c r="F32" s="70">
        <v>0</v>
      </c>
      <c r="G32" s="70">
        <v>0</v>
      </c>
      <c r="H32" s="70">
        <v>0</v>
      </c>
      <c r="I32" s="70">
        <v>0</v>
      </c>
    </row>
    <row r="33" spans="1:9" ht="16.5" customHeight="1">
      <c r="A33" s="310"/>
      <c r="B33" s="69"/>
      <c r="C33" s="297" t="s">
        <v>46</v>
      </c>
      <c r="D33" s="298"/>
      <c r="E33" s="54">
        <v>0</v>
      </c>
      <c r="F33" s="70">
        <v>0</v>
      </c>
      <c r="G33" s="70">
        <v>0</v>
      </c>
      <c r="H33" s="70">
        <v>0</v>
      </c>
      <c r="I33" s="70">
        <v>0</v>
      </c>
    </row>
    <row r="34" spans="1:9" ht="16.5" customHeight="1">
      <c r="A34" s="310"/>
      <c r="B34" s="71"/>
      <c r="C34" s="297" t="s">
        <v>48</v>
      </c>
      <c r="D34" s="298"/>
      <c r="E34" s="54">
        <v>0</v>
      </c>
      <c r="F34" s="70">
        <v>0</v>
      </c>
      <c r="G34" s="70">
        <v>0</v>
      </c>
      <c r="H34" s="70">
        <v>0</v>
      </c>
      <c r="I34" s="70">
        <v>0</v>
      </c>
    </row>
    <row r="35" spans="1:9" ht="16.5" customHeight="1">
      <c r="A35" s="310"/>
      <c r="B35" s="316" t="s">
        <v>69</v>
      </c>
      <c r="C35" s="317"/>
      <c r="D35" s="318"/>
      <c r="E35" s="67">
        <f>SUM(E36:E45)</f>
        <v>2837510</v>
      </c>
      <c r="F35" s="68">
        <f>SUM(F36:F45)</f>
        <v>2750936941</v>
      </c>
      <c r="G35" s="68">
        <f>SUM(G36:G45)</f>
        <v>2723471965</v>
      </c>
      <c r="H35" s="110">
        <f>SUM(H36:H45)</f>
        <v>2766585943</v>
      </c>
      <c r="I35" s="110">
        <f>SUM(I36:I45)</f>
        <v>2835833893</v>
      </c>
    </row>
    <row r="36" spans="1:9" ht="16.5" customHeight="1">
      <c r="A36" s="310"/>
      <c r="B36" s="72"/>
      <c r="C36" s="297" t="s">
        <v>49</v>
      </c>
      <c r="D36" s="298"/>
      <c r="E36" s="54">
        <v>1758000</v>
      </c>
      <c r="F36" s="70">
        <v>1758000000</v>
      </c>
      <c r="G36" s="70">
        <v>1758000000</v>
      </c>
      <c r="H36" s="111">
        <v>1758000000</v>
      </c>
      <c r="I36" s="111">
        <v>1758000000</v>
      </c>
    </row>
    <row r="37" spans="1:9" ht="16.5" customHeight="1">
      <c r="A37" s="310"/>
      <c r="B37" s="72"/>
      <c r="C37" s="297" t="s">
        <v>50</v>
      </c>
      <c r="D37" s="298"/>
      <c r="E37" s="54">
        <v>1062939</v>
      </c>
      <c r="F37" s="70">
        <v>978761881</v>
      </c>
      <c r="G37" s="70">
        <v>948000193</v>
      </c>
      <c r="H37" s="111">
        <v>917238505</v>
      </c>
      <c r="I37" s="111">
        <v>1070846197</v>
      </c>
    </row>
    <row r="38" spans="1:9" ht="16.5" customHeight="1">
      <c r="A38" s="310"/>
      <c r="B38" s="72"/>
      <c r="C38" s="297" t="s">
        <v>70</v>
      </c>
      <c r="D38" s="298"/>
      <c r="E38" s="54">
        <v>16571</v>
      </c>
      <c r="F38" s="70">
        <v>14175060</v>
      </c>
      <c r="G38" s="70">
        <v>11779272</v>
      </c>
      <c r="H38" s="111">
        <v>9383484</v>
      </c>
      <c r="I38" s="111">
        <v>6987696</v>
      </c>
    </row>
    <row r="39" spans="1:9" ht="16.5" customHeight="1">
      <c r="A39" s="310"/>
      <c r="B39" s="72"/>
      <c r="C39" s="297" t="s">
        <v>71</v>
      </c>
      <c r="D39" s="298"/>
      <c r="E39" s="54">
        <v>0</v>
      </c>
      <c r="F39" s="70">
        <v>0</v>
      </c>
      <c r="G39" s="70">
        <v>0</v>
      </c>
      <c r="H39" s="111">
        <v>0</v>
      </c>
      <c r="I39" s="111">
        <v>0</v>
      </c>
    </row>
    <row r="40" spans="1:9" ht="16.5" customHeight="1">
      <c r="A40" s="310"/>
      <c r="B40" s="72"/>
      <c r="C40" s="297" t="s">
        <v>52</v>
      </c>
      <c r="D40" s="298"/>
      <c r="E40" s="54">
        <v>0</v>
      </c>
      <c r="F40" s="70">
        <v>0</v>
      </c>
      <c r="G40" s="70">
        <v>0</v>
      </c>
      <c r="H40" s="111">
        <v>0</v>
      </c>
      <c r="I40" s="111">
        <v>0</v>
      </c>
    </row>
    <row r="41" spans="1:9" ht="16.5" customHeight="1">
      <c r="A41" s="310"/>
      <c r="B41" s="72"/>
      <c r="C41" s="297" t="s">
        <v>72</v>
      </c>
      <c r="D41" s="298"/>
      <c r="E41" s="54">
        <v>0</v>
      </c>
      <c r="F41" s="70">
        <v>0</v>
      </c>
      <c r="G41" s="70">
        <v>0</v>
      </c>
      <c r="H41" s="111">
        <v>0</v>
      </c>
      <c r="I41" s="111">
        <v>0</v>
      </c>
    </row>
    <row r="42" spans="1:9" ht="16.5" customHeight="1">
      <c r="A42" s="310"/>
      <c r="B42" s="72"/>
      <c r="C42" s="297" t="s">
        <v>73</v>
      </c>
      <c r="D42" s="298"/>
      <c r="E42" s="54">
        <v>0</v>
      </c>
      <c r="F42" s="70">
        <v>0</v>
      </c>
      <c r="G42" s="70">
        <v>5692500</v>
      </c>
      <c r="H42" s="111">
        <v>81963954</v>
      </c>
      <c r="I42" s="111">
        <v>0</v>
      </c>
    </row>
    <row r="43" spans="1:9" ht="16.5" customHeight="1">
      <c r="A43" s="310"/>
      <c r="B43" s="72"/>
      <c r="C43" s="297" t="s">
        <v>53</v>
      </c>
      <c r="D43" s="298"/>
      <c r="E43" s="54">
        <v>0</v>
      </c>
      <c r="F43" s="70">
        <v>0</v>
      </c>
      <c r="G43" s="70">
        <v>0</v>
      </c>
      <c r="H43" s="111">
        <v>0</v>
      </c>
      <c r="I43" s="111">
        <v>0</v>
      </c>
    </row>
    <row r="44" spans="1:9" ht="16.5" customHeight="1">
      <c r="A44" s="310"/>
      <c r="B44" s="72"/>
      <c r="C44" s="297" t="s">
        <v>54</v>
      </c>
      <c r="D44" s="298"/>
      <c r="E44" s="54">
        <v>0</v>
      </c>
      <c r="F44" s="70">
        <v>0</v>
      </c>
      <c r="G44" s="70">
        <v>0</v>
      </c>
      <c r="H44" s="111">
        <v>0</v>
      </c>
      <c r="I44" s="111">
        <v>0</v>
      </c>
    </row>
    <row r="45" spans="1:9" ht="16.5" customHeight="1" thickBot="1">
      <c r="A45" s="310"/>
      <c r="B45" s="72"/>
      <c r="C45" s="299" t="s">
        <v>74</v>
      </c>
      <c r="D45" s="300"/>
      <c r="E45" s="55">
        <v>0</v>
      </c>
      <c r="F45" s="73">
        <v>0</v>
      </c>
      <c r="G45" s="73">
        <v>0</v>
      </c>
      <c r="H45" s="112">
        <v>0</v>
      </c>
      <c r="I45" s="112">
        <v>0</v>
      </c>
    </row>
    <row r="46" spans="1:9" ht="16.5" customHeight="1" thickBot="1">
      <c r="A46" s="312"/>
      <c r="B46" s="307" t="s">
        <v>55</v>
      </c>
      <c r="C46" s="308"/>
      <c r="D46" s="308"/>
      <c r="E46" s="56">
        <f>E29+E35</f>
        <v>2837510</v>
      </c>
      <c r="F46" s="74">
        <f>F29+F35</f>
        <v>2750936941</v>
      </c>
      <c r="G46" s="74">
        <f>G29+G35</f>
        <v>2723471965</v>
      </c>
      <c r="H46" s="119">
        <f>H29+H35</f>
        <v>2766585943</v>
      </c>
      <c r="I46" s="129">
        <f>I29+I35</f>
        <v>2835833893</v>
      </c>
    </row>
    <row r="47" spans="1:9" ht="16.5" customHeight="1">
      <c r="A47" s="309" t="s">
        <v>140</v>
      </c>
      <c r="B47" s="313" t="s">
        <v>102</v>
      </c>
      <c r="C47" s="314"/>
      <c r="D47" s="315"/>
      <c r="E47" s="75">
        <f>SUM(E48:E51)</f>
        <v>133630</v>
      </c>
      <c r="F47" s="76">
        <f>SUM(F48:F51)</f>
        <v>334282819</v>
      </c>
      <c r="G47" s="76">
        <f>SUM(G48:G51)</f>
        <v>264232285</v>
      </c>
      <c r="H47" s="120">
        <f>SUM(H48:H51)</f>
        <v>45932395</v>
      </c>
      <c r="I47" s="130">
        <f>SUM(I48:I51)</f>
        <v>25165465</v>
      </c>
    </row>
    <row r="48" spans="1:9" ht="16.5" customHeight="1">
      <c r="A48" s="310"/>
      <c r="B48" s="72"/>
      <c r="C48" s="297" t="s">
        <v>75</v>
      </c>
      <c r="D48" s="298"/>
      <c r="E48" s="54">
        <v>117035</v>
      </c>
      <c r="F48" s="70">
        <v>319277074</v>
      </c>
      <c r="G48" s="70">
        <v>247644503</v>
      </c>
      <c r="H48" s="121">
        <v>29527924</v>
      </c>
      <c r="I48" s="111">
        <v>8577000</v>
      </c>
    </row>
    <row r="49" spans="1:9" ht="16.5" customHeight="1">
      <c r="A49" s="310"/>
      <c r="B49" s="72"/>
      <c r="C49" s="297" t="s">
        <v>120</v>
      </c>
      <c r="D49" s="298"/>
      <c r="E49" s="54">
        <v>16595</v>
      </c>
      <c r="F49" s="70">
        <v>15005745</v>
      </c>
      <c r="G49" s="70">
        <v>16587782</v>
      </c>
      <c r="H49" s="121">
        <v>16404471</v>
      </c>
      <c r="I49" s="111">
        <v>16588465</v>
      </c>
    </row>
    <row r="50" spans="1:9" ht="16.5" customHeight="1">
      <c r="A50" s="310"/>
      <c r="B50" s="72"/>
      <c r="C50" s="297" t="s">
        <v>76</v>
      </c>
      <c r="D50" s="298"/>
      <c r="E50" s="54">
        <v>0</v>
      </c>
      <c r="F50" s="70">
        <v>0</v>
      </c>
      <c r="G50" s="70">
        <v>0</v>
      </c>
      <c r="H50" s="121">
        <v>0</v>
      </c>
      <c r="I50" s="111">
        <v>0</v>
      </c>
    </row>
    <row r="51" spans="1:9" ht="16.5" customHeight="1">
      <c r="A51" s="310"/>
      <c r="B51" s="72"/>
      <c r="C51" s="297" t="s">
        <v>77</v>
      </c>
      <c r="D51" s="298"/>
      <c r="E51" s="54">
        <v>0</v>
      </c>
      <c r="F51" s="70">
        <v>0</v>
      </c>
      <c r="G51" s="70">
        <v>0</v>
      </c>
      <c r="H51" s="121">
        <v>0</v>
      </c>
      <c r="I51" s="111">
        <v>0</v>
      </c>
    </row>
    <row r="52" spans="1:9" ht="16.5" customHeight="1">
      <c r="A52" s="310"/>
      <c r="B52" s="316" t="s">
        <v>103</v>
      </c>
      <c r="C52" s="317"/>
      <c r="D52" s="318"/>
      <c r="E52" s="67">
        <f>SUM(E53:E55)</f>
        <v>797146</v>
      </c>
      <c r="F52" s="68">
        <f>SUM(F53:F55)</f>
        <v>455215788</v>
      </c>
      <c r="G52" s="68">
        <f>SUM(G53:G55)</f>
        <v>446773949</v>
      </c>
      <c r="H52" s="122">
        <f>SUM(H53:H55)</f>
        <v>639019228</v>
      </c>
      <c r="I52" s="110">
        <f>SUM(I53:I55)</f>
        <v>650218953</v>
      </c>
    </row>
    <row r="53" spans="1:9" ht="16.5" customHeight="1">
      <c r="A53" s="310"/>
      <c r="B53" s="72"/>
      <c r="C53" s="297" t="s">
        <v>75</v>
      </c>
      <c r="D53" s="298"/>
      <c r="E53" s="54">
        <v>595641</v>
      </c>
      <c r="F53" s="70">
        <v>276363927</v>
      </c>
      <c r="G53" s="70">
        <v>249719424</v>
      </c>
      <c r="H53" s="121">
        <v>446861500</v>
      </c>
      <c r="I53" s="111">
        <v>468284500</v>
      </c>
    </row>
    <row r="54" spans="1:9" ht="16.5" customHeight="1">
      <c r="A54" s="310"/>
      <c r="B54" s="72"/>
      <c r="C54" s="297" t="s">
        <v>51</v>
      </c>
      <c r="D54" s="298"/>
      <c r="E54" s="54">
        <v>201505</v>
      </c>
      <c r="F54" s="70">
        <v>178851861</v>
      </c>
      <c r="G54" s="70">
        <v>197054525</v>
      </c>
      <c r="H54" s="121">
        <v>192157728</v>
      </c>
      <c r="I54" s="111">
        <v>181934453</v>
      </c>
    </row>
    <row r="55" spans="1:9" ht="16.5" customHeight="1" thickBot="1">
      <c r="A55" s="310"/>
      <c r="B55" s="72"/>
      <c r="C55" s="299" t="s">
        <v>76</v>
      </c>
      <c r="D55" s="300"/>
      <c r="E55" s="55">
        <v>0</v>
      </c>
      <c r="F55" s="73">
        <v>0</v>
      </c>
      <c r="G55" s="73">
        <v>0</v>
      </c>
      <c r="H55" s="123">
        <v>0</v>
      </c>
      <c r="I55" s="112">
        <v>0</v>
      </c>
    </row>
    <row r="56" spans="1:9" ht="16.5" customHeight="1" thickBot="1">
      <c r="A56" s="311"/>
      <c r="B56" s="301" t="s">
        <v>160</v>
      </c>
      <c r="C56" s="302"/>
      <c r="D56" s="302"/>
      <c r="E56" s="60">
        <f>E47+E52</f>
        <v>930776</v>
      </c>
      <c r="F56" s="77">
        <f>F47+F52</f>
        <v>789498607</v>
      </c>
      <c r="G56" s="77">
        <f>G47+G52</f>
        <v>711006234</v>
      </c>
      <c r="H56" s="124">
        <f>H47+H52</f>
        <v>684951623</v>
      </c>
      <c r="I56" s="129">
        <f>I47+I52</f>
        <v>675384418</v>
      </c>
    </row>
    <row r="57" spans="1:9" ht="16.5" customHeight="1" thickBot="1">
      <c r="A57" s="311"/>
      <c r="B57" s="303" t="s">
        <v>104</v>
      </c>
      <c r="C57" s="304"/>
      <c r="D57" s="304"/>
      <c r="E57" s="56">
        <f>E46-E56</f>
        <v>1906734</v>
      </c>
      <c r="F57" s="74">
        <f>F46-F56</f>
        <v>1961438334</v>
      </c>
      <c r="G57" s="74">
        <f>G46-G56</f>
        <v>2012465731</v>
      </c>
      <c r="H57" s="119">
        <f>H46-H56</f>
        <v>2081634320</v>
      </c>
      <c r="I57" s="129">
        <f>I46-I56</f>
        <v>2160449475</v>
      </c>
    </row>
    <row r="58" spans="1:9" ht="16.5" customHeight="1" thickBot="1">
      <c r="A58" s="312"/>
      <c r="B58" s="305" t="s">
        <v>105</v>
      </c>
      <c r="C58" s="306"/>
      <c r="D58" s="306"/>
      <c r="E58" s="78">
        <f>SUM(E56:E57)</f>
        <v>2837510</v>
      </c>
      <c r="F58" s="79">
        <f>SUM(F56:F57)</f>
        <v>2750936941</v>
      </c>
      <c r="G58" s="79">
        <f>SUM(G56:G57)</f>
        <v>2723471965</v>
      </c>
      <c r="H58" s="125">
        <f>SUM(H56:H57)</f>
        <v>2766585943</v>
      </c>
      <c r="I58" s="129">
        <f>SUM(I56:I57)</f>
        <v>2835833893</v>
      </c>
    </row>
    <row r="59" spans="1:9" ht="8.25" customHeight="1">
      <c r="A59" s="80"/>
      <c r="B59" s="62"/>
      <c r="C59" s="62"/>
      <c r="D59" s="62"/>
      <c r="E59" s="63"/>
      <c r="F59" s="63"/>
      <c r="G59" s="81"/>
      <c r="H59" s="113"/>
      <c r="I59" s="113"/>
    </row>
    <row r="60" spans="1:9" ht="16.5" customHeight="1">
      <c r="A60" s="287" t="s">
        <v>161</v>
      </c>
      <c r="B60" s="288"/>
      <c r="C60" s="288"/>
      <c r="D60" s="289"/>
      <c r="E60" s="82">
        <f>E56*1000/D63</f>
        <v>105.29772772550025</v>
      </c>
      <c r="F60" s="82">
        <f>F56/D63</f>
        <v>89.31516214378941</v>
      </c>
      <c r="G60" s="82">
        <f>G56/D65</f>
        <v>80.45163795722523</v>
      </c>
      <c r="H60" s="114">
        <f>H56/D65</f>
        <v>77.50351172280976</v>
      </c>
      <c r="I60" s="114">
        <f>I56/D65</f>
        <v>76.42096521883276</v>
      </c>
    </row>
    <row r="61" spans="1:9" s="16" customFormat="1" ht="12" customHeight="1">
      <c r="A61" s="15" t="s">
        <v>141</v>
      </c>
      <c r="E61" s="18"/>
      <c r="F61" s="17"/>
      <c r="G61" s="19"/>
      <c r="H61" s="14"/>
      <c r="I61" s="131"/>
    </row>
    <row r="62" spans="1:9" s="16" customFormat="1" ht="13.5" customHeight="1">
      <c r="A62" s="20" t="s">
        <v>175</v>
      </c>
      <c r="B62" s="20"/>
      <c r="C62" s="20"/>
      <c r="D62" s="20"/>
      <c r="E62" s="18"/>
      <c r="F62" s="17"/>
      <c r="G62" s="19"/>
      <c r="H62" s="14"/>
      <c r="I62" s="131"/>
    </row>
    <row r="63" spans="1:9" s="16" customFormat="1" ht="13.5" customHeight="1">
      <c r="A63" s="21" t="s">
        <v>142</v>
      </c>
      <c r="B63" s="20"/>
      <c r="C63" s="20"/>
      <c r="D63" s="22">
        <v>8839469</v>
      </c>
      <c r="E63" s="18"/>
      <c r="F63" s="17"/>
      <c r="G63" s="19"/>
      <c r="H63" s="14"/>
      <c r="I63" s="131"/>
    </row>
    <row r="64" spans="1:9" s="16" customFormat="1" ht="13.5" customHeight="1">
      <c r="A64" s="20" t="s">
        <v>185</v>
      </c>
      <c r="B64" s="20"/>
      <c r="C64" s="20"/>
      <c r="D64" s="23"/>
      <c r="E64" s="18"/>
      <c r="F64" s="17"/>
      <c r="G64" s="19"/>
      <c r="H64" s="14"/>
      <c r="I64" s="131"/>
    </row>
    <row r="65" spans="1:9" s="16" customFormat="1" ht="13.5" customHeight="1">
      <c r="A65" s="21" t="s">
        <v>143</v>
      </c>
      <c r="B65" s="20"/>
      <c r="C65" s="20"/>
      <c r="D65" s="22">
        <v>8837685</v>
      </c>
      <c r="E65" s="18"/>
      <c r="F65" s="17"/>
      <c r="G65" s="19"/>
      <c r="H65" s="14"/>
      <c r="I65" s="131"/>
    </row>
    <row r="66" spans="1:9" ht="14.25">
      <c r="A66" s="24" t="s">
        <v>144</v>
      </c>
      <c r="I66" s="132"/>
    </row>
    <row r="67" spans="1:9" ht="18" customHeight="1">
      <c r="A67" s="290" t="s">
        <v>145</v>
      </c>
      <c r="B67" s="290"/>
      <c r="C67" s="290"/>
      <c r="D67" s="290"/>
      <c r="H67" s="51"/>
      <c r="I67" s="133" t="s">
        <v>159</v>
      </c>
    </row>
    <row r="68" spans="1:9" ht="16.5" customHeight="1">
      <c r="A68" s="291" t="s">
        <v>1</v>
      </c>
      <c r="B68" s="292"/>
      <c r="C68" s="292"/>
      <c r="D68" s="293"/>
      <c r="E68" s="8" t="s">
        <v>147</v>
      </c>
      <c r="F68" s="8" t="s">
        <v>118</v>
      </c>
      <c r="G68" s="9" t="s">
        <v>148</v>
      </c>
      <c r="H68" s="9" t="s">
        <v>149</v>
      </c>
      <c r="I68" s="9" t="s">
        <v>183</v>
      </c>
    </row>
    <row r="69" spans="1:9" ht="16.5" customHeight="1">
      <c r="A69" s="294" t="s">
        <v>56</v>
      </c>
      <c r="B69" s="264" t="s">
        <v>57</v>
      </c>
      <c r="C69" s="265"/>
      <c r="D69" s="266"/>
      <c r="E69" s="67">
        <f>SUM(E70:E75)</f>
        <v>108192</v>
      </c>
      <c r="F69" s="68">
        <f>SUM(F70:F75)</f>
        <v>117028072</v>
      </c>
      <c r="G69" s="68">
        <f>SUM(G70:G75)</f>
        <v>133902227</v>
      </c>
      <c r="H69" s="122">
        <f>SUM(H70:H75)</f>
        <v>142688102</v>
      </c>
      <c r="I69" s="110">
        <f>SUM(I70:I75)</f>
        <v>124687630</v>
      </c>
    </row>
    <row r="70" spans="1:9" ht="16.5" customHeight="1">
      <c r="A70" s="295"/>
      <c r="B70" s="83"/>
      <c r="C70" s="262" t="s">
        <v>83</v>
      </c>
      <c r="D70" s="263"/>
      <c r="E70" s="54">
        <v>0</v>
      </c>
      <c r="F70" s="70">
        <v>0</v>
      </c>
      <c r="G70" s="70">
        <v>0</v>
      </c>
      <c r="H70" s="121">
        <v>0</v>
      </c>
      <c r="I70" s="111">
        <v>0</v>
      </c>
    </row>
    <row r="71" spans="1:9" ht="16.5" customHeight="1">
      <c r="A71" s="295"/>
      <c r="B71" s="83"/>
      <c r="C71" s="262" t="s">
        <v>78</v>
      </c>
      <c r="D71" s="263"/>
      <c r="E71" s="54">
        <v>0</v>
      </c>
      <c r="F71" s="70">
        <v>131600</v>
      </c>
      <c r="G71" s="70">
        <v>0</v>
      </c>
      <c r="H71" s="121">
        <v>0</v>
      </c>
      <c r="I71" s="111">
        <v>0</v>
      </c>
    </row>
    <row r="72" spans="1:9" ht="16.5" customHeight="1">
      <c r="A72" s="295"/>
      <c r="B72" s="83"/>
      <c r="C72" s="262" t="s">
        <v>62</v>
      </c>
      <c r="D72" s="263"/>
      <c r="E72" s="54">
        <v>81300</v>
      </c>
      <c r="F72" s="70">
        <v>80320272</v>
      </c>
      <c r="G72" s="70">
        <v>77886086</v>
      </c>
      <c r="H72" s="121">
        <v>77886086</v>
      </c>
      <c r="I72" s="111">
        <v>67527865</v>
      </c>
    </row>
    <row r="73" spans="1:9" ht="16.5" customHeight="1">
      <c r="A73" s="295"/>
      <c r="B73" s="83"/>
      <c r="C73" s="262" t="s">
        <v>84</v>
      </c>
      <c r="D73" s="263"/>
      <c r="E73" s="54">
        <v>0</v>
      </c>
      <c r="F73" s="70">
        <v>0</v>
      </c>
      <c r="G73" s="70">
        <v>0</v>
      </c>
      <c r="H73" s="121">
        <v>0</v>
      </c>
      <c r="I73" s="111">
        <v>0</v>
      </c>
    </row>
    <row r="74" spans="1:9" ht="16.5" customHeight="1">
      <c r="A74" s="295"/>
      <c r="B74" s="83"/>
      <c r="C74" s="262" t="s">
        <v>85</v>
      </c>
      <c r="D74" s="263"/>
      <c r="E74" s="54">
        <v>0</v>
      </c>
      <c r="F74" s="70">
        <v>0</v>
      </c>
      <c r="G74" s="70">
        <v>0</v>
      </c>
      <c r="H74" s="121">
        <v>0</v>
      </c>
      <c r="I74" s="111">
        <v>0</v>
      </c>
    </row>
    <row r="75" spans="1:9" ht="16.5" customHeight="1">
      <c r="A75" s="295"/>
      <c r="B75" s="83"/>
      <c r="C75" s="262" t="s">
        <v>58</v>
      </c>
      <c r="D75" s="263"/>
      <c r="E75" s="54">
        <v>26892</v>
      </c>
      <c r="F75" s="70">
        <v>36576200</v>
      </c>
      <c r="G75" s="70">
        <v>56016141</v>
      </c>
      <c r="H75" s="121">
        <v>64802016</v>
      </c>
      <c r="I75" s="111">
        <v>57159765</v>
      </c>
    </row>
    <row r="76" spans="1:9" ht="16.5" customHeight="1">
      <c r="A76" s="295"/>
      <c r="B76" s="264" t="s">
        <v>59</v>
      </c>
      <c r="C76" s="265"/>
      <c r="D76" s="266"/>
      <c r="E76" s="67">
        <f>E77</f>
        <v>0</v>
      </c>
      <c r="F76" s="68">
        <f>F77</f>
        <v>0</v>
      </c>
      <c r="G76" s="68">
        <f>G77</f>
        <v>0</v>
      </c>
      <c r="H76" s="122">
        <f>H77</f>
        <v>0</v>
      </c>
      <c r="I76" s="110">
        <f>I77</f>
        <v>0</v>
      </c>
    </row>
    <row r="77" spans="1:9" ht="16.5" customHeight="1">
      <c r="A77" s="295"/>
      <c r="B77" s="84"/>
      <c r="C77" s="283" t="s">
        <v>60</v>
      </c>
      <c r="D77" s="284"/>
      <c r="E77" s="54">
        <v>0</v>
      </c>
      <c r="F77" s="70">
        <v>0</v>
      </c>
      <c r="G77" s="70">
        <v>0</v>
      </c>
      <c r="H77" s="121">
        <v>0</v>
      </c>
      <c r="I77" s="111">
        <v>0</v>
      </c>
    </row>
    <row r="78" spans="1:9" ht="16.5" customHeight="1">
      <c r="A78" s="295"/>
      <c r="B78" s="264" t="s">
        <v>61</v>
      </c>
      <c r="C78" s="265"/>
      <c r="D78" s="266"/>
      <c r="E78" s="67">
        <f>SUM(E79:E82)</f>
        <v>0</v>
      </c>
      <c r="F78" s="68">
        <f>SUM(F79:F82)</f>
        <v>0</v>
      </c>
      <c r="G78" s="68">
        <f>SUM(G79:G82)</f>
        <v>0</v>
      </c>
      <c r="H78" s="122">
        <f>SUM(H79:H82)</f>
        <v>0</v>
      </c>
      <c r="I78" s="110">
        <f>SUM(I79:I82)</f>
        <v>0</v>
      </c>
    </row>
    <row r="79" spans="1:9" ht="16.5" customHeight="1">
      <c r="A79" s="295"/>
      <c r="B79" s="83"/>
      <c r="C79" s="262" t="s">
        <v>83</v>
      </c>
      <c r="D79" s="263"/>
      <c r="E79" s="54">
        <v>0</v>
      </c>
      <c r="F79" s="70">
        <v>0</v>
      </c>
      <c r="G79" s="70">
        <v>0</v>
      </c>
      <c r="H79" s="121">
        <v>0</v>
      </c>
      <c r="I79" s="111">
        <v>0</v>
      </c>
    </row>
    <row r="80" spans="1:9" ht="16.5" customHeight="1">
      <c r="A80" s="295"/>
      <c r="B80" s="83"/>
      <c r="C80" s="262" t="s">
        <v>62</v>
      </c>
      <c r="D80" s="263"/>
      <c r="E80" s="54">
        <v>0</v>
      </c>
      <c r="F80" s="70">
        <v>0</v>
      </c>
      <c r="G80" s="70">
        <v>0</v>
      </c>
      <c r="H80" s="121">
        <v>0</v>
      </c>
      <c r="I80" s="111">
        <v>0</v>
      </c>
    </row>
    <row r="81" spans="1:9" ht="16.5" customHeight="1">
      <c r="A81" s="295"/>
      <c r="B81" s="83"/>
      <c r="C81" s="262" t="s">
        <v>86</v>
      </c>
      <c r="D81" s="263"/>
      <c r="E81" s="54">
        <v>0</v>
      </c>
      <c r="F81" s="70">
        <v>0</v>
      </c>
      <c r="G81" s="70">
        <v>0</v>
      </c>
      <c r="H81" s="121">
        <v>0</v>
      </c>
      <c r="I81" s="111">
        <v>0</v>
      </c>
    </row>
    <row r="82" spans="1:9" ht="16.5" customHeight="1" thickBot="1">
      <c r="A82" s="295"/>
      <c r="B82" s="83"/>
      <c r="C82" s="285" t="s">
        <v>87</v>
      </c>
      <c r="D82" s="286"/>
      <c r="E82" s="55">
        <v>0</v>
      </c>
      <c r="F82" s="73">
        <v>0</v>
      </c>
      <c r="G82" s="73">
        <v>0</v>
      </c>
      <c r="H82" s="123">
        <v>0</v>
      </c>
      <c r="I82" s="112">
        <v>0</v>
      </c>
    </row>
    <row r="83" spans="1:9" ht="16.5" customHeight="1" thickBot="1">
      <c r="A83" s="296"/>
      <c r="B83" s="256" t="s">
        <v>162</v>
      </c>
      <c r="C83" s="257"/>
      <c r="D83" s="258"/>
      <c r="E83" s="85">
        <f>SUM(E69,E76,E78)</f>
        <v>108192</v>
      </c>
      <c r="F83" s="86">
        <f>SUM(F69,F76,F78)</f>
        <v>117028072</v>
      </c>
      <c r="G83" s="86">
        <f>SUM(G69,G76,G78)</f>
        <v>133902227</v>
      </c>
      <c r="H83" s="119">
        <f>SUM(H69,H76,H78)</f>
        <v>142688102</v>
      </c>
      <c r="I83" s="129">
        <f>SUM(I69,I76,I78)</f>
        <v>124687630</v>
      </c>
    </row>
    <row r="84" spans="1:9" ht="16.5" customHeight="1">
      <c r="A84" s="245" t="s">
        <v>4</v>
      </c>
      <c r="B84" s="259" t="s">
        <v>169</v>
      </c>
      <c r="C84" s="260"/>
      <c r="D84" s="261"/>
      <c r="E84" s="75">
        <f>SUM(E85:E94)</f>
        <v>353002</v>
      </c>
      <c r="F84" s="76">
        <f>SUM(F85:F94)</f>
        <v>312822916</v>
      </c>
      <c r="G84" s="76">
        <f>SUM(G85:G94)</f>
        <v>356930663</v>
      </c>
      <c r="H84" s="120">
        <f>SUM(H85:H94)</f>
        <v>331154493</v>
      </c>
      <c r="I84" s="130">
        <f>SUM(I85:I94)</f>
        <v>341871491</v>
      </c>
    </row>
    <row r="85" spans="1:9" ht="16.5" customHeight="1">
      <c r="A85" s="246"/>
      <c r="B85" s="83"/>
      <c r="C85" s="239" t="s">
        <v>63</v>
      </c>
      <c r="D85" s="240"/>
      <c r="E85" s="54">
        <v>205782</v>
      </c>
      <c r="F85" s="70">
        <v>195472373</v>
      </c>
      <c r="G85" s="70">
        <v>196738905</v>
      </c>
      <c r="H85" s="121">
        <v>196383054</v>
      </c>
      <c r="I85" s="111">
        <v>204614921</v>
      </c>
    </row>
    <row r="86" spans="1:9" ht="16.5" customHeight="1">
      <c r="A86" s="246"/>
      <c r="B86" s="83"/>
      <c r="C86" s="239" t="s">
        <v>117</v>
      </c>
      <c r="D86" s="240"/>
      <c r="E86" s="54">
        <v>35758</v>
      </c>
      <c r="F86" s="70">
        <v>51363945</v>
      </c>
      <c r="G86" s="70">
        <v>52523221</v>
      </c>
      <c r="H86" s="121">
        <v>50505848</v>
      </c>
      <c r="I86" s="111">
        <v>50723666</v>
      </c>
    </row>
    <row r="87" spans="1:9" ht="16.5" customHeight="1">
      <c r="A87" s="246"/>
      <c r="B87" s="83"/>
      <c r="C87" s="239" t="s">
        <v>64</v>
      </c>
      <c r="D87" s="240"/>
      <c r="E87" s="54">
        <v>13839</v>
      </c>
      <c r="F87" s="70">
        <v>15202188</v>
      </c>
      <c r="G87" s="70">
        <v>12861371</v>
      </c>
      <c r="H87" s="121">
        <v>12632843</v>
      </c>
      <c r="I87" s="111">
        <v>18122674</v>
      </c>
    </row>
    <row r="88" spans="1:9" ht="16.5" customHeight="1">
      <c r="A88" s="246"/>
      <c r="B88" s="83"/>
      <c r="C88" s="241" t="s">
        <v>67</v>
      </c>
      <c r="D88" s="242"/>
      <c r="E88" s="54">
        <v>7890</v>
      </c>
      <c r="F88" s="70">
        <v>6941113</v>
      </c>
      <c r="G88" s="70">
        <v>8800322</v>
      </c>
      <c r="H88" s="121">
        <v>7407263</v>
      </c>
      <c r="I88" s="111">
        <v>6280977</v>
      </c>
    </row>
    <row r="89" spans="1:9" ht="16.5" customHeight="1">
      <c r="A89" s="246"/>
      <c r="B89" s="83"/>
      <c r="C89" s="239" t="s">
        <v>65</v>
      </c>
      <c r="D89" s="240"/>
      <c r="E89" s="54">
        <v>1252</v>
      </c>
      <c r="F89" s="70">
        <v>1009000</v>
      </c>
      <c r="G89" s="70">
        <v>940750</v>
      </c>
      <c r="H89" s="121">
        <v>710500</v>
      </c>
      <c r="I89" s="111">
        <v>794700</v>
      </c>
    </row>
    <row r="90" spans="1:9" ht="16.5" customHeight="1">
      <c r="A90" s="246"/>
      <c r="B90" s="83"/>
      <c r="C90" s="241" t="s">
        <v>88</v>
      </c>
      <c r="D90" s="242"/>
      <c r="E90" s="54">
        <v>0</v>
      </c>
      <c r="F90" s="70">
        <v>0</v>
      </c>
      <c r="G90" s="70">
        <v>0</v>
      </c>
      <c r="H90" s="121">
        <v>0</v>
      </c>
      <c r="I90" s="111">
        <v>0</v>
      </c>
    </row>
    <row r="91" spans="1:9" ht="16.5" customHeight="1">
      <c r="A91" s="246"/>
      <c r="B91" s="83"/>
      <c r="C91" s="241" t="s">
        <v>89</v>
      </c>
      <c r="D91" s="242"/>
      <c r="E91" s="54">
        <v>0</v>
      </c>
      <c r="F91" s="70">
        <v>0</v>
      </c>
      <c r="G91" s="70">
        <v>0</v>
      </c>
      <c r="H91" s="121">
        <v>0</v>
      </c>
      <c r="I91" s="111">
        <v>0</v>
      </c>
    </row>
    <row r="92" spans="1:9" ht="16.5" customHeight="1">
      <c r="A92" s="246"/>
      <c r="B92" s="83"/>
      <c r="C92" s="241" t="s">
        <v>96</v>
      </c>
      <c r="D92" s="242"/>
      <c r="E92" s="54">
        <v>34729</v>
      </c>
      <c r="F92" s="70">
        <v>34597756</v>
      </c>
      <c r="G92" s="70">
        <v>33157476</v>
      </c>
      <c r="H92" s="121">
        <v>33157476</v>
      </c>
      <c r="I92" s="111">
        <v>33813596</v>
      </c>
    </row>
    <row r="93" spans="1:9" ht="16.5" customHeight="1">
      <c r="A93" s="246"/>
      <c r="B93" s="83"/>
      <c r="C93" s="248" t="s">
        <v>146</v>
      </c>
      <c r="D93" s="249"/>
      <c r="E93" s="54">
        <v>53752</v>
      </c>
      <c r="F93" s="70">
        <v>8236541</v>
      </c>
      <c r="G93" s="70">
        <v>51908618</v>
      </c>
      <c r="H93" s="121">
        <v>30357509</v>
      </c>
      <c r="I93" s="111">
        <v>27520957</v>
      </c>
    </row>
    <row r="94" spans="1:9" ht="16.5" customHeight="1">
      <c r="A94" s="246"/>
      <c r="B94" s="83"/>
      <c r="C94" s="239" t="s">
        <v>79</v>
      </c>
      <c r="D94" s="240"/>
      <c r="E94" s="54">
        <v>0</v>
      </c>
      <c r="F94" s="70">
        <v>0</v>
      </c>
      <c r="G94" s="70">
        <v>0</v>
      </c>
      <c r="H94" s="121">
        <v>0</v>
      </c>
      <c r="I94" s="111">
        <v>0</v>
      </c>
    </row>
    <row r="95" spans="1:9" ht="16.5" customHeight="1">
      <c r="A95" s="246"/>
      <c r="B95" s="273" t="s">
        <v>170</v>
      </c>
      <c r="C95" s="274"/>
      <c r="D95" s="275"/>
      <c r="E95" s="67">
        <f>E96</f>
        <v>9391</v>
      </c>
      <c r="F95" s="68">
        <f>F96</f>
        <v>7992148</v>
      </c>
      <c r="G95" s="68">
        <f>G96</f>
        <v>4557251</v>
      </c>
      <c r="H95" s="122">
        <f>H96</f>
        <v>2101380</v>
      </c>
      <c r="I95" s="110">
        <f>I96</f>
        <v>682125</v>
      </c>
    </row>
    <row r="96" spans="1:9" ht="16.5" customHeight="1">
      <c r="A96" s="246"/>
      <c r="B96" s="84"/>
      <c r="C96" s="239" t="s">
        <v>90</v>
      </c>
      <c r="D96" s="240"/>
      <c r="E96" s="54">
        <v>9391</v>
      </c>
      <c r="F96" s="70">
        <v>7992148</v>
      </c>
      <c r="G96" s="70">
        <v>4557251</v>
      </c>
      <c r="H96" s="121">
        <v>2101380</v>
      </c>
      <c r="I96" s="111">
        <v>682125</v>
      </c>
    </row>
    <row r="97" spans="1:9" ht="16.5" customHeight="1">
      <c r="A97" s="246"/>
      <c r="B97" s="273" t="s">
        <v>66</v>
      </c>
      <c r="C97" s="274"/>
      <c r="D97" s="275"/>
      <c r="E97" s="67">
        <f>SUM(E98:E99)</f>
        <v>0</v>
      </c>
      <c r="F97" s="68">
        <f>SUM(F98:F99)</f>
        <v>51975553</v>
      </c>
      <c r="G97" s="68">
        <f>SUM(G98:G99)</f>
        <v>0</v>
      </c>
      <c r="H97" s="122">
        <f>SUM(H98:H99)</f>
        <v>39095000</v>
      </c>
      <c r="I97" s="110">
        <f>SUM(I98:I99)</f>
        <v>58374000</v>
      </c>
    </row>
    <row r="98" spans="1:9" ht="16.5" customHeight="1">
      <c r="A98" s="246"/>
      <c r="B98" s="83"/>
      <c r="C98" s="276" t="s">
        <v>121</v>
      </c>
      <c r="D98" s="277"/>
      <c r="E98" s="54">
        <v>0</v>
      </c>
      <c r="F98" s="70">
        <v>51975553</v>
      </c>
      <c r="G98" s="70">
        <v>0</v>
      </c>
      <c r="H98" s="121">
        <v>39095000</v>
      </c>
      <c r="I98" s="111">
        <v>58374000</v>
      </c>
    </row>
    <row r="99" spans="1:9" ht="16.5" customHeight="1" thickBot="1">
      <c r="A99" s="246"/>
      <c r="B99" s="83"/>
      <c r="C99" s="278" t="s">
        <v>91</v>
      </c>
      <c r="D99" s="279"/>
      <c r="E99" s="55">
        <v>0</v>
      </c>
      <c r="F99" s="73">
        <v>0</v>
      </c>
      <c r="G99" s="73">
        <v>0</v>
      </c>
      <c r="H99" s="123">
        <v>0</v>
      </c>
      <c r="I99" s="112">
        <v>0</v>
      </c>
    </row>
    <row r="100" spans="1:9" ht="16.5" customHeight="1" thickBot="1">
      <c r="A100" s="247"/>
      <c r="B100" s="87" t="s">
        <v>163</v>
      </c>
      <c r="C100" s="88"/>
      <c r="D100" s="89"/>
      <c r="E100" s="60">
        <f>SUM(E84,E95,E97)</f>
        <v>362393</v>
      </c>
      <c r="F100" s="77">
        <f>SUM(F84,F95,F97)</f>
        <v>372790617</v>
      </c>
      <c r="G100" s="77">
        <f>SUM(G84,G95,G97)</f>
        <v>361487914</v>
      </c>
      <c r="H100" s="124">
        <f>SUM(H84,H95,H97)</f>
        <v>372350873</v>
      </c>
      <c r="I100" s="129">
        <f>SUM(I84,I95,I97)</f>
        <v>400927616</v>
      </c>
    </row>
    <row r="101" spans="1:9" ht="16.5" customHeight="1" thickBot="1">
      <c r="A101" s="243" t="s">
        <v>164</v>
      </c>
      <c r="B101" s="244"/>
      <c r="C101" s="244"/>
      <c r="D101" s="244"/>
      <c r="E101" s="56">
        <f>E83-E100</f>
        <v>-254201</v>
      </c>
      <c r="F101" s="74">
        <f>F83-F100</f>
        <v>-255762545</v>
      </c>
      <c r="G101" s="74">
        <f>G83-G100</f>
        <v>-227585687</v>
      </c>
      <c r="H101" s="119">
        <f>H83-H100</f>
        <v>-229662771</v>
      </c>
      <c r="I101" s="129">
        <f>I83-I100</f>
        <v>-276239986</v>
      </c>
    </row>
    <row r="102" spans="1:9" ht="16.5" customHeight="1" thickBot="1">
      <c r="A102" s="253" t="s">
        <v>171</v>
      </c>
      <c r="B102" s="254"/>
      <c r="C102" s="254"/>
      <c r="D102" s="255"/>
      <c r="E102" s="90">
        <v>195819</v>
      </c>
      <c r="F102" s="91">
        <v>193431227</v>
      </c>
      <c r="G102" s="91">
        <v>180336010</v>
      </c>
      <c r="H102" s="126">
        <v>199666857</v>
      </c>
      <c r="I102" s="134">
        <v>238779217</v>
      </c>
    </row>
    <row r="103" spans="1:9" ht="16.5" customHeight="1" thickBot="1">
      <c r="A103" s="243" t="s">
        <v>165</v>
      </c>
      <c r="B103" s="244"/>
      <c r="C103" s="244"/>
      <c r="D103" s="244"/>
      <c r="E103" s="56">
        <f>SUM(E101:E102)</f>
        <v>-58382</v>
      </c>
      <c r="F103" s="74">
        <f>SUM(F101:F102)</f>
        <v>-62331318</v>
      </c>
      <c r="G103" s="74">
        <f>SUM(G101:G102)</f>
        <v>-47249677</v>
      </c>
      <c r="H103" s="119">
        <f>SUM(H101:H102)</f>
        <v>-29995914</v>
      </c>
      <c r="I103" s="129">
        <f>SUM(I101:I102)</f>
        <v>-37460769</v>
      </c>
    </row>
    <row r="104" spans="8:9" ht="18" customHeight="1">
      <c r="H104" s="115"/>
      <c r="I104" s="115"/>
    </row>
    <row r="105" spans="1:9" ht="16.5" customHeight="1">
      <c r="A105" s="25"/>
      <c r="B105" s="26"/>
      <c r="C105" s="26"/>
      <c r="D105" s="27"/>
      <c r="E105" s="8" t="s">
        <v>147</v>
      </c>
      <c r="F105" s="8" t="s">
        <v>118</v>
      </c>
      <c r="G105" s="9" t="s">
        <v>148</v>
      </c>
      <c r="H105" s="116" t="s">
        <v>149</v>
      </c>
      <c r="I105" s="116" t="s">
        <v>183</v>
      </c>
    </row>
    <row r="106" spans="1:9" ht="40.5" customHeight="1">
      <c r="A106" s="280" t="s">
        <v>172</v>
      </c>
      <c r="B106" s="281"/>
      <c r="C106" s="281"/>
      <c r="D106" s="282"/>
      <c r="E106" s="28">
        <f>(E84+E95)*1000/'基本情報'!$O$24</f>
        <v>1098160.606060606</v>
      </c>
      <c r="F106" s="28">
        <f>(F84+F95)/'基本情報'!$T$24</f>
        <v>1076560.6174496645</v>
      </c>
      <c r="G106" s="28">
        <f>(G84+G95)/'基本情報'!$Y$24</f>
        <v>1255166.3680555555</v>
      </c>
      <c r="H106" s="28">
        <f>(H84+H95)/'基本情報'!$AD$24</f>
        <v>1262332.8522727273</v>
      </c>
      <c r="I106" s="135">
        <f>(I84+I95)/'基本情報'!$AI$24</f>
        <v>1254775.15018315</v>
      </c>
    </row>
    <row r="107" spans="1:9" s="30" customFormat="1" ht="18" customHeight="1">
      <c r="A107" s="29"/>
      <c r="B107" s="29"/>
      <c r="C107" s="29"/>
      <c r="D107" s="29"/>
      <c r="H107" s="117"/>
      <c r="I107" s="117"/>
    </row>
    <row r="108" spans="1:9" ht="16.5" customHeight="1">
      <c r="A108" s="31"/>
      <c r="B108" s="32"/>
      <c r="C108" s="32"/>
      <c r="D108" s="33"/>
      <c r="E108" s="8" t="s">
        <v>147</v>
      </c>
      <c r="F108" s="8" t="s">
        <v>118</v>
      </c>
      <c r="G108" s="9" t="s">
        <v>148</v>
      </c>
      <c r="H108" s="116" t="s">
        <v>149</v>
      </c>
      <c r="I108" s="116" t="s">
        <v>183</v>
      </c>
    </row>
    <row r="109" spans="1:9" ht="40.5" customHeight="1">
      <c r="A109" s="280" t="s">
        <v>173</v>
      </c>
      <c r="B109" s="281"/>
      <c r="C109" s="281"/>
      <c r="D109" s="282"/>
      <c r="E109" s="28">
        <f>E102*1000/'基本情報'!$O$24</f>
        <v>593390.9090909091</v>
      </c>
      <c r="F109" s="28">
        <f>F102/'基本情報'!$T$24</f>
        <v>649098.0771812081</v>
      </c>
      <c r="G109" s="28">
        <f>G102/'基本情報'!$Y$24</f>
        <v>626166.7013888889</v>
      </c>
      <c r="H109" s="28">
        <f>H102/'基本情報'!$AD$24</f>
        <v>756313.8522727273</v>
      </c>
      <c r="I109" s="135">
        <f>I102/'基本情報'!$AI$24</f>
        <v>874649.1465201465</v>
      </c>
    </row>
    <row r="111" spans="1:9" ht="16.5" customHeight="1">
      <c r="A111" s="267" t="s">
        <v>136</v>
      </c>
      <c r="B111" s="268"/>
      <c r="C111" s="268"/>
      <c r="D111" s="268"/>
      <c r="E111" s="268"/>
      <c r="F111" s="268"/>
      <c r="G111" s="268"/>
      <c r="H111" s="268"/>
      <c r="I111" s="269"/>
    </row>
    <row r="112" spans="1:9" ht="68.25" customHeight="1">
      <c r="A112" s="270" t="s">
        <v>123</v>
      </c>
      <c r="B112" s="271"/>
      <c r="C112" s="271"/>
      <c r="D112" s="271"/>
      <c r="E112" s="271"/>
      <c r="F112" s="271"/>
      <c r="G112" s="271"/>
      <c r="H112" s="271"/>
      <c r="I112" s="272"/>
    </row>
  </sheetData>
  <sheetProtection/>
  <mergeCells count="99">
    <mergeCell ref="A3:D3"/>
    <mergeCell ref="A4:D4"/>
    <mergeCell ref="A5:A12"/>
    <mergeCell ref="B5:D5"/>
    <mergeCell ref="B10:D10"/>
    <mergeCell ref="B11:D11"/>
    <mergeCell ref="B12:D12"/>
    <mergeCell ref="B6:D6"/>
    <mergeCell ref="B7:D7"/>
    <mergeCell ref="B8:D8"/>
    <mergeCell ref="A13:A17"/>
    <mergeCell ref="B13:D13"/>
    <mergeCell ref="B14:D14"/>
    <mergeCell ref="B15:D15"/>
    <mergeCell ref="B16:D16"/>
    <mergeCell ref="B17:D17"/>
    <mergeCell ref="A18:D18"/>
    <mergeCell ref="A20:D20"/>
    <mergeCell ref="A22:I22"/>
    <mergeCell ref="A23:I23"/>
    <mergeCell ref="A26:C26"/>
    <mergeCell ref="A28:D28"/>
    <mergeCell ref="A27:D27"/>
    <mergeCell ref="A29:A46"/>
    <mergeCell ref="B29:D29"/>
    <mergeCell ref="C30:D30"/>
    <mergeCell ref="C31:D31"/>
    <mergeCell ref="C32:D32"/>
    <mergeCell ref="C33:D33"/>
    <mergeCell ref="C34:D34"/>
    <mergeCell ref="B35:D35"/>
    <mergeCell ref="C36:D36"/>
    <mergeCell ref="C37:D37"/>
    <mergeCell ref="C38:D38"/>
    <mergeCell ref="C39:D39"/>
    <mergeCell ref="C40:D40"/>
    <mergeCell ref="C41:D41"/>
    <mergeCell ref="C42:D42"/>
    <mergeCell ref="C43:D43"/>
    <mergeCell ref="C44:D44"/>
    <mergeCell ref="C45:D45"/>
    <mergeCell ref="B46:D46"/>
    <mergeCell ref="A47:A58"/>
    <mergeCell ref="B47:D47"/>
    <mergeCell ref="C48:D48"/>
    <mergeCell ref="C49:D49"/>
    <mergeCell ref="C50:D50"/>
    <mergeCell ref="C51:D51"/>
    <mergeCell ref="B52:D52"/>
    <mergeCell ref="C53:D53"/>
    <mergeCell ref="C54:D54"/>
    <mergeCell ref="C55:D55"/>
    <mergeCell ref="B56:D56"/>
    <mergeCell ref="B57:D57"/>
    <mergeCell ref="B58:D58"/>
    <mergeCell ref="A60:D60"/>
    <mergeCell ref="A67:D67"/>
    <mergeCell ref="A68:D68"/>
    <mergeCell ref="A69:A83"/>
    <mergeCell ref="B69:D69"/>
    <mergeCell ref="C70:D70"/>
    <mergeCell ref="C71:D71"/>
    <mergeCell ref="C72:D72"/>
    <mergeCell ref="C73:D73"/>
    <mergeCell ref="C74:D74"/>
    <mergeCell ref="C77:D77"/>
    <mergeCell ref="B78:D78"/>
    <mergeCell ref="C79:D79"/>
    <mergeCell ref="C80:D80"/>
    <mergeCell ref="C81:D81"/>
    <mergeCell ref="C82:D82"/>
    <mergeCell ref="A111:I111"/>
    <mergeCell ref="A112:I112"/>
    <mergeCell ref="B95:D95"/>
    <mergeCell ref="C96:D96"/>
    <mergeCell ref="B97:D97"/>
    <mergeCell ref="C98:D98"/>
    <mergeCell ref="C99:D99"/>
    <mergeCell ref="A106:D106"/>
    <mergeCell ref="A109:D109"/>
    <mergeCell ref="B9:D9"/>
    <mergeCell ref="A102:D102"/>
    <mergeCell ref="A103:D103"/>
    <mergeCell ref="B83:D83"/>
    <mergeCell ref="B84:D84"/>
    <mergeCell ref="C85:D85"/>
    <mergeCell ref="C86:D86"/>
    <mergeCell ref="C87:D87"/>
    <mergeCell ref="C75:D75"/>
    <mergeCell ref="B76:D76"/>
    <mergeCell ref="C89:D89"/>
    <mergeCell ref="C90:D90"/>
    <mergeCell ref="C91:D91"/>
    <mergeCell ref="C92:D92"/>
    <mergeCell ref="C94:D94"/>
    <mergeCell ref="A101:D101"/>
    <mergeCell ref="A84:A100"/>
    <mergeCell ref="C88:D88"/>
    <mergeCell ref="C93:D93"/>
  </mergeCells>
  <hyperlinks>
    <hyperlink ref="A27:D27" r:id="rId1" display="府の決算（財務諸表等）はこちら"/>
  </hyperlinks>
  <printOptions/>
  <pageMargins left="0.984251968503937" right="0.1968503937007874" top="0.5905511811023623" bottom="0.1968503937007874" header="0.5118110236220472" footer="0.1968503937007874"/>
  <pageSetup fitToHeight="0" fitToWidth="1" horizontalDpi="300" verticalDpi="300" orientation="portrait" paperSize="9" scale="74" r:id="rId2"/>
  <headerFooter alignWithMargins="0">
    <oddHeader>&amp;R&amp;"游ゴシック,標準"子どもライフサポートセンター</oddHeader>
  </headerFooter>
  <rowBreaks count="1" manualBreakCount="1">
    <brk id="65" max="8" man="1"/>
  </rowBreaks>
</worksheet>
</file>

<file path=xl/worksheets/sheet3.xml><?xml version="1.0" encoding="utf-8"?>
<worksheet xmlns="http://schemas.openxmlformats.org/spreadsheetml/2006/main" xmlns:r="http://schemas.openxmlformats.org/officeDocument/2006/relationships">
  <sheetPr>
    <pageSetUpPr fitToPage="1"/>
  </sheetPr>
  <dimension ref="A1:H15"/>
  <sheetViews>
    <sheetView view="pageBreakPreview" zoomScaleSheetLayoutView="100" zoomScalePageLayoutView="0" workbookViewId="0" topLeftCell="A1">
      <selection activeCell="A1" sqref="A1"/>
    </sheetView>
  </sheetViews>
  <sheetFormatPr defaultColWidth="9.00390625" defaultRowHeight="13.5"/>
  <cols>
    <col min="1" max="1" width="20.25390625" style="3" customWidth="1"/>
    <col min="2" max="2" width="14.125" style="3" customWidth="1"/>
    <col min="3" max="3" width="10.625" style="3" customWidth="1"/>
    <col min="4" max="8" width="13.625" style="3" customWidth="1"/>
    <col min="9" max="16384" width="9.00390625" style="3" customWidth="1"/>
  </cols>
  <sheetData>
    <row r="1" spans="1:8" ht="17.25">
      <c r="A1" s="34" t="s">
        <v>150</v>
      </c>
      <c r="B1" s="16"/>
      <c r="C1" s="16"/>
      <c r="D1" s="16"/>
      <c r="E1" s="16"/>
      <c r="F1" s="16"/>
      <c r="G1" s="16"/>
      <c r="H1" s="16"/>
    </row>
    <row r="2" spans="1:8" ht="18">
      <c r="A2" s="92" t="s">
        <v>97</v>
      </c>
      <c r="B2" s="93"/>
      <c r="C2" s="93"/>
      <c r="D2" s="94" t="s">
        <v>179</v>
      </c>
      <c r="E2" s="94" t="s">
        <v>129</v>
      </c>
      <c r="F2" s="94" t="s">
        <v>130</v>
      </c>
      <c r="G2" s="94" t="s">
        <v>131</v>
      </c>
      <c r="H2" s="95" t="s">
        <v>180</v>
      </c>
    </row>
    <row r="3" spans="1:8" ht="19.5">
      <c r="A3" s="96" t="s">
        <v>80</v>
      </c>
      <c r="B3" s="97"/>
      <c r="C3" s="97"/>
      <c r="D3" s="98">
        <f>SUM(D4:D5)</f>
        <v>33</v>
      </c>
      <c r="E3" s="98">
        <f>SUM(E4:E5)</f>
        <v>37</v>
      </c>
      <c r="F3" s="98">
        <f>SUM(F4:F5)</f>
        <v>38</v>
      </c>
      <c r="G3" s="98">
        <f>SUM(G4:G5)</f>
        <v>39</v>
      </c>
      <c r="H3" s="99">
        <f>SUM(H4:H5)</f>
        <v>39</v>
      </c>
    </row>
    <row r="4" spans="1:8" ht="18.75">
      <c r="A4" s="100" t="s">
        <v>98</v>
      </c>
      <c r="B4" s="101" t="s">
        <v>99</v>
      </c>
      <c r="C4" s="102"/>
      <c r="D4" s="103">
        <v>27</v>
      </c>
      <c r="E4" s="103">
        <v>29</v>
      </c>
      <c r="F4" s="103">
        <v>28</v>
      </c>
      <c r="G4" s="103">
        <v>28</v>
      </c>
      <c r="H4" s="108">
        <v>27</v>
      </c>
    </row>
    <row r="5" spans="1:8" ht="18.75">
      <c r="A5" s="104"/>
      <c r="B5" s="101" t="s">
        <v>100</v>
      </c>
      <c r="C5" s="102"/>
      <c r="D5" s="103">
        <v>6</v>
      </c>
      <c r="E5" s="103">
        <v>8</v>
      </c>
      <c r="F5" s="103">
        <v>10</v>
      </c>
      <c r="G5" s="103">
        <v>11</v>
      </c>
      <c r="H5" s="109">
        <v>12</v>
      </c>
    </row>
    <row r="6" spans="1:8" ht="13.5">
      <c r="A6" s="35"/>
      <c r="B6" s="35"/>
      <c r="C6" s="35"/>
      <c r="D6" s="35"/>
      <c r="E6" s="35"/>
      <c r="F6" s="35"/>
      <c r="G6" s="35"/>
      <c r="H6" s="35"/>
    </row>
    <row r="7" spans="1:8" ht="13.5">
      <c r="A7" s="35"/>
      <c r="B7" s="36"/>
      <c r="C7" s="36"/>
      <c r="D7" s="37"/>
      <c r="E7" s="37"/>
      <c r="F7" s="37"/>
      <c r="G7" s="37"/>
      <c r="H7" s="37"/>
    </row>
    <row r="8" spans="1:8" ht="17.25">
      <c r="A8" s="34" t="s">
        <v>151</v>
      </c>
      <c r="B8" s="16"/>
      <c r="C8" s="16"/>
      <c r="D8" s="16"/>
      <c r="E8" s="16"/>
      <c r="F8" s="16"/>
      <c r="G8" s="16"/>
      <c r="H8" s="16"/>
    </row>
    <row r="9" spans="1:8" ht="150" customHeight="1">
      <c r="A9" s="350" t="s">
        <v>158</v>
      </c>
      <c r="B9" s="351"/>
      <c r="C9" s="351"/>
      <c r="D9" s="351"/>
      <c r="E9" s="351"/>
      <c r="F9" s="351"/>
      <c r="G9" s="351"/>
      <c r="H9" s="352"/>
    </row>
    <row r="10" spans="1:8" ht="13.5">
      <c r="A10" s="16"/>
      <c r="B10" s="16"/>
      <c r="C10" s="16"/>
      <c r="D10" s="16"/>
      <c r="E10" s="16"/>
      <c r="F10" s="16"/>
      <c r="G10" s="16"/>
      <c r="H10" s="16"/>
    </row>
    <row r="11" spans="1:8" ht="13.5">
      <c r="A11" s="16"/>
      <c r="B11" s="16"/>
      <c r="C11" s="16"/>
      <c r="D11" s="16"/>
      <c r="E11" s="16"/>
      <c r="F11" s="16"/>
      <c r="G11" s="16"/>
      <c r="H11" s="16"/>
    </row>
    <row r="12" spans="1:8" ht="17.25">
      <c r="A12" s="34" t="s">
        <v>152</v>
      </c>
      <c r="B12" s="16"/>
      <c r="C12" s="16"/>
      <c r="D12" s="16"/>
      <c r="E12" s="16"/>
      <c r="F12" s="16"/>
      <c r="G12" s="16"/>
      <c r="H12" s="16"/>
    </row>
    <row r="13" spans="1:8" ht="19.5" customHeight="1">
      <c r="A13" s="105" t="s">
        <v>153</v>
      </c>
      <c r="B13" s="106" t="s">
        <v>114</v>
      </c>
      <c r="C13" s="105" t="s">
        <v>154</v>
      </c>
      <c r="D13" s="353"/>
      <c r="E13" s="354"/>
      <c r="F13" s="355"/>
      <c r="G13" s="92" t="s">
        <v>155</v>
      </c>
      <c r="H13" s="107"/>
    </row>
    <row r="14" spans="1:8" ht="19.5" customHeight="1">
      <c r="A14" s="105" t="s">
        <v>156</v>
      </c>
      <c r="B14" s="356"/>
      <c r="C14" s="357"/>
      <c r="D14" s="357"/>
      <c r="E14" s="357"/>
      <c r="F14" s="357"/>
      <c r="G14" s="357"/>
      <c r="H14" s="358"/>
    </row>
    <row r="15" spans="1:8" ht="90" customHeight="1">
      <c r="A15" s="105" t="s">
        <v>157</v>
      </c>
      <c r="B15" s="350"/>
      <c r="C15" s="351"/>
      <c r="D15" s="351"/>
      <c r="E15" s="351"/>
      <c r="F15" s="351"/>
      <c r="G15" s="351"/>
      <c r="H15" s="352"/>
    </row>
  </sheetData>
  <sheetProtection/>
  <mergeCells count="4">
    <mergeCell ref="A9:H9"/>
    <mergeCell ref="D13:F13"/>
    <mergeCell ref="B14:H14"/>
    <mergeCell ref="B15:H15"/>
  </mergeCells>
  <printOptions/>
  <pageMargins left="0.984251968503937" right="0.1968503937007874" top="0.5905511811023623" bottom="0.1968503937007874" header="0.5118110236220472" footer="0.1968503937007874"/>
  <pageSetup fitToHeight="0" fitToWidth="1" horizontalDpi="300" verticalDpi="300" orientation="portrait" paperSize="9" scale="79" r:id="rId1"/>
  <headerFooter alignWithMargins="0">
    <oddHeader>&amp;R&amp;"游ゴシック,標準"子どもライフサポートセンター</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2023-06-09T05:25:51Z</cp:lastPrinted>
  <dcterms:created xsi:type="dcterms:W3CDTF">1997-01-08T22:48:59Z</dcterms:created>
  <dcterms:modified xsi:type="dcterms:W3CDTF">2023-10-24T08:05:42Z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