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392" tabRatio="796" activeTab="0"/>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'基本情報'!$A$1:$AR$33</definedName>
    <definedName name="_xlnm.Print_Area" localSheetId="1">'収支情報'!$A$1:$I$138</definedName>
  </definedNames>
  <calcPr fullCalcOnLoad="1"/>
</workbook>
</file>

<file path=xl/sharedStrings.xml><?xml version="1.0" encoding="utf-8"?>
<sst xmlns="http://schemas.openxmlformats.org/spreadsheetml/2006/main" count="283" uniqueCount="212">
  <si>
    <t>その他</t>
  </si>
  <si>
    <t>施設使用料</t>
  </si>
  <si>
    <t>その他</t>
  </si>
  <si>
    <t>法人収入</t>
  </si>
  <si>
    <t>法人支出</t>
  </si>
  <si>
    <t>区分</t>
  </si>
  <si>
    <t>施設で実施している主な事業</t>
  </si>
  <si>
    <t>行政財産目的外使用料</t>
  </si>
  <si>
    <t>補助金・委託料</t>
  </si>
  <si>
    <t>府支出</t>
  </si>
  <si>
    <t>施設維持費</t>
  </si>
  <si>
    <t>人件費</t>
  </si>
  <si>
    <t>自主事業収入</t>
  </si>
  <si>
    <t>管理運営委託料</t>
  </si>
  <si>
    <t>補助金・委託料</t>
  </si>
  <si>
    <t>事業費等</t>
  </si>
  <si>
    <t>料金水準の考え方</t>
  </si>
  <si>
    <t>調査実施</t>
  </si>
  <si>
    <t>調査手法</t>
  </si>
  <si>
    <t>調査結果</t>
  </si>
  <si>
    <t>実施時期</t>
  </si>
  <si>
    <t>対象者数</t>
  </si>
  <si>
    <t>公の施設基本情報</t>
  </si>
  <si>
    <t>条例等に規定された設置目的</t>
  </si>
  <si>
    <t>雑入</t>
  </si>
  <si>
    <t>直接</t>
  </si>
  <si>
    <t>個別支援計画に基づく利用者の支援</t>
  </si>
  <si>
    <t>利用者数（過去5年間）</t>
  </si>
  <si>
    <t>合　　計</t>
  </si>
  <si>
    <t>管理運営委託料</t>
  </si>
  <si>
    <t>小　計</t>
  </si>
  <si>
    <t>府費負担（府支出－府収入）</t>
  </si>
  <si>
    <t>その他
法人</t>
  </si>
  <si>
    <t>人</t>
  </si>
  <si>
    <t>合　　　計</t>
  </si>
  <si>
    <t>左の財源内訳</t>
  </si>
  <si>
    <t>地方債</t>
  </si>
  <si>
    <t>国　　庫</t>
  </si>
  <si>
    <t>一般財源</t>
  </si>
  <si>
    <t>億円</t>
  </si>
  <si>
    <t>年度</t>
  </si>
  <si>
    <t>現員（4/1）</t>
  </si>
  <si>
    <t>利用率</t>
  </si>
  <si>
    <t>Ⅰ流動資産</t>
  </si>
  <si>
    <t>現金預金等</t>
  </si>
  <si>
    <t>未収金</t>
  </si>
  <si>
    <t>短期貸付金</t>
  </si>
  <si>
    <t>その他流動資産</t>
  </si>
  <si>
    <t>Ⅱ固定資産</t>
  </si>
  <si>
    <t>土地</t>
  </si>
  <si>
    <t>建物</t>
  </si>
  <si>
    <t>工作物・立木竹・浮標等</t>
  </si>
  <si>
    <t>地上権</t>
  </si>
  <si>
    <t>重要物品</t>
  </si>
  <si>
    <t>リース資産・ソフトウェア等</t>
  </si>
  <si>
    <t>建設仮勘定</t>
  </si>
  <si>
    <t>出資金</t>
  </si>
  <si>
    <t>長期貸付金</t>
  </si>
  <si>
    <t>基金</t>
  </si>
  <si>
    <t>資産合計</t>
  </si>
  <si>
    <t>地方債</t>
  </si>
  <si>
    <t>リース債務</t>
  </si>
  <si>
    <t>その他流動負債</t>
  </si>
  <si>
    <t>退職手当引当金</t>
  </si>
  <si>
    <t>府収入</t>
  </si>
  <si>
    <t>行政収入</t>
  </si>
  <si>
    <t>分担金及び負担金</t>
  </si>
  <si>
    <t>使用料及び手数料</t>
  </si>
  <si>
    <t>国庫支出金</t>
  </si>
  <si>
    <t>財産収入</t>
  </si>
  <si>
    <t>寄附金・繰入金</t>
  </si>
  <si>
    <t>その他行政収入</t>
  </si>
  <si>
    <t>金融収入</t>
  </si>
  <si>
    <t>受取利息及び配当金</t>
  </si>
  <si>
    <t>特別収入</t>
  </si>
  <si>
    <t>固定資産売却益</t>
  </si>
  <si>
    <t>その他特別収入</t>
  </si>
  <si>
    <t>給与関係費</t>
  </si>
  <si>
    <t>維持補修費</t>
  </si>
  <si>
    <t>社会保障扶助費</t>
  </si>
  <si>
    <t>負担金・補助金・交付金等</t>
  </si>
  <si>
    <t>国直轄事業負担金</t>
  </si>
  <si>
    <t>繰出金</t>
  </si>
  <si>
    <t>その他行政費用</t>
  </si>
  <si>
    <t>地方債利息・手数料</t>
  </si>
  <si>
    <t>特別費用</t>
  </si>
  <si>
    <t>その他特別費用</t>
  </si>
  <si>
    <t>総数</t>
  </si>
  <si>
    <t>施設職員数（4月1日時点）</t>
  </si>
  <si>
    <t>常勤</t>
  </si>
  <si>
    <t>非常勤</t>
  </si>
  <si>
    <t>稼働率：１００％</t>
  </si>
  <si>
    <t>Ⅱ固定負債</t>
  </si>
  <si>
    <t>純資産</t>
  </si>
  <si>
    <t>負債及び純資産の合計</t>
  </si>
  <si>
    <t>不明</t>
  </si>
  <si>
    <t>現員（延人数）①</t>
  </si>
  <si>
    <t>入所施設利用者には、一年を通じてサービスを提供</t>
  </si>
  <si>
    <t>大阪府立こんごう福祉センター条例</t>
  </si>
  <si>
    <t>大阪府立こんごう福祉センター条例施行規則</t>
  </si>
  <si>
    <t>こんごう福祉センター</t>
  </si>
  <si>
    <t>人</t>
  </si>
  <si>
    <t>令和元年度</t>
  </si>
  <si>
    <t>施設名（愛称）</t>
  </si>
  <si>
    <t>延床面積（建物所有者）</t>
  </si>
  <si>
    <t>主な施設内容</t>
  </si>
  <si>
    <t>施設建設時の財源内訳</t>
  </si>
  <si>
    <t>料金区分</t>
  </si>
  <si>
    <t>主な料金</t>
  </si>
  <si>
    <t>利用料金制</t>
  </si>
  <si>
    <t>　</t>
  </si>
  <si>
    <t>減価償却費</t>
  </si>
  <si>
    <t>担当部・課
　・グループ</t>
  </si>
  <si>
    <t>根拠条例・規則名</t>
  </si>
  <si>
    <t>所在地等</t>
  </si>
  <si>
    <t>敷地面積（敷地所有者）</t>
  </si>
  <si>
    <t>建物規模（施設構造）</t>
  </si>
  <si>
    <t>管理運営形態</t>
  </si>
  <si>
    <t>開館日・開館時間</t>
  </si>
  <si>
    <t>Ⅰ流動負債</t>
  </si>
  <si>
    <t>■大阪府の決算</t>
  </si>
  <si>
    <t>物件費</t>
  </si>
  <si>
    <t>利用料金収入</t>
  </si>
  <si>
    <t>令和元年度</t>
  </si>
  <si>
    <t>施設運営に関する指標
（稼働率、利用率等）</t>
  </si>
  <si>
    <t>不納欠損等引当金</t>
  </si>
  <si>
    <t>賞与等引当金</t>
  </si>
  <si>
    <t>指定管理者</t>
  </si>
  <si>
    <t>固定資産売却損・除却損</t>
  </si>
  <si>
    <t>あり</t>
  </si>
  <si>
    <t>福祉部　障がい福祉室
地域生活支援課　発達障がい児者支援グループ</t>
  </si>
  <si>
    <t>特になし</t>
  </si>
  <si>
    <t>導入済：昭和45年4月1日より　（利用料金の詳細はこちら）</t>
  </si>
  <si>
    <t>令和3年度</t>
  </si>
  <si>
    <t>令和3年度</t>
  </si>
  <si>
    <t>3．施設運営に係る収支</t>
  </si>
  <si>
    <t>※単位未満は四捨五入としたため、内訳の計と合計が一致しない場合がある。(以下すべての表も同様）</t>
  </si>
  <si>
    <t>■大阪府の予算</t>
  </si>
  <si>
    <t>令和元年度</t>
  </si>
  <si>
    <t>令和2年度</t>
  </si>
  <si>
    <t>令和3年度</t>
  </si>
  <si>
    <t>令和4年度</t>
  </si>
  <si>
    <t>府収入</t>
  </si>
  <si>
    <t>指定管理者納付金</t>
  </si>
  <si>
    <t>府支出（補修費）</t>
  </si>
  <si>
    <t>備考欄</t>
  </si>
  <si>
    <t>貸借対照表</t>
  </si>
  <si>
    <t>資
産
の
部</t>
  </si>
  <si>
    <t>負
債
及
び
純
資
産
の
部</t>
  </si>
  <si>
    <t>※府人口は国勢調査に基づいている</t>
  </si>
  <si>
    <t>平成29年度~令和元年度</t>
  </si>
  <si>
    <t>　       平成27年度調査：</t>
  </si>
  <si>
    <t>　       令和2年度調査  ：</t>
  </si>
  <si>
    <t>■大阪府の決算</t>
  </si>
  <si>
    <t>行政コスト計算書</t>
  </si>
  <si>
    <t>（うち、指定管理者からの納付金）</t>
  </si>
  <si>
    <t>（うち、指定管理者への委託料）</t>
  </si>
  <si>
    <t>各種引当金繰入額</t>
  </si>
  <si>
    <t>平成30年度</t>
  </si>
  <si>
    <t>令和2年度</t>
  </si>
  <si>
    <t>■施設の管理運営を受託等している法人の決算</t>
  </si>
  <si>
    <t>管理運営費</t>
  </si>
  <si>
    <t>4．施設職員数</t>
  </si>
  <si>
    <t>令和元年度</t>
  </si>
  <si>
    <t>5．主な代替・類似施設</t>
  </si>
  <si>
    <t>6．利用者の満足度調査</t>
  </si>
  <si>
    <t>府の決算（財務諸表等）はこちら（１）</t>
  </si>
  <si>
    <t>府の決算（財務諸表等）はこちら（２）</t>
  </si>
  <si>
    <t>その他法人</t>
  </si>
  <si>
    <t>その他
法人</t>
  </si>
  <si>
    <t>知的障害のある児童（大阪府立こんごう福祉センター（以下「センター」という。）に入所後満十八歳に達した知的障害者であって、引き続きセンターに入所しているものを含む。）がその自活に必要な保護、指導等を受けながらその能力に適合した生活を営むための施設として設置</t>
  </si>
  <si>
    <t>２２３，４９３．３８㎡（大阪府）</t>
  </si>
  <si>
    <t>地上１階（鉄筋コンクリート造）他　</t>
  </si>
  <si>
    <t>※本センターは、平成29年度から決算が福祉型障害児入所施設と障害者支援施設で分かれているため、上記決算の合算を計上している。</t>
  </si>
  <si>
    <t>（千円）</t>
  </si>
  <si>
    <r>
      <t>負債合計　</t>
    </r>
    <r>
      <rPr>
        <b/>
        <sz val="11"/>
        <color indexed="8"/>
        <rFont val="游ゴシック"/>
        <family val="3"/>
      </rPr>
      <t>②</t>
    </r>
  </si>
  <si>
    <r>
      <t>府民1人あたり負債額　（</t>
    </r>
    <r>
      <rPr>
        <b/>
        <sz val="11"/>
        <color indexed="8"/>
        <rFont val="游ゴシック"/>
        <family val="3"/>
      </rPr>
      <t>②/府人口）</t>
    </r>
  </si>
  <si>
    <r>
      <t>合　　計　</t>
    </r>
    <r>
      <rPr>
        <b/>
        <sz val="11"/>
        <color indexed="8"/>
        <rFont val="游ゴシック"/>
        <family val="3"/>
      </rPr>
      <t>Ａ</t>
    </r>
  </si>
  <si>
    <r>
      <t>行政費用　</t>
    </r>
    <r>
      <rPr>
        <b/>
        <sz val="11"/>
        <color indexed="8"/>
        <rFont val="游ゴシック"/>
        <family val="3"/>
      </rPr>
      <t>③</t>
    </r>
  </si>
  <si>
    <r>
      <t>金融費用　</t>
    </r>
    <r>
      <rPr>
        <b/>
        <sz val="11"/>
        <color indexed="8"/>
        <rFont val="游ゴシック"/>
        <family val="3"/>
      </rPr>
      <t>④</t>
    </r>
  </si>
  <si>
    <r>
      <t>合　　計　</t>
    </r>
    <r>
      <rPr>
        <b/>
        <sz val="11"/>
        <color indexed="8"/>
        <rFont val="游ゴシック"/>
        <family val="3"/>
      </rPr>
      <t>Ｂ</t>
    </r>
  </si>
  <si>
    <r>
      <t>収支　</t>
    </r>
    <r>
      <rPr>
        <b/>
        <sz val="11"/>
        <color indexed="8"/>
        <rFont val="游ゴシック"/>
        <family val="3"/>
      </rPr>
      <t>Ｃ（Ａ－Ｂ）　</t>
    </r>
  </si>
  <si>
    <r>
      <t>一般財源等配分調整額　</t>
    </r>
    <r>
      <rPr>
        <b/>
        <sz val="11"/>
        <color indexed="8"/>
        <rFont val="游ゴシック"/>
        <family val="3"/>
      </rPr>
      <t>Ｄ　⑤</t>
    </r>
  </si>
  <si>
    <r>
      <t>調整後収支 　</t>
    </r>
    <r>
      <rPr>
        <b/>
        <sz val="11"/>
        <color indexed="8"/>
        <rFont val="游ゴシック"/>
        <family val="3"/>
      </rPr>
      <t>Ｅ（Ｃ+Ｄ）</t>
    </r>
  </si>
  <si>
    <t>利用者1人あたり
通常費用額　｛（③＋④）/①｝</t>
  </si>
  <si>
    <t>利用者1人あたり
一般財源等配分調整額　（⑤/①）</t>
  </si>
  <si>
    <r>
      <t xml:space="preserve">開設年月日（経過年数）
</t>
    </r>
    <r>
      <rPr>
        <b/>
        <sz val="9"/>
        <color indexed="8"/>
        <rFont val="游ゴシック"/>
        <family val="3"/>
      </rPr>
      <t>[改築・大規模改修等の実施年度］</t>
    </r>
  </si>
  <si>
    <t>令和2年度</t>
  </si>
  <si>
    <r>
      <t>小計　</t>
    </r>
    <r>
      <rPr>
        <b/>
        <sz val="11"/>
        <color indexed="8"/>
        <rFont val="游ゴシック"/>
        <family val="3"/>
      </rPr>
      <t>A</t>
    </r>
  </si>
  <si>
    <r>
      <t>事業費　</t>
    </r>
    <r>
      <rPr>
        <b/>
        <sz val="11"/>
        <color indexed="8"/>
        <rFont val="游ゴシック"/>
        <family val="3"/>
      </rPr>
      <t>B</t>
    </r>
  </si>
  <si>
    <r>
      <t>その他　</t>
    </r>
    <r>
      <rPr>
        <b/>
        <sz val="11"/>
        <color indexed="8"/>
        <rFont val="游ゴシック"/>
        <family val="3"/>
      </rPr>
      <t>C</t>
    </r>
  </si>
  <si>
    <r>
      <t>小計　</t>
    </r>
    <r>
      <rPr>
        <b/>
        <sz val="11"/>
        <color indexed="8"/>
        <rFont val="游ゴシック"/>
        <family val="3"/>
      </rPr>
      <t>（Ａ＋Ｂ＋Ｃ）</t>
    </r>
  </si>
  <si>
    <t>定員</t>
  </si>
  <si>
    <t>アンケート調査</t>
  </si>
  <si>
    <t>稼働率：現員÷定員</t>
  </si>
  <si>
    <t>１．施設の概要（令和5年4月1日時点）</t>
  </si>
  <si>
    <t>〒５８４－００５４　　富田林市大字甘南備２１６　　TEL０７２１－２６－８５９０</t>
  </si>
  <si>
    <t>福祉型障害児入所施設（知的障がい児施設）　　　　　定員　６５人</t>
  </si>
  <si>
    <t>【R5】 指定管理者：（社福）大阪府障害者福祉事業団　（指定期間：R4.4.1～R9.3.31）</t>
  </si>
  <si>
    <t>令和4年度</t>
  </si>
  <si>
    <t>２．料金体系（令和5年4月１日時点）</t>
  </si>
  <si>
    <t>児童福祉法に基づく制度</t>
  </si>
  <si>
    <t>児童福祉法に基づく</t>
  </si>
  <si>
    <t>令和5年度</t>
  </si>
  <si>
    <t>令和4年度</t>
  </si>
  <si>
    <t>令和4年10月</t>
  </si>
  <si>
    <t>対象者数
しいのき寮 3名
（内　回答数3件）
すぎのき寮 9件
（内　回答数7件)</t>
  </si>
  <si>
    <t>概ね、満足しているとの意見が多かった。日々の支援に加え、成人サービスに移行することに対する支援についても満足との意見をいただいた。一方、職員によって対応のばらつきや新型コロナウイルス感染による面会ルール設定などの細かさに対する不満の意見も見られた。丁寧な対応を心がけるよう引き続き職員へ周知していく。</t>
  </si>
  <si>
    <t>１４，４２２．２８㎡（大阪府）</t>
  </si>
  <si>
    <t>昭和４５年４月１日（R5.4.1現在経過年数　52年）
[改築・大規模改修：令和５年４月１日]</t>
  </si>
  <si>
    <t>令和2年度~令和4年度</t>
  </si>
  <si>
    <t>（【R4】同上）</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</si>
</sst>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 numFmtId="192" formatCode="#,##0.00_);[Red]\(#,##0.00\)"/>
    <numFmt numFmtId="193" formatCode="0.00_);[Red]\(0.00\)"/>
    <numFmt numFmtId="194" formatCode="#,##0&quot;円&quot;"/>
    <numFmt numFmtId="195" formatCode="#,##0&quot;人&quot;"/>
    <numFmt numFmtId="196" formatCode="&quot;Yes&quot;;&quot;Yes&quot;;&quot;No&quot;"/>
    <numFmt numFmtId="197" formatCode="&quot;True&quot;;&quot;True&quot;;&quot;False&quot;"/>
    <numFmt numFmtId="198" formatCode="&quot;On&quot;;&quot;On&quot;;&quot;Off&quot;"/>
    <numFmt numFmtId="199" formatCode="[$€-2]\ #,##0.00_);[Red]\([$€-2]\ #,##0.00\)"/>
    <numFmt numFmtId="200" formatCode="#,##0.0000;&quot;▲ &quot;#,##0.0000"/>
    <numFmt numFmtId="201" formatCode="#,##0;&quot;▲ &quot;#,##0,"/>
    <numFmt numFmtId="202" formatCode="#,##0,;&quot;▲ &quot;#,##0,"/>
    <numFmt numFmtId="203" formatCode="[$]ggge&quot;年&quot;m&quot;月&quot;d&quot;日&quot;;@"/>
    <numFmt numFmtId="204" formatCode="[$-411]gge&quot;年&quot;m&quot;月&quot;d&quot;日&quot;;@"/>
    <numFmt numFmtId="205" formatCode="[$]gge&quot;年&quot;m&quot;月&quot;d&quot;日&quot;;@"/>
    <numFmt numFmtId="206" formatCode="#,##0.0,;&quot;▲ &quot;#,##0.0,"/>
    <numFmt numFmtId="207" formatCode="#,##0.00,;&quot;▲ &quot;#,##0.00,"/>
    <numFmt numFmtId="208" formatCode="#,##0.000,;&quot;▲ &quot;#,##0.000,"/>
    <numFmt numFmtId="209" formatCode="#,##0.0000,;&quot;▲ &quot;#,##0.0000,"/>
    <numFmt numFmtId="210" formatCode="&quot;¥&quot;#,##0_);[Red]\(&quot;¥&quot;#,##0\)"/>
    <numFmt numFmtId="211" formatCode="&quot;¥&quot;#,##0;[Red]&quot;¥&quot;#,##0"/>
    <numFmt numFmtId="212" formatCode="#,##0.000;[Red]#,##0.000"/>
    <numFmt numFmtId="213" formatCode="#,##0.0000;[Red]#,##0.0000"/>
    <numFmt numFmtId="214" formatCode="#,##0.00000;[Red]#,##0.00000"/>
    <numFmt numFmtId="215" formatCode="#,##0.00;[Red]#,##0.00"/>
    <numFmt numFmtId="216" formatCode="#,##0.0;[Red]#,##0.0"/>
    <numFmt numFmtId="217" formatCode="#,##0.000000;[Red]#,##0.000000"/>
    <numFmt numFmtId="218" formatCode="0;[Red]0"/>
    <numFmt numFmtId="219" formatCode="[$]ggge&quot;年&quot;m&quot;月&quot;d&quot;日&quot;;@"/>
    <numFmt numFmtId="220" formatCode="[$]gge&quot;年&quot;m&quot;月&quot;d&quot;日&quot;;@"/>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4"/>
      <name val="ＭＳ Ｐゴシック"/>
      <family val="3"/>
    </font>
    <font>
      <sz val="6"/>
      <name val="游ゴシック"/>
      <family val="3"/>
    </font>
    <font>
      <b/>
      <sz val="12"/>
      <name val="ＭＳ Ｐゴシック"/>
      <family val="3"/>
    </font>
    <font>
      <b/>
      <sz val="11"/>
      <color indexed="8"/>
      <name val="游ゴシック"/>
      <family val="3"/>
    </font>
    <font>
      <b/>
      <sz val="12"/>
      <name val="游ゴシック"/>
      <family val="3"/>
    </font>
    <font>
      <u val="single"/>
      <sz val="11"/>
      <color indexed="12"/>
      <name val="游ゴシック"/>
      <family val="3"/>
    </font>
    <font>
      <sz val="11"/>
      <name val="游ゴシック"/>
      <family val="3"/>
    </font>
    <font>
      <b/>
      <i/>
      <sz val="10"/>
      <name val="游ゴシック"/>
      <family val="3"/>
    </font>
    <font>
      <b/>
      <sz val="9"/>
      <color indexed="8"/>
      <name val="游ゴシック"/>
      <family val="3"/>
    </font>
    <font>
      <sz val="9"/>
      <name val="游ゴシック"/>
      <family val="3"/>
    </font>
    <font>
      <b/>
      <sz val="11"/>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9"/>
      <color indexed="8"/>
      <name val="ＭＳ Ｐゴシック"/>
      <family val="3"/>
    </font>
    <font>
      <b/>
      <u val="single"/>
      <sz val="11"/>
      <color indexed="8"/>
      <name val="ＭＳ Ｐゴシック"/>
      <family val="3"/>
    </font>
    <font>
      <b/>
      <sz val="9"/>
      <color indexed="8"/>
      <name val="ＭＳ Ｐゴシック"/>
      <family val="3"/>
    </font>
    <font>
      <b/>
      <sz val="12"/>
      <color indexed="8"/>
      <name val="ＭＳ Ｐゴシック"/>
      <family val="3"/>
    </font>
    <font>
      <sz val="11"/>
      <color indexed="8"/>
      <name val="游ゴシック"/>
      <family val="3"/>
    </font>
    <font>
      <sz val="9"/>
      <color indexed="10"/>
      <name val="游ゴシック"/>
      <family val="3"/>
    </font>
    <font>
      <sz val="11"/>
      <color indexed="10"/>
      <name val="游ゴシック"/>
      <family val="3"/>
    </font>
    <font>
      <sz val="10"/>
      <color indexed="8"/>
      <name val="ＭＳ Ｐゴシック"/>
      <family val="3"/>
    </font>
    <font>
      <b/>
      <sz val="10.5"/>
      <color indexed="8"/>
      <name val="游ゴシック"/>
      <family val="3"/>
    </font>
    <font>
      <sz val="9"/>
      <color indexed="8"/>
      <name val="游ゴシック"/>
      <family val="3"/>
    </font>
    <font>
      <sz val="8"/>
      <color indexed="8"/>
      <name val="ＭＳ Ｐゴシック"/>
      <family val="3"/>
    </font>
    <font>
      <b/>
      <sz val="10"/>
      <color indexed="8"/>
      <name val="游ゴシック"/>
      <family val="3"/>
    </font>
    <font>
      <b/>
      <sz val="24"/>
      <color indexed="8"/>
      <name val="ＭＳ Ｐゴシック"/>
      <family val="3"/>
    </font>
    <font>
      <sz val="2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theme="1"/>
      <name val="ＭＳ Ｐゴシック"/>
      <family val="3"/>
    </font>
    <font>
      <sz val="9"/>
      <color theme="1"/>
      <name val="ＭＳ Ｐゴシック"/>
      <family val="3"/>
    </font>
    <font>
      <b/>
      <u val="single"/>
      <sz val="11"/>
      <color theme="1"/>
      <name val="Calibri"/>
      <family val="3"/>
    </font>
    <font>
      <b/>
      <sz val="9"/>
      <color theme="1"/>
      <name val="Calibri"/>
      <family val="3"/>
    </font>
    <font>
      <sz val="9"/>
      <color theme="1"/>
      <name val="Calibri"/>
      <family val="3"/>
    </font>
    <font>
      <b/>
      <sz val="12"/>
      <color theme="1"/>
      <name val="ＭＳ Ｐゴシック"/>
      <family val="3"/>
    </font>
    <font>
      <sz val="11"/>
      <color theme="1"/>
      <name val="游ゴシック"/>
      <family val="3"/>
    </font>
    <font>
      <sz val="9"/>
      <color rgb="FFFF0000"/>
      <name val="游ゴシック"/>
      <family val="3"/>
    </font>
    <font>
      <sz val="11"/>
      <color rgb="FFFF0000"/>
      <name val="游ゴシック"/>
      <family val="3"/>
    </font>
    <font>
      <sz val="10"/>
      <color theme="1"/>
      <name val="Calibri"/>
      <family val="3"/>
    </font>
    <font>
      <b/>
      <sz val="11"/>
      <color theme="1"/>
      <name val="游ゴシック"/>
      <family val="3"/>
    </font>
    <font>
      <b/>
      <sz val="10.5"/>
      <color theme="1"/>
      <name val="游ゴシック"/>
      <family val="3"/>
    </font>
    <font>
      <sz val="9"/>
      <color theme="1"/>
      <name val="游ゴシック"/>
      <family val="3"/>
    </font>
    <font>
      <sz val="8"/>
      <color theme="1"/>
      <name val="Calibri"/>
      <family val="3"/>
    </font>
    <font>
      <b/>
      <sz val="24"/>
      <color theme="1"/>
      <name val="ＭＳ Ｐゴシック"/>
      <family val="3"/>
    </font>
    <font>
      <sz val="24"/>
      <color theme="1"/>
      <name val="ＭＳ Ｐゴシック"/>
      <family val="3"/>
    </font>
    <font>
      <sz val="12"/>
      <color theme="1"/>
      <name val="ＭＳ Ｐゴシック"/>
      <family val="3"/>
    </font>
    <font>
      <b/>
      <sz val="10"/>
      <color theme="1"/>
      <name val="游ゴシック"/>
      <family val="3"/>
    </font>
    <font>
      <u val="single"/>
      <sz val="11"/>
      <color rgb="FF0000FF"/>
      <name val="游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bgColor indexed="64"/>
      </patternFill>
    </fill>
    <fill>
      <patternFill patternType="solid">
        <fgColor theme="0" tint="-0.2499700039625167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medium"/>
      <bottom style="medium"/>
    </border>
    <border>
      <left style="medium"/>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medium"/>
      <right style="thin"/>
      <top style="medium"/>
      <bottom style="medium"/>
    </border>
    <border>
      <left style="medium"/>
      <right style="thin"/>
      <top style="medium"/>
      <bottom>
        <color indexed="63"/>
      </bottom>
    </border>
    <border>
      <left style="medium"/>
      <right>
        <color indexed="63"/>
      </right>
      <top style="medium"/>
      <bottom style="medium"/>
    </border>
    <border>
      <left>
        <color indexed="63"/>
      </left>
      <right>
        <color indexed="63"/>
      </right>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48"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8"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8" fillId="0" borderId="0">
      <alignment/>
      <protection/>
    </xf>
    <xf numFmtId="0" fontId="3" fillId="0" borderId="0" applyNumberFormat="0" applyFill="0" applyBorder="0" applyAlignment="0" applyProtection="0"/>
    <xf numFmtId="0" fontId="64" fillId="32" borderId="0" applyNumberFormat="0" applyBorder="0" applyAlignment="0" applyProtection="0"/>
  </cellStyleXfs>
  <cellXfs count="395">
    <xf numFmtId="0" fontId="0" fillId="0" borderId="0" xfId="0" applyAlignment="1">
      <alignment/>
    </xf>
    <xf numFmtId="0" fontId="65" fillId="0" borderId="0" xfId="0" applyFont="1" applyAlignment="1">
      <alignment vertical="center" wrapText="1"/>
    </xf>
    <xf numFmtId="0" fontId="65" fillId="0" borderId="0" xfId="0" applyFont="1" applyAlignment="1">
      <alignment vertical="center"/>
    </xf>
    <xf numFmtId="0" fontId="66" fillId="0" borderId="0" xfId="66" applyFont="1">
      <alignment/>
      <protection/>
    </xf>
    <xf numFmtId="0" fontId="48" fillId="0" borderId="0" xfId="66">
      <alignment/>
      <protection/>
    </xf>
    <xf numFmtId="191" fontId="48" fillId="0" borderId="0" xfId="54" applyNumberFormat="1" applyFont="1" applyAlignment="1">
      <alignment/>
    </xf>
    <xf numFmtId="202" fontId="48" fillId="0" borderId="0" xfId="54" applyNumberFormat="1" applyFont="1" applyAlignment="1">
      <alignment/>
    </xf>
    <xf numFmtId="0" fontId="67" fillId="0" borderId="0" xfId="66" applyFont="1" applyAlignment="1">
      <alignment vertical="center"/>
      <protection/>
    </xf>
    <xf numFmtId="0" fontId="7" fillId="0" borderId="0" xfId="66" applyFont="1" applyAlignment="1">
      <alignment vertical="center"/>
      <protection/>
    </xf>
    <xf numFmtId="202" fontId="68" fillId="0" borderId="0" xfId="54" applyNumberFormat="1" applyFont="1" applyFill="1" applyBorder="1" applyAlignment="1">
      <alignment/>
    </xf>
    <xf numFmtId="202" fontId="60" fillId="0" borderId="0" xfId="54" applyNumberFormat="1" applyFont="1" applyFill="1" applyBorder="1" applyAlignment="1">
      <alignment/>
    </xf>
    <xf numFmtId="0" fontId="69" fillId="0" borderId="0" xfId="66" applyFont="1" applyAlignment="1">
      <alignment vertical="center"/>
      <protection/>
    </xf>
    <xf numFmtId="0" fontId="48" fillId="0" borderId="0" xfId="66" applyAlignment="1">
      <alignment vertical="center"/>
      <protection/>
    </xf>
    <xf numFmtId="191" fontId="48" fillId="0" borderId="0" xfId="54" applyNumberFormat="1" applyFont="1" applyAlignment="1">
      <alignment horizontal="left" vertical="center"/>
    </xf>
    <xf numFmtId="191" fontId="48" fillId="0" borderId="0" xfId="54" applyNumberFormat="1" applyFont="1" applyAlignment="1">
      <alignment horizontal="right" vertical="center"/>
    </xf>
    <xf numFmtId="202" fontId="48" fillId="0" borderId="0" xfId="54" applyNumberFormat="1" applyFont="1" applyAlignment="1">
      <alignment horizontal="left" vertical="center"/>
    </xf>
    <xf numFmtId="0" fontId="70" fillId="0" borderId="0" xfId="66" applyFont="1" applyAlignment="1">
      <alignment vertical="center"/>
      <protection/>
    </xf>
    <xf numFmtId="191" fontId="70" fillId="0" borderId="0" xfId="54" applyNumberFormat="1" applyFont="1" applyAlignment="1">
      <alignment horizontal="left" vertical="center"/>
    </xf>
    <xf numFmtId="191" fontId="70" fillId="0" borderId="0" xfId="54" applyNumberFormat="1" applyFont="1" applyAlignment="1">
      <alignment horizontal="right" vertical="center"/>
    </xf>
    <xf numFmtId="202" fontId="70" fillId="0" borderId="0" xfId="54" applyNumberFormat="1" applyFont="1" applyAlignment="1">
      <alignment horizontal="left" vertical="center"/>
    </xf>
    <xf numFmtId="0" fontId="70" fillId="0" borderId="0" xfId="66" applyFont="1" applyAlignment="1">
      <alignment horizontal="left" vertical="center"/>
      <protection/>
    </xf>
    <xf numFmtId="0" fontId="71" fillId="0" borderId="0" xfId="66" applyFont="1">
      <alignment/>
      <protection/>
    </xf>
    <xf numFmtId="9" fontId="48" fillId="0" borderId="0" xfId="43" applyFont="1" applyAlignment="1">
      <alignment/>
    </xf>
    <xf numFmtId="0" fontId="5" fillId="0" borderId="0" xfId="66" applyFont="1" applyAlignment="1">
      <alignment vertical="center"/>
      <protection/>
    </xf>
    <xf numFmtId="0" fontId="48" fillId="0" borderId="0" xfId="66" applyAlignment="1">
      <alignment vertical="center" shrinkToFit="1"/>
      <protection/>
    </xf>
    <xf numFmtId="0" fontId="48" fillId="0" borderId="0" xfId="66" applyAlignment="1">
      <alignment horizontal="left" vertical="center" shrinkToFit="1"/>
      <protection/>
    </xf>
    <xf numFmtId="195" fontId="48" fillId="0" borderId="0" xfId="66" applyNumberFormat="1" applyAlignment="1">
      <alignment horizontal="right"/>
      <protection/>
    </xf>
    <xf numFmtId="202" fontId="68" fillId="0" borderId="0" xfId="54" applyNumberFormat="1" applyFont="1" applyBorder="1" applyAlignment="1">
      <alignment horizontal="center"/>
    </xf>
    <xf numFmtId="202" fontId="60" fillId="0" borderId="0" xfId="54" applyNumberFormat="1" applyFont="1" applyBorder="1" applyAlignment="1">
      <alignment horizontal="center"/>
    </xf>
    <xf numFmtId="195" fontId="70" fillId="0" borderId="0" xfId="54" applyNumberFormat="1" applyFont="1" applyAlignment="1">
      <alignment horizontal="left" vertical="center"/>
    </xf>
    <xf numFmtId="195" fontId="70" fillId="0" borderId="0" xfId="66" applyNumberFormat="1" applyFont="1" applyAlignment="1">
      <alignment vertical="center"/>
      <protection/>
    </xf>
    <xf numFmtId="0" fontId="72" fillId="0" borderId="10" xfId="0" applyFont="1" applyBorder="1" applyAlignment="1">
      <alignment vertical="center" wrapText="1"/>
    </xf>
    <xf numFmtId="0" fontId="72" fillId="0" borderId="11" xfId="0" applyFont="1" applyBorder="1" applyAlignment="1">
      <alignment vertical="center" wrapText="1"/>
    </xf>
    <xf numFmtId="0" fontId="72" fillId="0" borderId="12" xfId="0" applyFont="1" applyBorder="1" applyAlignment="1">
      <alignment vertical="center" wrapText="1"/>
    </xf>
    <xf numFmtId="0" fontId="72" fillId="0" borderId="13" xfId="0" applyFont="1" applyBorder="1" applyAlignment="1">
      <alignment vertical="center"/>
    </xf>
    <xf numFmtId="0" fontId="72" fillId="0" borderId="14" xfId="0" applyFont="1" applyBorder="1" applyAlignment="1">
      <alignment vertical="center" wrapText="1"/>
    </xf>
    <xf numFmtId="0" fontId="72" fillId="0" borderId="0" xfId="0" applyFont="1" applyBorder="1" applyAlignment="1">
      <alignment vertical="center" wrapText="1"/>
    </xf>
    <xf numFmtId="0" fontId="72" fillId="0" borderId="15" xfId="0" applyFont="1" applyBorder="1" applyAlignment="1">
      <alignment vertical="center" wrapText="1"/>
    </xf>
    <xf numFmtId="0" fontId="72" fillId="0" borderId="14"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15" xfId="0" applyFont="1" applyBorder="1" applyAlignment="1">
      <alignment horizontal="center" vertical="center" wrapText="1"/>
    </xf>
    <xf numFmtId="0" fontId="73" fillId="0" borderId="16" xfId="0" applyFont="1" applyBorder="1" applyAlignment="1">
      <alignment horizontal="center" vertical="center"/>
    </xf>
    <xf numFmtId="10" fontId="73" fillId="0" borderId="16" xfId="0" applyNumberFormat="1" applyFont="1" applyBorder="1" applyAlignment="1">
      <alignment horizontal="center" vertical="center"/>
    </xf>
    <xf numFmtId="189" fontId="73" fillId="0" borderId="16" xfId="0" applyNumberFormat="1" applyFont="1" applyBorder="1" applyAlignment="1">
      <alignment horizontal="center" vertical="center"/>
    </xf>
    <xf numFmtId="189" fontId="74" fillId="0" borderId="16" xfId="0" applyNumberFormat="1" applyFont="1" applyBorder="1" applyAlignment="1">
      <alignment vertical="center"/>
    </xf>
    <xf numFmtId="0" fontId="74" fillId="0" borderId="16" xfId="0" applyFont="1" applyBorder="1" applyAlignment="1">
      <alignment vertical="center"/>
    </xf>
    <xf numFmtId="189" fontId="72" fillId="0" borderId="16" xfId="0" applyNumberFormat="1" applyFont="1" applyBorder="1" applyAlignment="1">
      <alignment vertical="center"/>
    </xf>
    <xf numFmtId="0" fontId="72" fillId="0" borderId="16" xfId="0" applyFont="1" applyBorder="1" applyAlignment="1">
      <alignment vertical="center"/>
    </xf>
    <xf numFmtId="202" fontId="75" fillId="0" borderId="0" xfId="54" applyNumberFormat="1" applyFont="1" applyAlignment="1">
      <alignment horizontal="right"/>
    </xf>
    <xf numFmtId="191" fontId="76" fillId="33" borderId="17" xfId="54" applyNumberFormat="1" applyFont="1" applyFill="1" applyBorder="1" applyAlignment="1">
      <alignment horizontal="center" vertical="center"/>
    </xf>
    <xf numFmtId="202" fontId="76" fillId="33" borderId="17" xfId="54" applyNumberFormat="1" applyFont="1" applyFill="1" applyBorder="1" applyAlignment="1">
      <alignment horizontal="center" vertical="center"/>
    </xf>
    <xf numFmtId="191" fontId="72" fillId="0" borderId="17" xfId="54" applyNumberFormat="1" applyFont="1" applyBorder="1" applyAlignment="1">
      <alignment vertical="center"/>
    </xf>
    <xf numFmtId="191" fontId="72" fillId="0" borderId="18" xfId="54" applyNumberFormat="1" applyFont="1" applyBorder="1" applyAlignment="1">
      <alignment vertical="center"/>
    </xf>
    <xf numFmtId="191" fontId="76" fillId="8" borderId="19" xfId="54" applyNumberFormat="1" applyFont="1" applyFill="1" applyBorder="1" applyAlignment="1">
      <alignment vertical="center"/>
    </xf>
    <xf numFmtId="191" fontId="76" fillId="8" borderId="20" xfId="54" applyNumberFormat="1" applyFont="1" applyFill="1" applyBorder="1" applyAlignment="1">
      <alignment vertical="center"/>
    </xf>
    <xf numFmtId="190" fontId="76" fillId="34" borderId="21" xfId="66" applyNumberFormat="1" applyFont="1" applyFill="1" applyBorder="1" applyAlignment="1">
      <alignment horizontal="left" vertical="center" shrinkToFit="1"/>
      <protection/>
    </xf>
    <xf numFmtId="191" fontId="72" fillId="0" borderId="21" xfId="54" applyNumberFormat="1" applyFont="1" applyBorder="1" applyAlignment="1">
      <alignment vertical="center"/>
    </xf>
    <xf numFmtId="190" fontId="76" fillId="34" borderId="17" xfId="66" applyNumberFormat="1" applyFont="1" applyFill="1" applyBorder="1" applyAlignment="1">
      <alignment horizontal="left" vertical="center" shrinkToFit="1"/>
      <protection/>
    </xf>
    <xf numFmtId="191" fontId="76" fillId="8" borderId="17" xfId="54" applyNumberFormat="1" applyFont="1" applyFill="1" applyBorder="1" applyAlignment="1">
      <alignment vertical="center"/>
    </xf>
    <xf numFmtId="190" fontId="76" fillId="34" borderId="18" xfId="66" applyNumberFormat="1" applyFont="1" applyFill="1" applyBorder="1" applyAlignment="1">
      <alignment horizontal="left" vertical="center" shrinkToFit="1"/>
      <protection/>
    </xf>
    <xf numFmtId="191" fontId="76" fillId="8" borderId="22" xfId="54" applyNumberFormat="1" applyFont="1" applyFill="1" applyBorder="1" applyAlignment="1">
      <alignment vertical="center"/>
    </xf>
    <xf numFmtId="191" fontId="76" fillId="8" borderId="23" xfId="54" applyNumberFormat="1" applyFont="1" applyFill="1" applyBorder="1" applyAlignment="1">
      <alignment vertical="center"/>
    </xf>
    <xf numFmtId="0" fontId="72" fillId="0" borderId="0" xfId="66" applyFont="1">
      <alignment/>
      <protection/>
    </xf>
    <xf numFmtId="191" fontId="72" fillId="0" borderId="0" xfId="54" applyNumberFormat="1" applyFont="1" applyAlignment="1">
      <alignment vertical="center"/>
    </xf>
    <xf numFmtId="191" fontId="72" fillId="0" borderId="0" xfId="54" applyNumberFormat="1" applyFont="1" applyBorder="1" applyAlignment="1">
      <alignment vertical="center"/>
    </xf>
    <xf numFmtId="191" fontId="72" fillId="0" borderId="0" xfId="54" applyNumberFormat="1" applyFont="1" applyAlignment="1">
      <alignment/>
    </xf>
    <xf numFmtId="202" fontId="72" fillId="0" borderId="0" xfId="54" applyNumberFormat="1" applyFont="1" applyAlignment="1">
      <alignment/>
    </xf>
    <xf numFmtId="202" fontId="72" fillId="0" borderId="24" xfId="54" applyNumberFormat="1" applyFont="1" applyBorder="1" applyAlignment="1">
      <alignment/>
    </xf>
    <xf numFmtId="202" fontId="76" fillId="8" borderId="17" xfId="54" applyNumberFormat="1" applyFont="1" applyFill="1" applyBorder="1" applyAlignment="1">
      <alignment vertical="center"/>
    </xf>
    <xf numFmtId="0" fontId="76" fillId="33" borderId="14" xfId="66" applyFont="1" applyFill="1" applyBorder="1" applyAlignment="1">
      <alignment shrinkToFit="1"/>
      <protection/>
    </xf>
    <xf numFmtId="202" fontId="72" fillId="0" borderId="17" xfId="54" applyNumberFormat="1" applyFont="1" applyBorder="1" applyAlignment="1">
      <alignment vertical="center"/>
    </xf>
    <xf numFmtId="0" fontId="76" fillId="33" borderId="25" xfId="66" applyFont="1" applyFill="1" applyBorder="1" applyAlignment="1">
      <alignment shrinkToFit="1"/>
      <protection/>
    </xf>
    <xf numFmtId="0" fontId="76" fillId="33" borderId="0" xfId="66" applyFont="1" applyFill="1" applyAlignment="1">
      <alignment shrinkToFit="1"/>
      <protection/>
    </xf>
    <xf numFmtId="202" fontId="72" fillId="0" borderId="18" xfId="54" applyNumberFormat="1" applyFont="1" applyBorder="1" applyAlignment="1">
      <alignment vertical="center"/>
    </xf>
    <xf numFmtId="202" fontId="76" fillId="8" borderId="19" xfId="54" applyNumberFormat="1" applyFont="1" applyFill="1" applyBorder="1" applyAlignment="1">
      <alignment vertical="center"/>
    </xf>
    <xf numFmtId="191" fontId="76" fillId="8" borderId="21" xfId="54" applyNumberFormat="1" applyFont="1" applyFill="1" applyBorder="1" applyAlignment="1">
      <alignment vertical="center"/>
    </xf>
    <xf numFmtId="202" fontId="76" fillId="8" borderId="21" xfId="54" applyNumberFormat="1" applyFont="1" applyFill="1" applyBorder="1" applyAlignment="1">
      <alignment vertical="center"/>
    </xf>
    <xf numFmtId="0" fontId="72" fillId="0" borderId="0" xfId="66" applyFont="1" applyAlignment="1">
      <alignment vertical="center" wrapText="1"/>
      <protection/>
    </xf>
    <xf numFmtId="202" fontId="72" fillId="0" borderId="0" xfId="54" applyNumberFormat="1" applyFont="1" applyAlignment="1">
      <alignment vertical="center"/>
    </xf>
    <xf numFmtId="194" fontId="76" fillId="8" borderId="17" xfId="54" applyNumberFormat="1" applyFont="1" applyFill="1" applyBorder="1" applyAlignment="1">
      <alignment vertical="center"/>
    </xf>
    <xf numFmtId="0" fontId="76" fillId="33" borderId="0" xfId="66" applyFont="1" applyFill="1">
      <alignment/>
      <protection/>
    </xf>
    <xf numFmtId="0" fontId="76" fillId="33" borderId="14" xfId="66" applyFont="1" applyFill="1" applyBorder="1">
      <alignment/>
      <protection/>
    </xf>
    <xf numFmtId="191" fontId="76" fillId="8" borderId="26" xfId="54" applyNumberFormat="1" applyFont="1" applyFill="1" applyBorder="1" applyAlignment="1">
      <alignment vertical="center"/>
    </xf>
    <xf numFmtId="202" fontId="76" fillId="8" borderId="26" xfId="54" applyNumberFormat="1" applyFont="1" applyFill="1" applyBorder="1" applyAlignment="1">
      <alignment vertical="center"/>
    </xf>
    <xf numFmtId="190" fontId="76" fillId="33" borderId="27" xfId="66" applyNumberFormat="1" applyFont="1" applyFill="1" applyBorder="1" applyAlignment="1">
      <alignment vertical="center"/>
      <protection/>
    </xf>
    <xf numFmtId="0" fontId="76" fillId="33" borderId="28" xfId="66" applyFont="1" applyFill="1" applyBorder="1">
      <alignment/>
      <protection/>
    </xf>
    <xf numFmtId="0" fontId="76" fillId="33" borderId="29" xfId="66" applyFont="1" applyFill="1" applyBorder="1">
      <alignment/>
      <protection/>
    </xf>
    <xf numFmtId="202" fontId="76" fillId="8" borderId="22" xfId="54" applyNumberFormat="1" applyFont="1" applyFill="1" applyBorder="1" applyAlignment="1">
      <alignment vertical="center"/>
    </xf>
    <xf numFmtId="191" fontId="72" fillId="0" borderId="30" xfId="54" applyNumberFormat="1" applyFont="1" applyBorder="1" applyAlignment="1">
      <alignment vertical="center"/>
    </xf>
    <xf numFmtId="202" fontId="72" fillId="0" borderId="30" xfId="54" applyNumberFormat="1" applyFont="1" applyBorder="1" applyAlignment="1">
      <alignment vertical="center"/>
    </xf>
    <xf numFmtId="0" fontId="72" fillId="33" borderId="31" xfId="66" applyFont="1" applyFill="1" applyBorder="1">
      <alignment/>
      <protection/>
    </xf>
    <xf numFmtId="0" fontId="72" fillId="33" borderId="16" xfId="66" applyFont="1" applyFill="1" applyBorder="1">
      <alignment/>
      <protection/>
    </xf>
    <xf numFmtId="0" fontId="72" fillId="33" borderId="13" xfId="66" applyFont="1" applyFill="1" applyBorder="1">
      <alignment/>
      <protection/>
    </xf>
    <xf numFmtId="194" fontId="76" fillId="8" borderId="17" xfId="54" applyNumberFormat="1" applyFont="1" applyFill="1" applyBorder="1" applyAlignment="1">
      <alignment horizontal="right" vertical="center"/>
    </xf>
    <xf numFmtId="9" fontId="76" fillId="0" borderId="0" xfId="43" applyFont="1" applyAlignment="1">
      <alignment/>
    </xf>
    <xf numFmtId="9" fontId="72" fillId="0" borderId="0" xfId="43" applyFont="1" applyAlignment="1">
      <alignment/>
    </xf>
    <xf numFmtId="0" fontId="76" fillId="33" borderId="31" xfId="66" applyFont="1" applyFill="1" applyBorder="1">
      <alignment/>
      <protection/>
    </xf>
    <xf numFmtId="0" fontId="76" fillId="33" borderId="16" xfId="66" applyFont="1" applyFill="1" applyBorder="1">
      <alignment/>
      <protection/>
    </xf>
    <xf numFmtId="0" fontId="76" fillId="33" borderId="13" xfId="66" applyFont="1" applyFill="1" applyBorder="1">
      <alignment/>
      <protection/>
    </xf>
    <xf numFmtId="0" fontId="76" fillId="34" borderId="31" xfId="66" applyFont="1" applyFill="1" applyBorder="1" applyAlignment="1">
      <alignment vertical="center"/>
      <protection/>
    </xf>
    <xf numFmtId="0" fontId="76" fillId="34" borderId="16" xfId="66" applyFont="1" applyFill="1" applyBorder="1" applyAlignment="1">
      <alignment vertical="center"/>
      <protection/>
    </xf>
    <xf numFmtId="0" fontId="76" fillId="33" borderId="31" xfId="66" applyFont="1" applyFill="1" applyBorder="1" applyAlignment="1">
      <alignment horizontal="center" vertical="center" shrinkToFit="1"/>
      <protection/>
    </xf>
    <xf numFmtId="0" fontId="76" fillId="33" borderId="17" xfId="66" applyFont="1" applyFill="1" applyBorder="1" applyAlignment="1">
      <alignment horizontal="center" vertical="center" shrinkToFit="1"/>
      <protection/>
    </xf>
    <xf numFmtId="0" fontId="76" fillId="33" borderId="10" xfId="66" applyFont="1" applyFill="1" applyBorder="1" applyAlignment="1">
      <alignment vertical="center" shrinkToFit="1"/>
      <protection/>
    </xf>
    <xf numFmtId="0" fontId="76" fillId="33" borderId="11" xfId="66" applyFont="1" applyFill="1" applyBorder="1" applyAlignment="1">
      <alignment vertical="center" shrinkToFit="1"/>
      <protection/>
    </xf>
    <xf numFmtId="195" fontId="9" fillId="35" borderId="31" xfId="66" applyNumberFormat="1" applyFont="1" applyFill="1" applyBorder="1" applyAlignment="1">
      <alignment vertical="center"/>
      <protection/>
    </xf>
    <xf numFmtId="195" fontId="9" fillId="35" borderId="17" xfId="66" applyNumberFormat="1" applyFont="1" applyFill="1" applyBorder="1" applyAlignment="1">
      <alignment vertical="center"/>
      <protection/>
    </xf>
    <xf numFmtId="0" fontId="76" fillId="33" borderId="30" xfId="66" applyFont="1" applyFill="1" applyBorder="1" applyAlignment="1">
      <alignment vertical="center" shrinkToFit="1"/>
      <protection/>
    </xf>
    <xf numFmtId="0" fontId="76" fillId="33" borderId="31" xfId="66" applyFont="1" applyFill="1" applyBorder="1" applyAlignment="1">
      <alignment vertical="center" shrinkToFit="1"/>
      <protection/>
    </xf>
    <xf numFmtId="0" fontId="76" fillId="33" borderId="16" xfId="66" applyFont="1" applyFill="1" applyBorder="1" applyAlignment="1">
      <alignment vertical="center" shrinkToFit="1"/>
      <protection/>
    </xf>
    <xf numFmtId="195" fontId="72" fillId="0" borderId="31" xfId="66" applyNumberFormat="1" applyFont="1" applyBorder="1" applyAlignment="1">
      <alignment vertical="center"/>
      <protection/>
    </xf>
    <xf numFmtId="195" fontId="72" fillId="0" borderId="17" xfId="66" applyNumberFormat="1" applyFont="1" applyBorder="1" applyAlignment="1">
      <alignment vertical="center"/>
      <protection/>
    </xf>
    <xf numFmtId="0" fontId="76" fillId="33" borderId="21" xfId="66" applyFont="1" applyFill="1" applyBorder="1" applyAlignment="1">
      <alignment vertical="center" shrinkToFit="1"/>
      <protection/>
    </xf>
    <xf numFmtId="0" fontId="76" fillId="33" borderId="31" xfId="66" applyFont="1" applyFill="1" applyBorder="1" applyAlignment="1">
      <alignment vertical="center"/>
      <protection/>
    </xf>
    <xf numFmtId="0" fontId="72" fillId="0" borderId="31" xfId="66" applyFont="1" applyBorder="1" applyAlignment="1">
      <alignment vertical="center"/>
      <protection/>
    </xf>
    <xf numFmtId="0" fontId="48" fillId="0" borderId="0" xfId="66" applyFont="1">
      <alignment/>
      <protection/>
    </xf>
    <xf numFmtId="191" fontId="76" fillId="8" borderId="18" xfId="54" applyNumberFormat="1" applyFont="1" applyFill="1" applyBorder="1" applyAlignment="1">
      <alignment vertical="center"/>
    </xf>
    <xf numFmtId="190" fontId="76" fillId="34" borderId="21" xfId="55" applyNumberFormat="1" applyFont="1" applyFill="1" applyBorder="1" applyAlignment="1">
      <alignment vertical="center"/>
    </xf>
    <xf numFmtId="190" fontId="76" fillId="34" borderId="17" xfId="55" applyNumberFormat="1" applyFont="1" applyFill="1" applyBorder="1" applyAlignment="1">
      <alignment vertical="center"/>
    </xf>
    <xf numFmtId="190" fontId="77" fillId="34" borderId="11" xfId="55" applyNumberFormat="1" applyFont="1" applyFill="1" applyBorder="1" applyAlignment="1">
      <alignment vertical="center" textRotation="255" wrapText="1"/>
    </xf>
    <xf numFmtId="0" fontId="78" fillId="0" borderId="17" xfId="66" applyFont="1" applyBorder="1" applyAlignment="1">
      <alignment vertical="center" wrapText="1"/>
      <protection/>
    </xf>
    <xf numFmtId="202" fontId="76" fillId="8" borderId="18" xfId="54" applyNumberFormat="1" applyFont="1" applyFill="1" applyBorder="1" applyAlignment="1">
      <alignment vertical="center"/>
    </xf>
    <xf numFmtId="177" fontId="72" fillId="0" borderId="17" xfId="54" applyNumberFormat="1" applyFont="1" applyBorder="1" applyAlignment="1">
      <alignment vertical="center"/>
    </xf>
    <xf numFmtId="177" fontId="76" fillId="8" borderId="17" xfId="54" applyNumberFormat="1" applyFont="1" applyFill="1" applyBorder="1" applyAlignment="1">
      <alignment vertical="center"/>
    </xf>
    <xf numFmtId="177" fontId="76" fillId="8" borderId="20" xfId="54" applyNumberFormat="1" applyFont="1" applyFill="1" applyBorder="1" applyAlignment="1">
      <alignment vertical="center"/>
    </xf>
    <xf numFmtId="218" fontId="72" fillId="0" borderId="17" xfId="54" applyNumberFormat="1" applyFont="1" applyBorder="1" applyAlignment="1">
      <alignment vertical="center"/>
    </xf>
    <xf numFmtId="218" fontId="72" fillId="0" borderId="18" xfId="54" applyNumberFormat="1" applyFont="1" applyBorder="1" applyAlignment="1">
      <alignment vertical="center"/>
    </xf>
    <xf numFmtId="38" fontId="11" fillId="0" borderId="21" xfId="55" applyFont="1" applyBorder="1" applyAlignment="1">
      <alignment vertical="center"/>
    </xf>
    <xf numFmtId="38" fontId="11" fillId="0" borderId="17" xfId="55" applyFont="1" applyBorder="1" applyAlignment="1">
      <alignment vertical="center"/>
    </xf>
    <xf numFmtId="190" fontId="14" fillId="0" borderId="31" xfId="0" applyNumberFormat="1" applyFont="1" applyBorder="1" applyAlignment="1">
      <alignment horizontal="left" vertical="center"/>
    </xf>
    <xf numFmtId="189" fontId="14" fillId="0" borderId="16" xfId="0" applyNumberFormat="1" applyFont="1" applyBorder="1" applyAlignment="1">
      <alignment vertical="center"/>
    </xf>
    <xf numFmtId="202" fontId="79" fillId="0" borderId="0" xfId="54" applyNumberFormat="1" applyFont="1" applyAlignment="1">
      <alignment horizontal="right"/>
    </xf>
    <xf numFmtId="202" fontId="11" fillId="0" borderId="17" xfId="54" applyNumberFormat="1" applyFont="1" applyBorder="1" applyAlignment="1">
      <alignment vertical="center"/>
    </xf>
    <xf numFmtId="202" fontId="11" fillId="0" borderId="18" xfId="54" applyNumberFormat="1" applyFont="1" applyBorder="1" applyAlignment="1">
      <alignment vertical="center"/>
    </xf>
    <xf numFmtId="202" fontId="11" fillId="0" borderId="0" xfId="54" applyNumberFormat="1" applyFont="1" applyBorder="1" applyAlignment="1">
      <alignment vertical="center"/>
    </xf>
    <xf numFmtId="202" fontId="11" fillId="0" borderId="30" xfId="54" applyNumberFormat="1" applyFont="1" applyBorder="1" applyAlignment="1">
      <alignment vertical="center"/>
    </xf>
    <xf numFmtId="202" fontId="11" fillId="0" borderId="0" xfId="54" applyNumberFormat="1" applyFont="1" applyBorder="1" applyAlignment="1">
      <alignment/>
    </xf>
    <xf numFmtId="9" fontId="11" fillId="0" borderId="0" xfId="43" applyFont="1" applyBorder="1" applyAlignment="1">
      <alignment/>
    </xf>
    <xf numFmtId="195" fontId="72" fillId="36" borderId="17" xfId="66" applyNumberFormat="1" applyFont="1" applyFill="1" applyBorder="1" applyAlignment="1">
      <alignment vertical="center"/>
      <protection/>
    </xf>
    <xf numFmtId="202" fontId="15" fillId="8" borderId="17" xfId="54" applyNumberFormat="1" applyFont="1" applyFill="1" applyBorder="1" applyAlignment="1">
      <alignment vertical="center"/>
    </xf>
    <xf numFmtId="202" fontId="15" fillId="8" borderId="20" xfId="54" applyNumberFormat="1" applyFont="1" applyFill="1" applyBorder="1" applyAlignment="1">
      <alignment vertical="center"/>
    </xf>
    <xf numFmtId="202" fontId="15" fillId="8" borderId="21" xfId="54" applyNumberFormat="1" applyFont="1" applyFill="1" applyBorder="1" applyAlignment="1">
      <alignment vertical="center"/>
    </xf>
    <xf numFmtId="194" fontId="15" fillId="8" borderId="17" xfId="54" applyNumberFormat="1" applyFont="1" applyFill="1" applyBorder="1" applyAlignment="1">
      <alignment vertical="center"/>
    </xf>
    <xf numFmtId="202" fontId="48" fillId="0" borderId="0" xfId="54" applyNumberFormat="1" applyFont="1" applyBorder="1" applyAlignment="1">
      <alignment vertical="center"/>
    </xf>
    <xf numFmtId="202" fontId="70" fillId="0" borderId="0" xfId="54" applyNumberFormat="1" applyFont="1" applyBorder="1" applyAlignment="1">
      <alignment vertical="center"/>
    </xf>
    <xf numFmtId="202" fontId="48" fillId="0" borderId="0" xfId="54" applyNumberFormat="1" applyFont="1" applyBorder="1" applyAlignment="1">
      <alignment/>
    </xf>
    <xf numFmtId="202" fontId="79" fillId="0" borderId="0" xfId="54" applyNumberFormat="1" applyFont="1" applyBorder="1" applyAlignment="1">
      <alignment horizontal="right"/>
    </xf>
    <xf numFmtId="202" fontId="15" fillId="8" borderId="23" xfId="54" applyNumberFormat="1" applyFont="1" applyFill="1" applyBorder="1" applyAlignment="1">
      <alignment vertical="center"/>
    </xf>
    <xf numFmtId="194" fontId="15" fillId="8" borderId="17" xfId="54" applyNumberFormat="1" applyFont="1" applyFill="1" applyBorder="1" applyAlignment="1">
      <alignment horizontal="right" vertical="center"/>
    </xf>
    <xf numFmtId="190" fontId="72" fillId="0" borderId="31" xfId="0" applyNumberFormat="1" applyFont="1" applyFill="1" applyBorder="1" applyAlignment="1">
      <alignment vertical="center"/>
    </xf>
    <xf numFmtId="190" fontId="72" fillId="0" borderId="16" xfId="0" applyNumberFormat="1" applyFont="1" applyFill="1" applyBorder="1" applyAlignment="1">
      <alignment vertical="center"/>
    </xf>
    <xf numFmtId="190" fontId="72" fillId="0" borderId="31" xfId="0" applyNumberFormat="1" applyFont="1" applyBorder="1" applyAlignment="1">
      <alignment vertical="center"/>
    </xf>
    <xf numFmtId="190" fontId="72" fillId="0" borderId="16" xfId="0" applyNumberFormat="1" applyFont="1" applyBorder="1" applyAlignment="1">
      <alignment vertical="center"/>
    </xf>
    <xf numFmtId="0" fontId="76" fillId="34" borderId="10" xfId="0" applyFont="1" applyFill="1" applyBorder="1" applyAlignment="1">
      <alignment horizontal="left" vertical="center" wrapText="1"/>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76" fillId="34" borderId="14" xfId="0" applyFont="1" applyFill="1" applyBorder="1" applyAlignment="1">
      <alignment horizontal="left" vertical="center" wrapText="1"/>
    </xf>
    <xf numFmtId="0" fontId="76" fillId="34" borderId="0" xfId="0" applyFont="1" applyFill="1" applyBorder="1" applyAlignment="1">
      <alignment horizontal="left" vertical="center" wrapText="1"/>
    </xf>
    <xf numFmtId="0" fontId="76" fillId="34" borderId="15" xfId="0" applyFont="1" applyFill="1" applyBorder="1" applyAlignment="1">
      <alignment horizontal="left" vertical="center" wrapText="1"/>
    </xf>
    <xf numFmtId="0" fontId="76" fillId="0" borderId="25" xfId="0" applyFont="1" applyBorder="1" applyAlignment="1">
      <alignment horizontal="left" vertical="center" wrapText="1"/>
    </xf>
    <xf numFmtId="0" fontId="76" fillId="0" borderId="24" xfId="0" applyFont="1" applyBorder="1" applyAlignment="1">
      <alignment horizontal="left" vertical="center" wrapText="1"/>
    </xf>
    <xf numFmtId="0" fontId="76" fillId="0" borderId="32" xfId="0" applyFont="1" applyBorder="1" applyAlignment="1">
      <alignment horizontal="left" vertical="center" wrapText="1"/>
    </xf>
    <xf numFmtId="0" fontId="72" fillId="0" borderId="17" xfId="0" applyFont="1" applyBorder="1" applyAlignment="1">
      <alignment horizontal="center" vertical="center"/>
    </xf>
    <xf numFmtId="192" fontId="72" fillId="0" borderId="31" xfId="0" applyNumberFormat="1" applyFont="1" applyBorder="1" applyAlignment="1">
      <alignment vertical="center"/>
    </xf>
    <xf numFmtId="192" fontId="72" fillId="0" borderId="16" xfId="0" applyNumberFormat="1" applyFont="1" applyBorder="1" applyAlignment="1">
      <alignment vertical="center"/>
    </xf>
    <xf numFmtId="193" fontId="72" fillId="0" borderId="31" xfId="0" applyNumberFormat="1" applyFont="1" applyBorder="1" applyAlignment="1">
      <alignment vertical="center"/>
    </xf>
    <xf numFmtId="193" fontId="72" fillId="0" borderId="16" xfId="0" applyNumberFormat="1" applyFont="1" applyBorder="1" applyAlignment="1">
      <alignment vertical="center"/>
    </xf>
    <xf numFmtId="190" fontId="72" fillId="0" borderId="16" xfId="0" applyNumberFormat="1" applyFont="1" applyBorder="1" applyAlignment="1">
      <alignment horizontal="center" vertical="center"/>
    </xf>
    <xf numFmtId="0" fontId="72" fillId="0" borderId="13" xfId="0" applyFont="1" applyBorder="1" applyAlignment="1">
      <alignment horizontal="center" vertical="center"/>
    </xf>
    <xf numFmtId="0" fontId="80" fillId="0" borderId="0" xfId="0" applyFont="1" applyBorder="1" applyAlignment="1">
      <alignment horizontal="center" vertical="center" wrapText="1"/>
    </xf>
    <xf numFmtId="0" fontId="81" fillId="0" borderId="0" xfId="0" applyFont="1" applyBorder="1" applyAlignment="1">
      <alignment vertical="center" wrapText="1"/>
    </xf>
    <xf numFmtId="0" fontId="81" fillId="0" borderId="0" xfId="0" applyFont="1" applyAlignment="1">
      <alignment vertical="center" wrapText="1"/>
    </xf>
    <xf numFmtId="0" fontId="82" fillId="0" borderId="24" xfId="0" applyFont="1" applyBorder="1" applyAlignment="1">
      <alignment horizontal="right" vertical="center" wrapText="1"/>
    </xf>
    <xf numFmtId="0" fontId="76" fillId="34" borderId="17" xfId="0" applyFont="1" applyFill="1" applyBorder="1" applyAlignment="1">
      <alignment horizontal="left" vertical="center"/>
    </xf>
    <xf numFmtId="0" fontId="10" fillId="0" borderId="17" xfId="45" applyFont="1" applyFill="1" applyBorder="1" applyAlignment="1" applyProtection="1">
      <alignment horizontal="left" vertical="center" wrapText="1"/>
      <protection/>
    </xf>
    <xf numFmtId="0" fontId="76" fillId="34" borderId="17" xfId="0" applyFont="1" applyFill="1" applyBorder="1" applyAlignment="1">
      <alignment horizontal="left" vertical="center" wrapText="1"/>
    </xf>
    <xf numFmtId="0" fontId="10" fillId="0" borderId="17" xfId="45" applyFont="1" applyFill="1" applyBorder="1" applyAlignment="1" applyProtection="1">
      <alignment vertical="center" wrapText="1"/>
      <protection/>
    </xf>
    <xf numFmtId="0" fontId="76" fillId="34" borderId="17" xfId="0" applyFont="1" applyFill="1" applyBorder="1" applyAlignment="1">
      <alignment vertical="center" wrapText="1"/>
    </xf>
    <xf numFmtId="0" fontId="11" fillId="0" borderId="31" xfId="0" applyFont="1" applyBorder="1" applyAlignment="1">
      <alignment vertical="center" wrapText="1"/>
    </xf>
    <xf numFmtId="0" fontId="11" fillId="0" borderId="16" xfId="0" applyFont="1" applyBorder="1" applyAlignment="1">
      <alignment vertical="center" wrapText="1"/>
    </xf>
    <xf numFmtId="0" fontId="11" fillId="0" borderId="13" xfId="0" applyFont="1" applyBorder="1" applyAlignment="1">
      <alignment vertical="center" wrapText="1"/>
    </xf>
    <xf numFmtId="0" fontId="83" fillId="34" borderId="17" xfId="0"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6"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0" fontId="72" fillId="0" borderId="31" xfId="0" applyFont="1" applyBorder="1" applyAlignment="1">
      <alignment horizontal="left" vertical="center" wrapText="1"/>
    </xf>
    <xf numFmtId="0" fontId="72" fillId="0" borderId="16" xfId="0" applyFont="1" applyBorder="1" applyAlignment="1">
      <alignment horizontal="left" vertical="center" wrapText="1"/>
    </xf>
    <xf numFmtId="0" fontId="72" fillId="0" borderId="16" xfId="0" applyFont="1" applyBorder="1" applyAlignment="1">
      <alignment vertical="center" wrapText="1"/>
    </xf>
    <xf numFmtId="0" fontId="72" fillId="0" borderId="13" xfId="0" applyFont="1" applyBorder="1" applyAlignment="1">
      <alignment vertical="center" wrapText="1"/>
    </xf>
    <xf numFmtId="0" fontId="84" fillId="0" borderId="31" xfId="45" applyFont="1" applyBorder="1" applyAlignment="1" applyProtection="1">
      <alignment horizontal="left" vertical="center" wrapText="1"/>
      <protection/>
    </xf>
    <xf numFmtId="0" fontId="84" fillId="0" borderId="16" xfId="45" applyFont="1" applyBorder="1" applyAlignment="1" applyProtection="1">
      <alignment horizontal="left" vertical="center" wrapText="1"/>
      <protection/>
    </xf>
    <xf numFmtId="0" fontId="10" fillId="0" borderId="16" xfId="45" applyFont="1" applyBorder="1" applyAlignment="1" applyProtection="1">
      <alignment horizontal="left" vertical="center"/>
      <protection/>
    </xf>
    <xf numFmtId="0" fontId="10" fillId="0" borderId="13" xfId="45" applyFont="1" applyBorder="1" applyAlignment="1" applyProtection="1">
      <alignment horizontal="left" vertical="center"/>
      <protection/>
    </xf>
    <xf numFmtId="0" fontId="72" fillId="0" borderId="10" xfId="0" applyFont="1" applyFill="1" applyBorder="1" applyAlignment="1">
      <alignment horizontal="left" vertical="center" wrapText="1"/>
    </xf>
    <xf numFmtId="0" fontId="72" fillId="0" borderId="11" xfId="0" applyFont="1" applyFill="1" applyBorder="1" applyAlignment="1">
      <alignment vertical="center" wrapText="1"/>
    </xf>
    <xf numFmtId="0" fontId="72" fillId="0" borderId="12" xfId="0" applyFont="1" applyFill="1" applyBorder="1" applyAlignment="1">
      <alignment vertical="center" wrapText="1"/>
    </xf>
    <xf numFmtId="0" fontId="11" fillId="0" borderId="25" xfId="0" applyFont="1" applyFill="1" applyBorder="1" applyAlignment="1">
      <alignment horizontal="left" vertical="center" wrapText="1"/>
    </xf>
    <xf numFmtId="0" fontId="11" fillId="0" borderId="24" xfId="0" applyFont="1" applyFill="1" applyBorder="1" applyAlignment="1">
      <alignment vertical="center" wrapText="1"/>
    </xf>
    <xf numFmtId="0" fontId="11" fillId="0" borderId="32" xfId="0" applyFont="1" applyFill="1" applyBorder="1" applyAlignment="1">
      <alignment vertical="center" wrapText="1"/>
    </xf>
    <xf numFmtId="0" fontId="72" fillId="0" borderId="10" xfId="0" applyFont="1" applyBorder="1" applyAlignment="1">
      <alignment horizontal="center" vertical="center"/>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72" fillId="0" borderId="25" xfId="0" applyFont="1" applyBorder="1" applyAlignment="1">
      <alignment horizontal="center" vertical="center"/>
    </xf>
    <xf numFmtId="0" fontId="72" fillId="0" borderId="24" xfId="0" applyFont="1" applyBorder="1" applyAlignment="1">
      <alignment horizontal="center" vertical="center"/>
    </xf>
    <xf numFmtId="0" fontId="72" fillId="0" borderId="32" xfId="0" applyFont="1" applyBorder="1" applyAlignment="1">
      <alignment horizontal="center" vertical="center"/>
    </xf>
    <xf numFmtId="0" fontId="72" fillId="0" borderId="17" xfId="0" applyFont="1" applyBorder="1" applyAlignment="1">
      <alignment vertical="center"/>
    </xf>
    <xf numFmtId="0" fontId="72" fillId="0" borderId="11" xfId="0" applyFont="1" applyBorder="1" applyAlignment="1">
      <alignment vertical="center"/>
    </xf>
    <xf numFmtId="0" fontId="72" fillId="0" borderId="12" xfId="0" applyFont="1" applyBorder="1" applyAlignment="1">
      <alignment vertical="center"/>
    </xf>
    <xf numFmtId="0" fontId="72" fillId="0" borderId="0" xfId="0" applyFont="1" applyAlignment="1">
      <alignment vertical="center"/>
    </xf>
    <xf numFmtId="0" fontId="72" fillId="0" borderId="15" xfId="0" applyFont="1" applyBorder="1" applyAlignment="1">
      <alignment vertical="center"/>
    </xf>
    <xf numFmtId="0" fontId="72" fillId="0" borderId="24" xfId="0" applyFont="1" applyBorder="1" applyAlignment="1">
      <alignment vertical="center"/>
    </xf>
    <xf numFmtId="0" fontId="72" fillId="0" borderId="32" xfId="0" applyFont="1" applyBorder="1" applyAlignment="1">
      <alignment vertical="center"/>
    </xf>
    <xf numFmtId="0" fontId="10" fillId="36" borderId="31" xfId="45" applyFont="1" applyFill="1" applyBorder="1" applyAlignment="1" applyProtection="1">
      <alignment vertical="center" wrapText="1"/>
      <protection/>
    </xf>
    <xf numFmtId="0" fontId="10" fillId="36" borderId="16" xfId="45" applyFont="1" applyFill="1" applyBorder="1" applyAlignment="1" applyProtection="1">
      <alignment vertical="center" wrapText="1"/>
      <protection/>
    </xf>
    <xf numFmtId="0" fontId="10" fillId="36" borderId="13" xfId="45" applyFont="1" applyFill="1" applyBorder="1" applyAlignment="1" applyProtection="1">
      <alignment vertical="center" wrapText="1"/>
      <protection/>
    </xf>
    <xf numFmtId="0" fontId="72" fillId="36" borderId="17" xfId="0" applyFont="1" applyFill="1" applyBorder="1" applyAlignment="1">
      <alignment horizontal="left" vertical="center" wrapText="1"/>
    </xf>
    <xf numFmtId="0" fontId="72" fillId="36" borderId="17" xfId="0" applyFont="1" applyFill="1" applyBorder="1" applyAlignment="1">
      <alignment vertical="center" wrapText="1"/>
    </xf>
    <xf numFmtId="0" fontId="65" fillId="0" borderId="11" xfId="0" applyFont="1" applyBorder="1" applyAlignment="1">
      <alignment vertical="center" wrapText="1"/>
    </xf>
    <xf numFmtId="0" fontId="66" fillId="0" borderId="24" xfId="0" applyFont="1" applyBorder="1" applyAlignment="1">
      <alignment horizontal="left" vertical="center"/>
    </xf>
    <xf numFmtId="0" fontId="65" fillId="0" borderId="24" xfId="0" applyFont="1" applyBorder="1" applyAlignment="1">
      <alignment vertical="center"/>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72" fillId="37" borderId="17" xfId="0" applyFont="1" applyFill="1" applyBorder="1" applyAlignment="1">
      <alignment horizontal="center" vertical="center"/>
    </xf>
    <xf numFmtId="190" fontId="72" fillId="0" borderId="31" xfId="0" applyNumberFormat="1" applyFont="1" applyBorder="1" applyAlignment="1">
      <alignment horizontal="center" vertical="center"/>
    </xf>
    <xf numFmtId="0" fontId="72" fillId="0" borderId="16" xfId="0" applyFont="1" applyBorder="1" applyAlignment="1">
      <alignment horizontal="center" vertical="center"/>
    </xf>
    <xf numFmtId="0" fontId="72" fillId="36" borderId="10" xfId="0" applyFont="1" applyFill="1" applyBorder="1" applyAlignment="1">
      <alignment horizontal="left" vertical="center" wrapText="1"/>
    </xf>
    <xf numFmtId="0" fontId="72" fillId="36" borderId="11" xfId="0" applyFont="1" applyFill="1" applyBorder="1" applyAlignment="1">
      <alignment horizontal="left" vertical="center" wrapText="1"/>
    </xf>
    <xf numFmtId="0" fontId="72" fillId="36" borderId="12" xfId="0" applyFont="1" applyFill="1" applyBorder="1" applyAlignment="1">
      <alignment horizontal="left" vertical="center" wrapText="1"/>
    </xf>
    <xf numFmtId="0" fontId="72" fillId="36" borderId="25" xfId="0" applyFont="1" applyFill="1" applyBorder="1" applyAlignment="1">
      <alignment horizontal="left" vertical="center" wrapText="1"/>
    </xf>
    <xf numFmtId="0" fontId="72" fillId="36" borderId="24" xfId="0" applyFont="1" applyFill="1" applyBorder="1" applyAlignment="1">
      <alignment horizontal="left" vertical="center" wrapText="1"/>
    </xf>
    <xf numFmtId="0" fontId="72" fillId="36" borderId="32" xfId="0" applyFont="1" applyFill="1" applyBorder="1" applyAlignment="1">
      <alignment horizontal="left" vertical="center" wrapText="1"/>
    </xf>
    <xf numFmtId="0" fontId="72" fillId="37" borderId="31" xfId="0" applyFont="1" applyFill="1" applyBorder="1" applyAlignment="1">
      <alignment horizontal="center" vertical="center"/>
    </xf>
    <xf numFmtId="0" fontId="72" fillId="37" borderId="16" xfId="0" applyFont="1" applyFill="1" applyBorder="1" applyAlignment="1">
      <alignment horizontal="center" vertical="center"/>
    </xf>
    <xf numFmtId="0" fontId="72" fillId="37" borderId="13" xfId="0" applyFont="1" applyFill="1" applyBorder="1" applyAlignment="1">
      <alignment horizontal="center" vertical="center"/>
    </xf>
    <xf numFmtId="190" fontId="72" fillId="0" borderId="31" xfId="0" applyNumberFormat="1" applyFont="1" applyBorder="1" applyAlignment="1">
      <alignment horizontal="center" vertical="center" shrinkToFit="1"/>
    </xf>
    <xf numFmtId="0" fontId="72" fillId="0" borderId="16" xfId="0" applyFont="1" applyBorder="1" applyAlignment="1">
      <alignment horizontal="center" vertical="center" shrinkToFit="1"/>
    </xf>
    <xf numFmtId="0" fontId="72" fillId="0" borderId="13" xfId="0" applyFont="1" applyBorder="1" applyAlignment="1">
      <alignment horizontal="center" vertical="center" shrinkToFit="1"/>
    </xf>
    <xf numFmtId="189" fontId="72" fillId="0" borderId="31" xfId="0" applyNumberFormat="1" applyFont="1" applyBorder="1" applyAlignment="1">
      <alignment horizontal="right" vertical="center"/>
    </xf>
    <xf numFmtId="189" fontId="72" fillId="0" borderId="16" xfId="0" applyNumberFormat="1" applyFont="1" applyBorder="1" applyAlignment="1">
      <alignment horizontal="right" vertical="center"/>
    </xf>
    <xf numFmtId="189" fontId="72" fillId="0" borderId="13" xfId="0" applyNumberFormat="1" applyFont="1" applyBorder="1" applyAlignment="1">
      <alignment horizontal="right" vertical="center"/>
    </xf>
    <xf numFmtId="0" fontId="72" fillId="0" borderId="31" xfId="0" applyFont="1" applyFill="1" applyBorder="1" applyAlignment="1">
      <alignment horizontal="left" vertical="center" wrapText="1"/>
    </xf>
    <xf numFmtId="0" fontId="72" fillId="0" borderId="16" xfId="0" applyFont="1" applyFill="1" applyBorder="1" applyAlignment="1">
      <alignment horizontal="left" vertical="center" wrapText="1"/>
    </xf>
    <xf numFmtId="0" fontId="72" fillId="0" borderId="16" xfId="0" applyFont="1" applyFill="1" applyBorder="1" applyAlignment="1">
      <alignment vertical="center" wrapText="1"/>
    </xf>
    <xf numFmtId="0" fontId="72" fillId="0" borderId="13" xfId="0" applyFont="1" applyFill="1" applyBorder="1" applyAlignment="1">
      <alignment vertical="center" wrapText="1"/>
    </xf>
    <xf numFmtId="0" fontId="76" fillId="34" borderId="25" xfId="0" applyFont="1" applyFill="1" applyBorder="1" applyAlignment="1">
      <alignment horizontal="left" vertical="center" wrapText="1"/>
    </xf>
    <xf numFmtId="0" fontId="76" fillId="34" borderId="24" xfId="0" applyFont="1" applyFill="1" applyBorder="1" applyAlignment="1">
      <alignment horizontal="left" vertical="center" wrapText="1"/>
    </xf>
    <xf numFmtId="0" fontId="76" fillId="34" borderId="32" xfId="0" applyFont="1" applyFill="1" applyBorder="1" applyAlignment="1">
      <alignment horizontal="left" vertical="center" wrapText="1"/>
    </xf>
    <xf numFmtId="0" fontId="72" fillId="36" borderId="31" xfId="0" applyFont="1" applyFill="1" applyBorder="1" applyAlignment="1">
      <alignment horizontal="left" vertical="center" wrapText="1"/>
    </xf>
    <xf numFmtId="0" fontId="72" fillId="36" borderId="16" xfId="0" applyFont="1" applyFill="1" applyBorder="1" applyAlignment="1">
      <alignment horizontal="left" vertical="center" wrapText="1"/>
    </xf>
    <xf numFmtId="0" fontId="72" fillId="36" borderId="16" xfId="0" applyFont="1" applyFill="1" applyBorder="1" applyAlignment="1">
      <alignment vertical="center" wrapText="1"/>
    </xf>
    <xf numFmtId="0" fontId="72" fillId="36" borderId="13" xfId="0" applyFont="1" applyFill="1" applyBorder="1" applyAlignment="1">
      <alignment vertical="center" wrapText="1"/>
    </xf>
    <xf numFmtId="0" fontId="71" fillId="0" borderId="24" xfId="66" applyFont="1" applyBorder="1" applyAlignment="1">
      <alignment horizontal="left"/>
      <protection/>
    </xf>
    <xf numFmtId="0" fontId="76" fillId="33" borderId="31" xfId="66" applyFont="1" applyFill="1" applyBorder="1" applyAlignment="1">
      <alignment horizontal="left" vertical="center" shrinkToFit="1"/>
      <protection/>
    </xf>
    <xf numFmtId="0" fontId="76" fillId="33" borderId="16" xfId="66" applyFont="1" applyFill="1" applyBorder="1" applyAlignment="1">
      <alignment horizontal="left" vertical="center" shrinkToFit="1"/>
      <protection/>
    </xf>
    <xf numFmtId="0" fontId="76" fillId="33" borderId="13" xfId="66" applyFont="1" applyFill="1" applyBorder="1" applyAlignment="1">
      <alignment horizontal="left" vertical="center" shrinkToFit="1"/>
      <protection/>
    </xf>
    <xf numFmtId="190" fontId="76" fillId="34" borderId="10" xfId="66" applyNumberFormat="1" applyFont="1" applyFill="1" applyBorder="1" applyAlignment="1">
      <alignment horizontal="center" vertical="center" textRotation="255" shrinkToFit="1"/>
      <protection/>
    </xf>
    <xf numFmtId="190" fontId="76" fillId="34" borderId="14" xfId="66" applyNumberFormat="1" applyFont="1" applyFill="1" applyBorder="1" applyAlignment="1">
      <alignment horizontal="center" vertical="center" textRotation="255" shrinkToFit="1"/>
      <protection/>
    </xf>
    <xf numFmtId="190" fontId="76" fillId="34" borderId="25" xfId="66" applyNumberFormat="1" applyFont="1" applyFill="1" applyBorder="1" applyAlignment="1">
      <alignment horizontal="center" vertical="center" textRotation="255" shrinkToFit="1"/>
      <protection/>
    </xf>
    <xf numFmtId="190" fontId="76" fillId="34" borderId="31" xfId="66" applyNumberFormat="1" applyFont="1" applyFill="1" applyBorder="1" applyAlignment="1">
      <alignment vertical="center" shrinkToFit="1"/>
      <protection/>
    </xf>
    <xf numFmtId="190" fontId="76" fillId="34" borderId="16" xfId="66" applyNumberFormat="1" applyFont="1" applyFill="1" applyBorder="1" applyAlignment="1">
      <alignment vertical="center" shrinkToFit="1"/>
      <protection/>
    </xf>
    <xf numFmtId="190" fontId="76" fillId="34" borderId="13" xfId="66" applyNumberFormat="1" applyFont="1" applyFill="1" applyBorder="1" applyAlignment="1">
      <alignment vertical="center" shrinkToFit="1"/>
      <protection/>
    </xf>
    <xf numFmtId="190" fontId="76" fillId="34" borderId="10" xfId="66" applyNumberFormat="1" applyFont="1" applyFill="1" applyBorder="1" applyAlignment="1">
      <alignment vertical="center" shrinkToFit="1"/>
      <protection/>
    </xf>
    <xf numFmtId="190" fontId="76" fillId="34" borderId="11" xfId="66" applyNumberFormat="1" applyFont="1" applyFill="1" applyBorder="1" applyAlignment="1">
      <alignment vertical="center" shrinkToFit="1"/>
      <protection/>
    </xf>
    <xf numFmtId="190" fontId="76" fillId="34" borderId="12" xfId="66" applyNumberFormat="1" applyFont="1" applyFill="1" applyBorder="1" applyAlignment="1">
      <alignment vertical="center" shrinkToFit="1"/>
      <protection/>
    </xf>
    <xf numFmtId="190" fontId="76" fillId="33" borderId="33" xfId="66" applyNumberFormat="1" applyFont="1" applyFill="1" applyBorder="1" applyAlignment="1">
      <alignment vertical="center" shrinkToFit="1"/>
      <protection/>
    </xf>
    <xf numFmtId="190" fontId="76" fillId="33" borderId="19" xfId="66" applyNumberFormat="1" applyFont="1" applyFill="1" applyBorder="1" applyAlignment="1">
      <alignment vertical="center" shrinkToFit="1"/>
      <protection/>
    </xf>
    <xf numFmtId="190" fontId="76" fillId="34" borderId="18" xfId="66" applyNumberFormat="1" applyFont="1" applyFill="1" applyBorder="1" applyAlignment="1">
      <alignment horizontal="center" vertical="center" textRotation="255" shrinkToFit="1"/>
      <protection/>
    </xf>
    <xf numFmtId="190" fontId="76" fillId="34" borderId="30" xfId="66" applyNumberFormat="1" applyFont="1" applyFill="1" applyBorder="1" applyAlignment="1">
      <alignment horizontal="center" vertical="center" textRotation="255" shrinkToFit="1"/>
      <protection/>
    </xf>
    <xf numFmtId="190" fontId="76" fillId="34" borderId="21" xfId="66" applyNumberFormat="1" applyFont="1" applyFill="1" applyBorder="1" applyAlignment="1">
      <alignment horizontal="left" vertical="center" shrinkToFit="1"/>
      <protection/>
    </xf>
    <xf numFmtId="190" fontId="76" fillId="34" borderId="17" xfId="66" applyNumberFormat="1" applyFont="1" applyFill="1" applyBorder="1" applyAlignment="1">
      <alignment horizontal="left" vertical="center" shrinkToFit="1"/>
      <protection/>
    </xf>
    <xf numFmtId="190" fontId="76" fillId="34" borderId="17" xfId="66" applyNumberFormat="1" applyFont="1" applyFill="1" applyBorder="1" applyAlignment="1">
      <alignment horizontal="left" vertical="center" wrapText="1" shrinkToFit="1"/>
      <protection/>
    </xf>
    <xf numFmtId="190" fontId="76" fillId="34" borderId="18" xfId="66" applyNumberFormat="1" applyFont="1" applyFill="1" applyBorder="1" applyAlignment="1">
      <alignment horizontal="left" vertical="center" shrinkToFit="1"/>
      <protection/>
    </xf>
    <xf numFmtId="190" fontId="76" fillId="33" borderId="34" xfId="66" applyNumberFormat="1" applyFont="1" applyFill="1" applyBorder="1" applyAlignment="1">
      <alignment horizontal="left" vertical="center" shrinkToFit="1"/>
      <protection/>
    </xf>
    <xf numFmtId="190" fontId="76" fillId="33" borderId="22" xfId="66" applyNumberFormat="1" applyFont="1" applyFill="1" applyBorder="1" applyAlignment="1">
      <alignment horizontal="left" vertical="center" shrinkToFit="1"/>
      <protection/>
    </xf>
    <xf numFmtId="190" fontId="76" fillId="34" borderId="33" xfId="66" applyNumberFormat="1" applyFont="1" applyFill="1" applyBorder="1" applyAlignment="1">
      <alignment horizontal="left" vertical="center" shrinkToFit="1"/>
      <protection/>
    </xf>
    <xf numFmtId="190" fontId="76" fillId="34" borderId="19" xfId="66" applyNumberFormat="1" applyFont="1" applyFill="1" applyBorder="1" applyAlignment="1">
      <alignment horizontal="left" vertical="center" shrinkToFit="1"/>
      <protection/>
    </xf>
    <xf numFmtId="190" fontId="76" fillId="34" borderId="31" xfId="66" applyNumberFormat="1" applyFont="1" applyFill="1" applyBorder="1" applyAlignment="1">
      <alignment horizontal="left" vertical="center"/>
      <protection/>
    </xf>
    <xf numFmtId="190" fontId="76" fillId="34" borderId="16" xfId="66" applyNumberFormat="1" applyFont="1" applyFill="1" applyBorder="1" applyAlignment="1">
      <alignment horizontal="left" vertical="center"/>
      <protection/>
    </xf>
    <xf numFmtId="190" fontId="76" fillId="34" borderId="13" xfId="66" applyNumberFormat="1" applyFont="1" applyFill="1" applyBorder="1" applyAlignment="1">
      <alignment horizontal="left" vertical="center"/>
      <protection/>
    </xf>
    <xf numFmtId="0" fontId="76" fillId="33" borderId="31" xfId="66" applyFont="1" applyFill="1" applyBorder="1" applyAlignment="1">
      <alignment horizontal="left"/>
      <protection/>
    </xf>
    <xf numFmtId="0" fontId="76" fillId="33" borderId="16" xfId="66" applyFont="1" applyFill="1" applyBorder="1" applyAlignment="1">
      <alignment horizontal="left"/>
      <protection/>
    </xf>
    <xf numFmtId="0" fontId="76" fillId="33" borderId="13" xfId="66" applyFont="1" applyFill="1" applyBorder="1" applyAlignment="1">
      <alignment horizontal="left"/>
      <protection/>
    </xf>
    <xf numFmtId="0" fontId="72" fillId="0" borderId="31" xfId="66" applyFont="1" applyBorder="1" applyAlignment="1">
      <alignment horizontal="left" vertical="top"/>
      <protection/>
    </xf>
    <xf numFmtId="0" fontId="72" fillId="0" borderId="16" xfId="66" applyFont="1" applyBorder="1" applyAlignment="1">
      <alignment horizontal="left" vertical="top"/>
      <protection/>
    </xf>
    <xf numFmtId="0" fontId="72" fillId="0" borderId="13" xfId="66" applyFont="1" applyBorder="1" applyAlignment="1">
      <alignment horizontal="left" vertical="top"/>
      <protection/>
    </xf>
    <xf numFmtId="0" fontId="60" fillId="0" borderId="0" xfId="66" applyFont="1" applyAlignment="1">
      <alignment horizontal="left"/>
      <protection/>
    </xf>
    <xf numFmtId="0" fontId="76" fillId="33" borderId="31" xfId="66" applyFont="1" applyFill="1" applyBorder="1" applyAlignment="1">
      <alignment horizontal="left" vertical="center"/>
      <protection/>
    </xf>
    <xf numFmtId="0" fontId="76" fillId="33" borderId="16" xfId="66" applyFont="1" applyFill="1" applyBorder="1" applyAlignment="1">
      <alignment horizontal="left" vertical="center"/>
      <protection/>
    </xf>
    <xf numFmtId="0" fontId="76" fillId="33" borderId="13" xfId="66" applyFont="1" applyFill="1" applyBorder="1" applyAlignment="1">
      <alignment horizontal="left" vertical="center"/>
      <protection/>
    </xf>
    <xf numFmtId="0" fontId="2" fillId="2" borderId="17" xfId="45" applyFill="1" applyBorder="1" applyAlignment="1" applyProtection="1">
      <alignment/>
      <protection/>
    </xf>
    <xf numFmtId="202" fontId="70" fillId="36" borderId="0" xfId="54" applyNumberFormat="1" applyFont="1" applyFill="1" applyBorder="1" applyAlignment="1">
      <alignment horizontal="left" vertical="center"/>
    </xf>
    <xf numFmtId="0" fontId="76" fillId="33" borderId="18" xfId="66" applyFont="1" applyFill="1" applyBorder="1" applyAlignment="1">
      <alignment horizontal="center" vertical="center" wrapText="1"/>
      <protection/>
    </xf>
    <xf numFmtId="0" fontId="76" fillId="33" borderId="30" xfId="66" applyFont="1" applyFill="1" applyBorder="1" applyAlignment="1">
      <alignment horizontal="center" vertical="center" wrapText="1"/>
      <protection/>
    </xf>
    <xf numFmtId="0" fontId="76" fillId="33" borderId="25" xfId="66" applyFont="1" applyFill="1" applyBorder="1" applyAlignment="1">
      <alignment horizontal="center" vertical="center" wrapText="1"/>
      <protection/>
    </xf>
    <xf numFmtId="0" fontId="76" fillId="33" borderId="10" xfId="66" applyFont="1" applyFill="1" applyBorder="1" applyAlignment="1">
      <alignment horizontal="left" vertical="center" shrinkToFit="1"/>
      <protection/>
    </xf>
    <xf numFmtId="0" fontId="76" fillId="33" borderId="11" xfId="66" applyFont="1" applyFill="1" applyBorder="1" applyAlignment="1">
      <alignment horizontal="left" vertical="center" shrinkToFit="1"/>
      <protection/>
    </xf>
    <xf numFmtId="0" fontId="76" fillId="33" borderId="12" xfId="66" applyFont="1" applyFill="1" applyBorder="1" applyAlignment="1">
      <alignment horizontal="left" vertical="center" shrinkToFit="1"/>
      <protection/>
    </xf>
    <xf numFmtId="0" fontId="12" fillId="33" borderId="31" xfId="66" applyFont="1" applyFill="1" applyBorder="1" applyAlignment="1">
      <alignment vertical="center" shrinkToFit="1"/>
      <protection/>
    </xf>
    <xf numFmtId="0" fontId="12" fillId="33" borderId="13" xfId="66" applyFont="1" applyFill="1" applyBorder="1" applyAlignment="1">
      <alignment vertical="center" shrinkToFit="1"/>
      <protection/>
    </xf>
    <xf numFmtId="0" fontId="12" fillId="33" borderId="10" xfId="66" applyFont="1" applyFill="1" applyBorder="1" applyAlignment="1">
      <alignment vertical="center" shrinkToFit="1"/>
      <protection/>
    </xf>
    <xf numFmtId="0" fontId="12" fillId="33" borderId="12" xfId="66" applyFont="1" applyFill="1" applyBorder="1" applyAlignment="1">
      <alignment vertical="center" shrinkToFit="1"/>
      <protection/>
    </xf>
    <xf numFmtId="0" fontId="76" fillId="33" borderId="33" xfId="66" applyFont="1" applyFill="1" applyBorder="1" applyAlignment="1">
      <alignment horizontal="center" vertical="center" shrinkToFit="1"/>
      <protection/>
    </xf>
    <xf numFmtId="0" fontId="76" fillId="33" borderId="19" xfId="66" applyFont="1" applyFill="1" applyBorder="1" applyAlignment="1">
      <alignment horizontal="center" vertical="center" shrinkToFit="1"/>
      <protection/>
    </xf>
    <xf numFmtId="0" fontId="76" fillId="33" borderId="14" xfId="66" applyFont="1" applyFill="1" applyBorder="1" applyAlignment="1">
      <alignment horizontal="center" vertical="center" wrapText="1"/>
      <protection/>
    </xf>
    <xf numFmtId="0" fontId="76" fillId="33" borderId="14" xfId="66" applyFont="1" applyFill="1" applyBorder="1" applyAlignment="1">
      <alignment horizontal="left" vertical="center" shrinkToFit="1"/>
      <protection/>
    </xf>
    <xf numFmtId="0" fontId="76" fillId="33" borderId="0" xfId="66" applyFont="1" applyFill="1" applyAlignment="1">
      <alignment horizontal="left" vertical="center" shrinkToFit="1"/>
      <protection/>
    </xf>
    <xf numFmtId="0" fontId="76" fillId="33" borderId="15" xfId="66" applyFont="1" applyFill="1" applyBorder="1" applyAlignment="1">
      <alignment horizontal="left" vertical="center" shrinkToFit="1"/>
      <protection/>
    </xf>
    <xf numFmtId="0" fontId="76" fillId="33" borderId="33" xfId="66" applyFont="1" applyFill="1" applyBorder="1" applyAlignment="1">
      <alignment vertical="center" shrinkToFit="1"/>
      <protection/>
    </xf>
    <xf numFmtId="0" fontId="76" fillId="33" borderId="19" xfId="66" applyFont="1" applyFill="1" applyBorder="1" applyAlignment="1">
      <alignment vertical="center" shrinkToFit="1"/>
      <protection/>
    </xf>
    <xf numFmtId="0" fontId="60" fillId="0" borderId="24" xfId="66" applyFont="1" applyBorder="1" applyAlignment="1">
      <alignment horizontal="left"/>
      <protection/>
    </xf>
    <xf numFmtId="0" fontId="76" fillId="34" borderId="31" xfId="66" applyFont="1" applyFill="1" applyBorder="1" applyAlignment="1">
      <alignment horizontal="left" vertical="center"/>
      <protection/>
    </xf>
    <xf numFmtId="0" fontId="76" fillId="34" borderId="16" xfId="66" applyFont="1" applyFill="1" applyBorder="1" applyAlignment="1">
      <alignment horizontal="left" vertical="center"/>
      <protection/>
    </xf>
    <xf numFmtId="0" fontId="76" fillId="34" borderId="13" xfId="66" applyFont="1" applyFill="1" applyBorder="1" applyAlignment="1">
      <alignment horizontal="left" vertical="center"/>
      <protection/>
    </xf>
    <xf numFmtId="190" fontId="76" fillId="34" borderId="18" xfId="66" applyNumberFormat="1" applyFont="1" applyFill="1" applyBorder="1" applyAlignment="1">
      <alignment horizontal="center" vertical="center" textRotation="255" wrapText="1"/>
      <protection/>
    </xf>
    <xf numFmtId="190" fontId="76" fillId="34" borderId="30" xfId="66" applyNumberFormat="1" applyFont="1" applyFill="1" applyBorder="1" applyAlignment="1">
      <alignment horizontal="center" vertical="center" textRotation="255" wrapText="1"/>
      <protection/>
    </xf>
    <xf numFmtId="190" fontId="76" fillId="34" borderId="25" xfId="66" applyNumberFormat="1" applyFont="1" applyFill="1" applyBorder="1" applyAlignment="1">
      <alignment horizontal="center" vertical="center" textRotation="255" wrapText="1"/>
      <protection/>
    </xf>
    <xf numFmtId="190" fontId="76" fillId="33" borderId="10" xfId="66" applyNumberFormat="1" applyFont="1" applyFill="1" applyBorder="1" applyAlignment="1">
      <alignment horizontal="left" vertical="center"/>
      <protection/>
    </xf>
    <xf numFmtId="190" fontId="76" fillId="33" borderId="11" xfId="66" applyNumberFormat="1" applyFont="1" applyFill="1" applyBorder="1" applyAlignment="1">
      <alignment horizontal="left" vertical="center"/>
      <protection/>
    </xf>
    <xf numFmtId="190" fontId="76" fillId="33" borderId="12" xfId="66" applyNumberFormat="1" applyFont="1" applyFill="1" applyBorder="1" applyAlignment="1">
      <alignment horizontal="left" vertical="center"/>
      <protection/>
    </xf>
    <xf numFmtId="190" fontId="12" fillId="33" borderId="31" xfId="66" applyNumberFormat="1" applyFont="1" applyFill="1" applyBorder="1" applyAlignment="1">
      <alignment vertical="center"/>
      <protection/>
    </xf>
    <xf numFmtId="190" fontId="12" fillId="33" borderId="13" xfId="66" applyNumberFormat="1" applyFont="1" applyFill="1" applyBorder="1" applyAlignment="1">
      <alignment vertical="center"/>
      <protection/>
    </xf>
    <xf numFmtId="190" fontId="12" fillId="33" borderId="31" xfId="66" applyNumberFormat="1" applyFont="1" applyFill="1" applyBorder="1" applyAlignment="1">
      <alignment vertical="center" shrinkToFit="1"/>
      <protection/>
    </xf>
    <xf numFmtId="190" fontId="12" fillId="33" borderId="13" xfId="66" applyNumberFormat="1" applyFont="1" applyFill="1" applyBorder="1" applyAlignment="1">
      <alignment vertical="center" shrinkToFit="1"/>
      <protection/>
    </xf>
    <xf numFmtId="190" fontId="12" fillId="33" borderId="31" xfId="66" applyNumberFormat="1" applyFont="1" applyFill="1" applyBorder="1" applyAlignment="1">
      <alignment horizontal="left" vertical="top"/>
      <protection/>
    </xf>
    <xf numFmtId="190" fontId="12" fillId="33" borderId="13" xfId="66" applyNumberFormat="1" applyFont="1" applyFill="1" applyBorder="1" applyAlignment="1">
      <alignment horizontal="left" vertical="top"/>
      <protection/>
    </xf>
    <xf numFmtId="190" fontId="12" fillId="33" borderId="10" xfId="66" applyNumberFormat="1" applyFont="1" applyFill="1" applyBorder="1" applyAlignment="1">
      <alignment vertical="center"/>
      <protection/>
    </xf>
    <xf numFmtId="190" fontId="12" fillId="33" borderId="12" xfId="66" applyNumberFormat="1" applyFont="1" applyFill="1" applyBorder="1" applyAlignment="1">
      <alignment vertical="center"/>
      <protection/>
    </xf>
    <xf numFmtId="190" fontId="76" fillId="33" borderId="35" xfId="66" applyNumberFormat="1" applyFont="1" applyFill="1" applyBorder="1" applyAlignment="1">
      <alignment horizontal="left" vertical="center"/>
      <protection/>
    </xf>
    <xf numFmtId="190" fontId="76" fillId="33" borderId="36" xfId="66" applyNumberFormat="1" applyFont="1" applyFill="1" applyBorder="1" applyAlignment="1">
      <alignment horizontal="left" vertical="center"/>
      <protection/>
    </xf>
    <xf numFmtId="190" fontId="76" fillId="33" borderId="26" xfId="66" applyNumberFormat="1" applyFont="1" applyFill="1" applyBorder="1" applyAlignment="1">
      <alignment horizontal="left" vertical="center"/>
      <protection/>
    </xf>
    <xf numFmtId="190" fontId="76" fillId="34" borderId="18" xfId="66" applyNumberFormat="1" applyFont="1" applyFill="1" applyBorder="1" applyAlignment="1">
      <alignment horizontal="center" vertical="center" textRotation="255"/>
      <protection/>
    </xf>
    <xf numFmtId="190" fontId="76" fillId="34" borderId="30" xfId="66" applyNumberFormat="1" applyFont="1" applyFill="1" applyBorder="1" applyAlignment="1">
      <alignment horizontal="center" vertical="center" textRotation="255"/>
      <protection/>
    </xf>
    <xf numFmtId="190" fontId="76" fillId="34" borderId="14" xfId="66" applyNumberFormat="1" applyFont="1" applyFill="1" applyBorder="1" applyAlignment="1">
      <alignment horizontal="center" vertical="center" textRotation="255"/>
      <protection/>
    </xf>
    <xf numFmtId="190" fontId="76" fillId="33" borderId="14" xfId="66" applyNumberFormat="1" applyFont="1" applyFill="1" applyBorder="1" applyAlignment="1">
      <alignment horizontal="left" vertical="center" wrapText="1"/>
      <protection/>
    </xf>
    <xf numFmtId="190" fontId="76" fillId="33" borderId="0" xfId="66" applyNumberFormat="1" applyFont="1" applyFill="1" applyAlignment="1">
      <alignment horizontal="left" vertical="center" wrapText="1"/>
      <protection/>
    </xf>
    <xf numFmtId="190" fontId="76" fillId="33" borderId="15" xfId="66" applyNumberFormat="1" applyFont="1" applyFill="1" applyBorder="1" applyAlignment="1">
      <alignment horizontal="left" vertical="center" wrapText="1"/>
      <protection/>
    </xf>
    <xf numFmtId="190" fontId="12" fillId="33" borderId="31" xfId="66" applyNumberFormat="1" applyFont="1" applyFill="1" applyBorder="1" applyAlignment="1">
      <alignment horizontal="left" vertical="center" wrapText="1"/>
      <protection/>
    </xf>
    <xf numFmtId="190" fontId="12" fillId="33" borderId="13" xfId="66" applyNumberFormat="1" applyFont="1" applyFill="1" applyBorder="1" applyAlignment="1">
      <alignment horizontal="left" vertical="center" wrapText="1"/>
      <protection/>
    </xf>
    <xf numFmtId="190" fontId="12" fillId="33" borderId="31" xfId="66" applyNumberFormat="1" applyFont="1" applyFill="1" applyBorder="1" applyAlignment="1">
      <alignment horizontal="left" vertical="center" shrinkToFit="1"/>
      <protection/>
    </xf>
    <xf numFmtId="190" fontId="12" fillId="33" borderId="13" xfId="66" applyNumberFormat="1" applyFont="1" applyFill="1" applyBorder="1" applyAlignment="1">
      <alignment horizontal="left" vertical="center" shrinkToFit="1"/>
      <protection/>
    </xf>
    <xf numFmtId="190" fontId="12" fillId="33" borderId="31" xfId="66" applyNumberFormat="1" applyFont="1" applyFill="1" applyBorder="1" applyAlignment="1">
      <alignment horizontal="left" vertical="center"/>
      <protection/>
    </xf>
    <xf numFmtId="190" fontId="12" fillId="33" borderId="13" xfId="66" applyNumberFormat="1" applyFont="1" applyFill="1" applyBorder="1" applyAlignment="1">
      <alignment horizontal="left" vertical="center"/>
      <protection/>
    </xf>
    <xf numFmtId="190" fontId="76" fillId="33" borderId="10" xfId="66" applyNumberFormat="1" applyFont="1" applyFill="1" applyBorder="1" applyAlignment="1">
      <alignment horizontal="left" vertical="center" wrapText="1"/>
      <protection/>
    </xf>
    <xf numFmtId="190" fontId="76" fillId="33" borderId="11" xfId="66" applyNumberFormat="1" applyFont="1" applyFill="1" applyBorder="1" applyAlignment="1">
      <alignment horizontal="left" vertical="center" wrapText="1"/>
      <protection/>
    </xf>
    <xf numFmtId="190" fontId="76" fillId="33" borderId="12" xfId="66" applyNumberFormat="1" applyFont="1" applyFill="1" applyBorder="1" applyAlignment="1">
      <alignment horizontal="left" vertical="center" wrapText="1"/>
      <protection/>
    </xf>
    <xf numFmtId="190" fontId="12" fillId="33" borderId="31" xfId="66" applyNumberFormat="1" applyFont="1" applyFill="1" applyBorder="1" applyAlignment="1">
      <alignment vertical="center" wrapText="1"/>
      <protection/>
    </xf>
    <xf numFmtId="190" fontId="12" fillId="33" borderId="13" xfId="66" applyNumberFormat="1" applyFont="1" applyFill="1" applyBorder="1" applyAlignment="1">
      <alignment vertical="center" wrapText="1"/>
      <protection/>
    </xf>
    <xf numFmtId="190" fontId="12" fillId="33" borderId="14" xfId="66" applyNumberFormat="1" applyFont="1" applyFill="1" applyBorder="1" applyAlignment="1">
      <alignment vertical="center" wrapText="1"/>
      <protection/>
    </xf>
    <xf numFmtId="190" fontId="12" fillId="33" borderId="15" xfId="66" applyNumberFormat="1" applyFont="1" applyFill="1" applyBorder="1" applyAlignment="1">
      <alignment vertical="center" wrapText="1"/>
      <protection/>
    </xf>
    <xf numFmtId="190" fontId="76" fillId="34" borderId="31" xfId="66" applyNumberFormat="1" applyFont="1" applyFill="1" applyBorder="1" applyAlignment="1">
      <alignment vertical="center"/>
      <protection/>
    </xf>
    <xf numFmtId="190" fontId="76" fillId="34" borderId="13" xfId="66" applyNumberFormat="1" applyFont="1" applyFill="1" applyBorder="1" applyAlignment="1">
      <alignment vertical="center"/>
      <protection/>
    </xf>
    <xf numFmtId="190" fontId="76" fillId="33" borderId="33" xfId="66" applyNumberFormat="1" applyFont="1" applyFill="1" applyBorder="1" applyAlignment="1">
      <alignment horizontal="left" vertical="center" shrinkToFit="1"/>
      <protection/>
    </xf>
    <xf numFmtId="190" fontId="76" fillId="33" borderId="19" xfId="66" applyNumberFormat="1" applyFont="1" applyFill="1" applyBorder="1" applyAlignment="1">
      <alignment horizontal="left" vertical="center" shrinkToFit="1"/>
      <protection/>
    </xf>
    <xf numFmtId="190" fontId="76" fillId="33" borderId="14" xfId="66" applyNumberFormat="1" applyFont="1" applyFill="1" applyBorder="1" applyAlignment="1">
      <alignment horizontal="left" vertical="center" shrinkToFit="1"/>
      <protection/>
    </xf>
    <xf numFmtId="190" fontId="76" fillId="33" borderId="0" xfId="66" applyNumberFormat="1" applyFont="1" applyFill="1" applyAlignment="1">
      <alignment horizontal="left" vertical="center" shrinkToFit="1"/>
      <protection/>
    </xf>
    <xf numFmtId="190" fontId="76" fillId="33" borderId="15" xfId="66" applyNumberFormat="1" applyFont="1" applyFill="1" applyBorder="1" applyAlignment="1">
      <alignment horizontal="left" vertical="center" shrinkToFit="1"/>
      <protection/>
    </xf>
    <xf numFmtId="0" fontId="9" fillId="33" borderId="31" xfId="66" applyFont="1" applyFill="1" applyBorder="1" applyAlignment="1">
      <alignment horizontal="center" vertical="center" wrapText="1" shrinkToFit="1"/>
      <protection/>
    </xf>
    <xf numFmtId="0" fontId="9" fillId="33" borderId="16" xfId="66" applyFont="1" applyFill="1" applyBorder="1" applyAlignment="1">
      <alignment horizontal="center" vertical="center" wrapText="1" shrinkToFit="1"/>
      <protection/>
    </xf>
    <xf numFmtId="0" fontId="9" fillId="33" borderId="13" xfId="66" applyFont="1" applyFill="1" applyBorder="1" applyAlignment="1">
      <alignment horizontal="center" vertical="center" wrapText="1" shrinkToFit="1"/>
      <protection/>
    </xf>
    <xf numFmtId="190" fontId="76" fillId="34" borderId="31" xfId="55" applyNumberFormat="1" applyFont="1" applyFill="1" applyBorder="1" applyAlignment="1">
      <alignment vertical="center"/>
    </xf>
    <xf numFmtId="190" fontId="76" fillId="34" borderId="13" xfId="55" applyNumberFormat="1" applyFont="1" applyFill="1" applyBorder="1" applyAlignment="1">
      <alignment vertical="center"/>
    </xf>
    <xf numFmtId="190" fontId="76" fillId="34" borderId="10" xfId="55" applyNumberFormat="1" applyFont="1" applyFill="1" applyBorder="1" applyAlignment="1">
      <alignment vertical="center"/>
    </xf>
    <xf numFmtId="190" fontId="76" fillId="34" borderId="12" xfId="55" applyNumberFormat="1" applyFont="1" applyFill="1" applyBorder="1" applyAlignment="1">
      <alignment vertical="center"/>
    </xf>
    <xf numFmtId="190" fontId="76" fillId="33" borderId="33" xfId="55" applyNumberFormat="1" applyFont="1" applyFill="1" applyBorder="1" applyAlignment="1">
      <alignment horizontal="left" vertical="center" wrapText="1"/>
    </xf>
    <xf numFmtId="190" fontId="76" fillId="33" borderId="19" xfId="55" applyNumberFormat="1" applyFont="1" applyFill="1" applyBorder="1" applyAlignment="1">
      <alignment horizontal="left" vertical="center" wrapText="1"/>
    </xf>
    <xf numFmtId="0" fontId="76" fillId="34" borderId="31" xfId="66" applyFont="1" applyFill="1" applyBorder="1" applyAlignment="1">
      <alignment horizontal="center" vertical="center"/>
      <protection/>
    </xf>
    <xf numFmtId="0" fontId="76" fillId="34" borderId="16" xfId="66" applyFont="1" applyFill="1" applyBorder="1" applyAlignment="1">
      <alignment horizontal="center" vertical="center"/>
      <protection/>
    </xf>
    <xf numFmtId="0" fontId="76" fillId="34" borderId="13" xfId="66" applyFont="1" applyFill="1" applyBorder="1" applyAlignment="1">
      <alignment horizontal="center" vertical="center"/>
      <protection/>
    </xf>
    <xf numFmtId="190" fontId="76" fillId="34" borderId="18" xfId="55" applyNumberFormat="1" applyFont="1" applyFill="1" applyBorder="1" applyAlignment="1">
      <alignment horizontal="center" vertical="center" textRotation="255"/>
    </xf>
    <xf numFmtId="190" fontId="76" fillId="34" borderId="30" xfId="55" applyNumberFormat="1" applyFont="1" applyFill="1" applyBorder="1" applyAlignment="1">
      <alignment horizontal="center" vertical="center" textRotation="255"/>
    </xf>
    <xf numFmtId="190" fontId="76" fillId="34" borderId="25" xfId="55" applyNumberFormat="1" applyFont="1" applyFill="1" applyBorder="1" applyAlignment="1">
      <alignment horizontal="center" vertical="center" textRotation="255"/>
    </xf>
    <xf numFmtId="190" fontId="76" fillId="34" borderId="17" xfId="66" applyNumberFormat="1" applyFont="1" applyFill="1" applyBorder="1" applyAlignment="1">
      <alignment horizontal="center" vertical="center" textRotation="255" wrapText="1"/>
      <protection/>
    </xf>
    <xf numFmtId="0" fontId="76" fillId="33" borderId="31" xfId="66" applyFont="1" applyFill="1" applyBorder="1" applyAlignment="1">
      <alignment horizontal="left" wrapText="1"/>
      <protection/>
    </xf>
    <xf numFmtId="0" fontId="76" fillId="33" borderId="16" xfId="66" applyFont="1" applyFill="1" applyBorder="1" applyAlignment="1">
      <alignment horizontal="left" wrapText="1"/>
      <protection/>
    </xf>
    <xf numFmtId="0" fontId="76" fillId="33" borderId="13" xfId="66" applyFont="1" applyFill="1" applyBorder="1" applyAlignment="1">
      <alignment horizontal="left" wrapText="1"/>
      <protection/>
    </xf>
    <xf numFmtId="190" fontId="77" fillId="34" borderId="17" xfId="66" applyNumberFormat="1" applyFont="1" applyFill="1" applyBorder="1" applyAlignment="1">
      <alignment horizontal="center" vertical="center" textRotation="255" wrapText="1"/>
      <protection/>
    </xf>
    <xf numFmtId="190" fontId="77" fillId="34" borderId="18" xfId="66" applyNumberFormat="1" applyFont="1" applyFill="1" applyBorder="1" applyAlignment="1">
      <alignment horizontal="center" vertical="center" textRotation="255" wrapText="1"/>
      <protection/>
    </xf>
    <xf numFmtId="190" fontId="76" fillId="34" borderId="10" xfId="66" applyNumberFormat="1" applyFont="1" applyFill="1" applyBorder="1" applyAlignment="1">
      <alignment vertical="center"/>
      <protection/>
    </xf>
    <xf numFmtId="190" fontId="76" fillId="34" borderId="12" xfId="66" applyNumberFormat="1" applyFont="1" applyFill="1" applyBorder="1" applyAlignment="1">
      <alignment vertical="center"/>
      <protection/>
    </xf>
    <xf numFmtId="190" fontId="76" fillId="34" borderId="33" xfId="66" applyNumberFormat="1" applyFont="1" applyFill="1" applyBorder="1" applyAlignment="1">
      <alignment horizontal="left" vertical="center"/>
      <protection/>
    </xf>
    <xf numFmtId="190" fontId="76" fillId="34" borderId="19" xfId="66" applyNumberFormat="1" applyFont="1" applyFill="1" applyBorder="1" applyAlignment="1">
      <alignment horizontal="left" vertical="center"/>
      <protection/>
    </xf>
    <xf numFmtId="190" fontId="76" fillId="34" borderId="30" xfId="55" applyNumberFormat="1" applyFont="1" applyFill="1" applyBorder="1" applyAlignment="1">
      <alignment horizontal="center" vertical="center" textRotation="255" wrapText="1"/>
    </xf>
    <xf numFmtId="190" fontId="76" fillId="34" borderId="21" xfId="55" applyNumberFormat="1" applyFont="1" applyFill="1" applyBorder="1" applyAlignment="1">
      <alignment horizontal="center" vertical="center" textRotation="255" wrapText="1"/>
    </xf>
    <xf numFmtId="190" fontId="83" fillId="34" borderId="30" xfId="55" applyNumberFormat="1" applyFont="1" applyFill="1" applyBorder="1" applyAlignment="1">
      <alignment horizontal="center" vertical="center" textRotation="255" shrinkToFit="1"/>
    </xf>
    <xf numFmtId="190" fontId="83" fillId="34" borderId="21" xfId="55" applyNumberFormat="1" applyFont="1" applyFill="1" applyBorder="1" applyAlignment="1">
      <alignment horizontal="center" vertical="center" textRotation="255" shrinkToFit="1"/>
    </xf>
    <xf numFmtId="0" fontId="72" fillId="0" borderId="31" xfId="66" applyFont="1" applyBorder="1" applyAlignment="1">
      <alignment horizontal="left" vertical="top" wrapText="1"/>
      <protection/>
    </xf>
    <xf numFmtId="0" fontId="72" fillId="0" borderId="16" xfId="66" applyFont="1" applyBorder="1" applyAlignment="1">
      <alignment horizontal="left" vertical="top" wrapText="1"/>
      <protection/>
    </xf>
    <xf numFmtId="0" fontId="72" fillId="0" borderId="13" xfId="66" applyFont="1" applyBorder="1" applyAlignment="1">
      <alignment horizontal="left" vertical="top" wrapText="1"/>
      <protection/>
    </xf>
    <xf numFmtId="0" fontId="72" fillId="0" borderId="31" xfId="66" applyFont="1" applyBorder="1" applyAlignment="1">
      <alignment horizontal="left" vertical="center" wrapText="1"/>
      <protection/>
    </xf>
    <xf numFmtId="0" fontId="72" fillId="0" borderId="16" xfId="66" applyFont="1" applyBorder="1" applyAlignment="1">
      <alignment horizontal="left" vertical="center" wrapText="1"/>
      <protection/>
    </xf>
    <xf numFmtId="0" fontId="72" fillId="0" borderId="13" xfId="66" applyFont="1" applyBorder="1" applyAlignment="1">
      <alignment horizontal="left" vertical="center" wrapText="1"/>
      <protection/>
    </xf>
    <xf numFmtId="0" fontId="72" fillId="0" borderId="31" xfId="66" applyFont="1" applyBorder="1" applyAlignment="1">
      <alignment vertical="center"/>
      <protection/>
    </xf>
    <xf numFmtId="0" fontId="72" fillId="0" borderId="16" xfId="66" applyFont="1" applyBorder="1" applyAlignment="1">
      <alignment vertical="center"/>
      <protection/>
    </xf>
    <xf numFmtId="0" fontId="72" fillId="0" borderId="13" xfId="66" applyFont="1" applyBorder="1" applyAlignment="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142875</xdr:colOff>
      <xdr:row>0</xdr:row>
      <xdr:rowOff>466725</xdr:rowOff>
    </xdr:to>
    <xdr:sp>
      <xdr:nvSpPr>
        <xdr:cNvPr id="1" name="テキスト ボックス 24"/>
        <xdr:cNvSpPr txBox="1">
          <a:spLocks noChangeArrowheads="1"/>
        </xdr:cNvSpPr>
      </xdr:nvSpPr>
      <xdr:spPr>
        <a:xfrm>
          <a:off x="0" y="0"/>
          <a:ext cx="3048000" cy="4667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shisetsufukushi/kongohukushi/index.html" TargetMode="External" /><Relationship Id="rId2" Type="http://schemas.openxmlformats.org/officeDocument/2006/relationships/hyperlink" Target="http://www.pref.osaka.lg.jp/houbun/reiki/reiki_honbun/k201RG00000483.html" TargetMode="External" /><Relationship Id="rId3" Type="http://schemas.openxmlformats.org/officeDocument/2006/relationships/hyperlink" Target="https://www.pref.osaka.lg.jp/chiikiseikatsu/" TargetMode="External" /><Relationship Id="rId4" Type="http://schemas.openxmlformats.org/officeDocument/2006/relationships/hyperlink" Target="https://www.pref.osaka.lg.jp/houbun/reiki/reiki_honbun/k201RG00000483.html" TargetMode="External" /><Relationship Id="rId5" Type="http://schemas.openxmlformats.org/officeDocument/2006/relationships/hyperlink" Target="https://www.pref.osaka.lg.jp/houbun/reiki/reiki_honbun/k201RG00000484.html"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59/R04_z07-13konngoucorony.xlsx" TargetMode="External" /><Relationship Id="rId2" Type="http://schemas.openxmlformats.org/officeDocument/2006/relationships/hyperlink" Target="https://www.pref.osaka.lg.jp/attach/17834/00458259/R04_z07-28konngoufukusicenter.xlsx"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33"/>
  <sheetViews>
    <sheetView tabSelected="1" view="pageBreakPreview" zoomScaleSheetLayoutView="100" workbookViewId="0" topLeftCell="A1">
      <selection activeCell="K18" sqref="K18:AR18"/>
    </sheetView>
  </sheetViews>
  <sheetFormatPr defaultColWidth="2.625" defaultRowHeight="13.5"/>
  <cols>
    <col min="1" max="1" width="4.625" style="2" customWidth="1"/>
    <col min="2" max="2" width="3.625" style="2" customWidth="1"/>
    <col min="3" max="8" width="2.625" style="2" customWidth="1"/>
    <col min="9" max="9" width="2.75390625" style="2" customWidth="1"/>
    <col min="10" max="10" width="6.125" style="2" customWidth="1"/>
    <col min="11" max="43" width="2.625" style="2" customWidth="1"/>
    <col min="44" max="44" width="3.625" style="2" customWidth="1"/>
    <col min="45" max="16384" width="2.625" style="2" customWidth="1"/>
  </cols>
  <sheetData>
    <row r="1" spans="1:44" s="1" customFormat="1" ht="39.75" customHeight="1">
      <c r="A1" s="169" t="s">
        <v>22</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1"/>
      <c r="AP1" s="171"/>
      <c r="AQ1" s="171"/>
      <c r="AR1" s="171"/>
    </row>
    <row r="2" spans="1:44" s="1" customFormat="1" ht="14.25" customHeight="1">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row>
    <row r="3" spans="1:44" s="1" customFormat="1" ht="40.5" customHeight="1">
      <c r="A3" s="173" t="s">
        <v>103</v>
      </c>
      <c r="B3" s="173"/>
      <c r="C3" s="173"/>
      <c r="D3" s="173"/>
      <c r="E3" s="173"/>
      <c r="F3" s="174" t="s">
        <v>100</v>
      </c>
      <c r="G3" s="174"/>
      <c r="H3" s="174"/>
      <c r="I3" s="174"/>
      <c r="J3" s="174"/>
      <c r="K3" s="174"/>
      <c r="L3" s="174"/>
      <c r="M3" s="174"/>
      <c r="N3" s="174"/>
      <c r="O3" s="174"/>
      <c r="P3" s="174"/>
      <c r="Q3" s="174"/>
      <c r="R3" s="174"/>
      <c r="S3" s="175" t="s">
        <v>112</v>
      </c>
      <c r="T3" s="175"/>
      <c r="U3" s="175"/>
      <c r="V3" s="175"/>
      <c r="W3" s="175"/>
      <c r="X3" s="174" t="s">
        <v>130</v>
      </c>
      <c r="Y3" s="174"/>
      <c r="Z3" s="174"/>
      <c r="AA3" s="174"/>
      <c r="AB3" s="174"/>
      <c r="AC3" s="174"/>
      <c r="AD3" s="174"/>
      <c r="AE3" s="174"/>
      <c r="AF3" s="174"/>
      <c r="AG3" s="174"/>
      <c r="AH3" s="174"/>
      <c r="AI3" s="174"/>
      <c r="AJ3" s="174"/>
      <c r="AK3" s="176"/>
      <c r="AL3" s="176"/>
      <c r="AM3" s="176"/>
      <c r="AN3" s="176"/>
      <c r="AO3" s="176"/>
      <c r="AP3" s="176"/>
      <c r="AQ3" s="176"/>
      <c r="AR3" s="176"/>
    </row>
    <row r="4" spans="1:44" s="1" customFormat="1" ht="19.5" customHeight="1">
      <c r="A4" s="218"/>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row>
    <row r="5" spans="1:44" s="1" customFormat="1" ht="19.5" customHeight="1">
      <c r="A5" s="219" t="s">
        <v>195</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row>
    <row r="6" spans="1:44" s="1" customFormat="1" ht="34.5" customHeight="1">
      <c r="A6" s="177" t="s">
        <v>113</v>
      </c>
      <c r="B6" s="177"/>
      <c r="C6" s="177"/>
      <c r="D6" s="177"/>
      <c r="E6" s="177"/>
      <c r="F6" s="177"/>
      <c r="G6" s="177"/>
      <c r="H6" s="177"/>
      <c r="I6" s="177"/>
      <c r="J6" s="177"/>
      <c r="K6" s="190" t="s">
        <v>98</v>
      </c>
      <c r="L6" s="191"/>
      <c r="M6" s="191"/>
      <c r="N6" s="191"/>
      <c r="O6" s="191"/>
      <c r="P6" s="191"/>
      <c r="Q6" s="191"/>
      <c r="R6" s="191"/>
      <c r="S6" s="191"/>
      <c r="T6" s="191"/>
      <c r="U6" s="191"/>
      <c r="V6" s="191"/>
      <c r="W6" s="191"/>
      <c r="X6" s="191"/>
      <c r="Y6" s="191"/>
      <c r="Z6" s="192" t="s">
        <v>99</v>
      </c>
      <c r="AA6" s="192"/>
      <c r="AB6" s="192"/>
      <c r="AC6" s="192"/>
      <c r="AD6" s="192"/>
      <c r="AE6" s="192"/>
      <c r="AF6" s="192"/>
      <c r="AG6" s="192"/>
      <c r="AH6" s="192"/>
      <c r="AI6" s="192"/>
      <c r="AJ6" s="192"/>
      <c r="AK6" s="192"/>
      <c r="AL6" s="192"/>
      <c r="AM6" s="192"/>
      <c r="AN6" s="192"/>
      <c r="AO6" s="192"/>
      <c r="AP6" s="192"/>
      <c r="AQ6" s="192"/>
      <c r="AR6" s="193"/>
    </row>
    <row r="7" spans="1:44" s="1" customFormat="1" ht="58.5" customHeight="1">
      <c r="A7" s="177" t="s">
        <v>23</v>
      </c>
      <c r="B7" s="177"/>
      <c r="C7" s="177"/>
      <c r="D7" s="177"/>
      <c r="E7" s="177"/>
      <c r="F7" s="177"/>
      <c r="G7" s="177"/>
      <c r="H7" s="177"/>
      <c r="I7" s="177"/>
      <c r="J7" s="177"/>
      <c r="K7" s="178" t="s">
        <v>170</v>
      </c>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80"/>
    </row>
    <row r="8" spans="1:44" s="1" customFormat="1" ht="37.5" customHeight="1">
      <c r="A8" s="181" t="s">
        <v>186</v>
      </c>
      <c r="B8" s="181"/>
      <c r="C8" s="181"/>
      <c r="D8" s="181"/>
      <c r="E8" s="181"/>
      <c r="F8" s="181"/>
      <c r="G8" s="181"/>
      <c r="H8" s="181"/>
      <c r="I8" s="181"/>
      <c r="J8" s="181"/>
      <c r="K8" s="182" t="s">
        <v>209</v>
      </c>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4"/>
      <c r="AP8" s="184"/>
      <c r="AQ8" s="184"/>
      <c r="AR8" s="185"/>
    </row>
    <row r="9" spans="1:44" s="1" customFormat="1" ht="34.5" customHeight="1">
      <c r="A9" s="175" t="s">
        <v>114</v>
      </c>
      <c r="B9" s="175"/>
      <c r="C9" s="175"/>
      <c r="D9" s="175"/>
      <c r="E9" s="175"/>
      <c r="F9" s="175"/>
      <c r="G9" s="175"/>
      <c r="H9" s="175"/>
      <c r="I9" s="175"/>
      <c r="J9" s="175"/>
      <c r="K9" s="186" t="s">
        <v>196</v>
      </c>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8"/>
      <c r="AP9" s="188"/>
      <c r="AQ9" s="188"/>
      <c r="AR9" s="189"/>
    </row>
    <row r="10" spans="1:44" s="1" customFormat="1" ht="34.5" customHeight="1">
      <c r="A10" s="175" t="s">
        <v>115</v>
      </c>
      <c r="B10" s="175"/>
      <c r="C10" s="175"/>
      <c r="D10" s="175"/>
      <c r="E10" s="175"/>
      <c r="F10" s="175"/>
      <c r="G10" s="175"/>
      <c r="H10" s="175"/>
      <c r="I10" s="175"/>
      <c r="J10" s="175"/>
      <c r="K10" s="221" t="s">
        <v>171</v>
      </c>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179"/>
      <c r="AP10" s="179"/>
      <c r="AQ10" s="179"/>
      <c r="AR10" s="180"/>
    </row>
    <row r="11" spans="1:44" s="1" customFormat="1" ht="34.5" customHeight="1">
      <c r="A11" s="175" t="s">
        <v>116</v>
      </c>
      <c r="B11" s="175"/>
      <c r="C11" s="175"/>
      <c r="D11" s="175"/>
      <c r="E11" s="175"/>
      <c r="F11" s="175"/>
      <c r="G11" s="175"/>
      <c r="H11" s="175"/>
      <c r="I11" s="175"/>
      <c r="J11" s="175"/>
      <c r="K11" s="221" t="s">
        <v>172</v>
      </c>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179"/>
      <c r="AP11" s="179"/>
      <c r="AQ11" s="179"/>
      <c r="AR11" s="180"/>
    </row>
    <row r="12" spans="1:44" s="1" customFormat="1" ht="34.5" customHeight="1">
      <c r="A12" s="175" t="s">
        <v>104</v>
      </c>
      <c r="B12" s="175"/>
      <c r="C12" s="175"/>
      <c r="D12" s="175"/>
      <c r="E12" s="175"/>
      <c r="F12" s="175"/>
      <c r="G12" s="175"/>
      <c r="H12" s="175"/>
      <c r="I12" s="175"/>
      <c r="J12" s="175"/>
      <c r="K12" s="221" t="s">
        <v>208</v>
      </c>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179"/>
      <c r="AP12" s="179"/>
      <c r="AQ12" s="179"/>
      <c r="AR12" s="180"/>
    </row>
    <row r="13" spans="1:44" s="1" customFormat="1" ht="51" customHeight="1">
      <c r="A13" s="175" t="s">
        <v>105</v>
      </c>
      <c r="B13" s="175"/>
      <c r="C13" s="175"/>
      <c r="D13" s="175"/>
      <c r="E13" s="175"/>
      <c r="F13" s="175"/>
      <c r="G13" s="175"/>
      <c r="H13" s="175"/>
      <c r="I13" s="175"/>
      <c r="J13" s="175"/>
      <c r="K13" s="221" t="s">
        <v>197</v>
      </c>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179"/>
      <c r="AP13" s="179"/>
      <c r="AQ13" s="179"/>
      <c r="AR13" s="180"/>
    </row>
    <row r="14" spans="1:44" s="1" customFormat="1" ht="15" customHeight="1">
      <c r="A14" s="153" t="s">
        <v>106</v>
      </c>
      <c r="B14" s="154"/>
      <c r="C14" s="154"/>
      <c r="D14" s="154"/>
      <c r="E14" s="154"/>
      <c r="F14" s="154"/>
      <c r="G14" s="154"/>
      <c r="H14" s="154"/>
      <c r="I14" s="154"/>
      <c r="J14" s="155"/>
      <c r="K14" s="200" t="s">
        <v>34</v>
      </c>
      <c r="L14" s="201"/>
      <c r="M14" s="201"/>
      <c r="N14" s="201"/>
      <c r="O14" s="201"/>
      <c r="P14" s="201"/>
      <c r="Q14" s="202"/>
      <c r="R14" s="162" t="s">
        <v>35</v>
      </c>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7"/>
      <c r="AQ14" s="207"/>
      <c r="AR14" s="208"/>
    </row>
    <row r="15" spans="1:44" s="1" customFormat="1" ht="15" customHeight="1">
      <c r="A15" s="156"/>
      <c r="B15" s="157"/>
      <c r="C15" s="157"/>
      <c r="D15" s="157"/>
      <c r="E15" s="157"/>
      <c r="F15" s="157"/>
      <c r="G15" s="157"/>
      <c r="H15" s="157"/>
      <c r="I15" s="157"/>
      <c r="J15" s="158"/>
      <c r="K15" s="203"/>
      <c r="L15" s="204"/>
      <c r="M15" s="204"/>
      <c r="N15" s="204"/>
      <c r="O15" s="204"/>
      <c r="P15" s="204"/>
      <c r="Q15" s="205"/>
      <c r="R15" s="162" t="s">
        <v>36</v>
      </c>
      <c r="S15" s="162"/>
      <c r="T15" s="162"/>
      <c r="U15" s="162"/>
      <c r="V15" s="162"/>
      <c r="W15" s="162"/>
      <c r="X15" s="162" t="s">
        <v>37</v>
      </c>
      <c r="Y15" s="162"/>
      <c r="Z15" s="162"/>
      <c r="AA15" s="162"/>
      <c r="AB15" s="162"/>
      <c r="AC15" s="162"/>
      <c r="AD15" s="162" t="s">
        <v>2</v>
      </c>
      <c r="AE15" s="162"/>
      <c r="AF15" s="162"/>
      <c r="AG15" s="162"/>
      <c r="AH15" s="162"/>
      <c r="AI15" s="162"/>
      <c r="AJ15" s="162" t="s">
        <v>38</v>
      </c>
      <c r="AK15" s="162"/>
      <c r="AL15" s="162"/>
      <c r="AM15" s="162"/>
      <c r="AN15" s="162"/>
      <c r="AO15" s="162"/>
      <c r="AP15" s="209"/>
      <c r="AQ15" s="209"/>
      <c r="AR15" s="210"/>
    </row>
    <row r="16" spans="1:44" s="1" customFormat="1" ht="15" customHeight="1">
      <c r="A16" s="159"/>
      <c r="B16" s="160"/>
      <c r="C16" s="160"/>
      <c r="D16" s="160"/>
      <c r="E16" s="160"/>
      <c r="F16" s="160"/>
      <c r="G16" s="160"/>
      <c r="H16" s="160"/>
      <c r="I16" s="160"/>
      <c r="J16" s="161"/>
      <c r="K16" s="163" t="s">
        <v>95</v>
      </c>
      <c r="L16" s="164"/>
      <c r="M16" s="164"/>
      <c r="N16" s="164"/>
      <c r="O16" s="164"/>
      <c r="P16" s="167" t="s">
        <v>39</v>
      </c>
      <c r="Q16" s="168"/>
      <c r="R16" s="165"/>
      <c r="S16" s="166"/>
      <c r="T16" s="166"/>
      <c r="U16" s="166"/>
      <c r="V16" s="167" t="s">
        <v>39</v>
      </c>
      <c r="W16" s="168"/>
      <c r="X16" s="165"/>
      <c r="Y16" s="166"/>
      <c r="Z16" s="166"/>
      <c r="AA16" s="166"/>
      <c r="AB16" s="167" t="s">
        <v>39</v>
      </c>
      <c r="AC16" s="168"/>
      <c r="AD16" s="165"/>
      <c r="AE16" s="166"/>
      <c r="AF16" s="166"/>
      <c r="AG16" s="166"/>
      <c r="AH16" s="167" t="s">
        <v>39</v>
      </c>
      <c r="AI16" s="168"/>
      <c r="AJ16" s="165"/>
      <c r="AK16" s="166"/>
      <c r="AL16" s="166"/>
      <c r="AM16" s="166"/>
      <c r="AN16" s="167" t="s">
        <v>39</v>
      </c>
      <c r="AO16" s="168"/>
      <c r="AP16" s="211"/>
      <c r="AQ16" s="211"/>
      <c r="AR16" s="212"/>
    </row>
    <row r="17" spans="1:44" s="1" customFormat="1" ht="19.5" customHeight="1">
      <c r="A17" s="153" t="s">
        <v>117</v>
      </c>
      <c r="B17" s="154"/>
      <c r="C17" s="154"/>
      <c r="D17" s="154"/>
      <c r="E17" s="154"/>
      <c r="F17" s="154"/>
      <c r="G17" s="154"/>
      <c r="H17" s="154"/>
      <c r="I17" s="154"/>
      <c r="J17" s="155"/>
      <c r="K17" s="194" t="s">
        <v>198</v>
      </c>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6"/>
    </row>
    <row r="18" spans="1:44" s="1" customFormat="1" ht="19.5" customHeight="1">
      <c r="A18" s="159"/>
      <c r="B18" s="160"/>
      <c r="C18" s="160"/>
      <c r="D18" s="160"/>
      <c r="E18" s="160"/>
      <c r="F18" s="160"/>
      <c r="G18" s="160"/>
      <c r="H18" s="160"/>
      <c r="I18" s="160"/>
      <c r="J18" s="161"/>
      <c r="K18" s="197" t="s">
        <v>211</v>
      </c>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9"/>
    </row>
    <row r="19" spans="1:44" s="1" customFormat="1" ht="34.5" customHeight="1">
      <c r="A19" s="153" t="s">
        <v>6</v>
      </c>
      <c r="B19" s="154"/>
      <c r="C19" s="154"/>
      <c r="D19" s="154"/>
      <c r="E19" s="154"/>
      <c r="F19" s="154"/>
      <c r="G19" s="154"/>
      <c r="H19" s="154"/>
      <c r="I19" s="154"/>
      <c r="J19" s="155"/>
      <c r="K19" s="241" t="s">
        <v>26</v>
      </c>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3"/>
      <c r="AP19" s="243"/>
      <c r="AQ19" s="243"/>
      <c r="AR19" s="244"/>
    </row>
    <row r="20" spans="1:44" s="1" customFormat="1" ht="48.75" customHeight="1">
      <c r="A20" s="175" t="s">
        <v>118</v>
      </c>
      <c r="B20" s="175"/>
      <c r="C20" s="175"/>
      <c r="D20" s="175"/>
      <c r="E20" s="175"/>
      <c r="F20" s="175"/>
      <c r="G20" s="175"/>
      <c r="H20" s="175"/>
      <c r="I20" s="175"/>
      <c r="J20" s="175"/>
      <c r="K20" s="248" t="s">
        <v>97</v>
      </c>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50"/>
      <c r="AP20" s="250"/>
      <c r="AQ20" s="250"/>
      <c r="AR20" s="251"/>
    </row>
    <row r="21" spans="1:44" s="1" customFormat="1" ht="24.75" customHeight="1">
      <c r="A21" s="153" t="s">
        <v>27</v>
      </c>
      <c r="B21" s="154"/>
      <c r="C21" s="154"/>
      <c r="D21" s="154"/>
      <c r="E21" s="154"/>
      <c r="F21" s="154"/>
      <c r="G21" s="154"/>
      <c r="H21" s="154"/>
      <c r="I21" s="154"/>
      <c r="J21" s="155"/>
      <c r="K21" s="232" t="s">
        <v>40</v>
      </c>
      <c r="L21" s="233"/>
      <c r="M21" s="233"/>
      <c r="N21" s="234"/>
      <c r="O21" s="232" t="s">
        <v>158</v>
      </c>
      <c r="P21" s="233"/>
      <c r="Q21" s="233"/>
      <c r="R21" s="233"/>
      <c r="S21" s="234"/>
      <c r="T21" s="232" t="s">
        <v>102</v>
      </c>
      <c r="U21" s="233"/>
      <c r="V21" s="233"/>
      <c r="W21" s="233"/>
      <c r="X21" s="234"/>
      <c r="Y21" s="232" t="s">
        <v>187</v>
      </c>
      <c r="Z21" s="233"/>
      <c r="AA21" s="233"/>
      <c r="AB21" s="233"/>
      <c r="AC21" s="234"/>
      <c r="AD21" s="232" t="s">
        <v>134</v>
      </c>
      <c r="AE21" s="233"/>
      <c r="AF21" s="233"/>
      <c r="AG21" s="233"/>
      <c r="AH21" s="234"/>
      <c r="AI21" s="232" t="s">
        <v>199</v>
      </c>
      <c r="AJ21" s="233"/>
      <c r="AK21" s="233"/>
      <c r="AL21" s="233"/>
      <c r="AM21" s="234"/>
      <c r="AN21" s="31"/>
      <c r="AO21" s="32"/>
      <c r="AP21" s="32"/>
      <c r="AQ21" s="32"/>
      <c r="AR21" s="33"/>
    </row>
    <row r="22" spans="1:44" s="1" customFormat="1" ht="24.75" customHeight="1">
      <c r="A22" s="156"/>
      <c r="B22" s="157"/>
      <c r="C22" s="157"/>
      <c r="D22" s="157"/>
      <c r="E22" s="157"/>
      <c r="F22" s="157"/>
      <c r="G22" s="157"/>
      <c r="H22" s="157"/>
      <c r="I22" s="157"/>
      <c r="J22" s="158"/>
      <c r="K22" s="224" t="s">
        <v>192</v>
      </c>
      <c r="L22" s="225"/>
      <c r="M22" s="225"/>
      <c r="N22" s="168"/>
      <c r="O22" s="151">
        <v>100</v>
      </c>
      <c r="P22" s="152"/>
      <c r="Q22" s="152"/>
      <c r="R22" s="152"/>
      <c r="S22" s="34" t="s">
        <v>101</v>
      </c>
      <c r="T22" s="149">
        <v>100</v>
      </c>
      <c r="U22" s="150"/>
      <c r="V22" s="150"/>
      <c r="W22" s="150"/>
      <c r="X22" s="34" t="s">
        <v>101</v>
      </c>
      <c r="Y22" s="151">
        <v>100</v>
      </c>
      <c r="Z22" s="152"/>
      <c r="AA22" s="152"/>
      <c r="AB22" s="152"/>
      <c r="AC22" s="34" t="s">
        <v>101</v>
      </c>
      <c r="AD22" s="149">
        <v>100</v>
      </c>
      <c r="AE22" s="150"/>
      <c r="AF22" s="150"/>
      <c r="AG22" s="150"/>
      <c r="AH22" s="34" t="s">
        <v>33</v>
      </c>
      <c r="AI22" s="149">
        <v>100</v>
      </c>
      <c r="AJ22" s="150"/>
      <c r="AK22" s="150"/>
      <c r="AL22" s="150"/>
      <c r="AM22" s="34" t="s">
        <v>33</v>
      </c>
      <c r="AN22" s="35"/>
      <c r="AO22" s="36"/>
      <c r="AP22" s="36"/>
      <c r="AQ22" s="36"/>
      <c r="AR22" s="37"/>
    </row>
    <row r="23" spans="1:44" s="1" customFormat="1" ht="24.75" customHeight="1">
      <c r="A23" s="156"/>
      <c r="B23" s="157"/>
      <c r="C23" s="157"/>
      <c r="D23" s="157"/>
      <c r="E23" s="157"/>
      <c r="F23" s="157"/>
      <c r="G23" s="157"/>
      <c r="H23" s="157"/>
      <c r="I23" s="157"/>
      <c r="J23" s="158"/>
      <c r="K23" s="235" t="s">
        <v>41</v>
      </c>
      <c r="L23" s="236"/>
      <c r="M23" s="236"/>
      <c r="N23" s="237"/>
      <c r="O23" s="151">
        <v>65</v>
      </c>
      <c r="P23" s="152"/>
      <c r="Q23" s="152"/>
      <c r="R23" s="152"/>
      <c r="S23" s="34" t="s">
        <v>101</v>
      </c>
      <c r="T23" s="149">
        <v>70</v>
      </c>
      <c r="U23" s="150"/>
      <c r="V23" s="150"/>
      <c r="W23" s="150"/>
      <c r="X23" s="34" t="s">
        <v>101</v>
      </c>
      <c r="Y23" s="151">
        <v>65</v>
      </c>
      <c r="Z23" s="152"/>
      <c r="AA23" s="152"/>
      <c r="AB23" s="152"/>
      <c r="AC23" s="34" t="s">
        <v>101</v>
      </c>
      <c r="AD23" s="149">
        <v>67</v>
      </c>
      <c r="AE23" s="150"/>
      <c r="AF23" s="150"/>
      <c r="AG23" s="150"/>
      <c r="AH23" s="34" t="s">
        <v>33</v>
      </c>
      <c r="AI23" s="149">
        <v>55</v>
      </c>
      <c r="AJ23" s="150"/>
      <c r="AK23" s="150"/>
      <c r="AL23" s="150"/>
      <c r="AM23" s="34" t="s">
        <v>33</v>
      </c>
      <c r="AN23" s="35"/>
      <c r="AO23" s="36"/>
      <c r="AP23" s="36"/>
      <c r="AQ23" s="36"/>
      <c r="AR23" s="37"/>
    </row>
    <row r="24" spans="1:44" s="1" customFormat="1" ht="24.75" customHeight="1">
      <c r="A24" s="159"/>
      <c r="B24" s="160"/>
      <c r="C24" s="160"/>
      <c r="D24" s="160"/>
      <c r="E24" s="160"/>
      <c r="F24" s="160"/>
      <c r="G24" s="160"/>
      <c r="H24" s="160"/>
      <c r="I24" s="160"/>
      <c r="J24" s="161"/>
      <c r="K24" s="235" t="s">
        <v>96</v>
      </c>
      <c r="L24" s="236"/>
      <c r="M24" s="236"/>
      <c r="N24" s="237"/>
      <c r="O24" s="149">
        <v>26943</v>
      </c>
      <c r="P24" s="150"/>
      <c r="Q24" s="150"/>
      <c r="R24" s="150"/>
      <c r="S24" s="34" t="s">
        <v>101</v>
      </c>
      <c r="T24" s="151">
        <v>26045</v>
      </c>
      <c r="U24" s="152"/>
      <c r="V24" s="152"/>
      <c r="W24" s="152"/>
      <c r="X24" s="34" t="s">
        <v>101</v>
      </c>
      <c r="Y24" s="149">
        <v>25180</v>
      </c>
      <c r="Z24" s="150"/>
      <c r="AA24" s="150"/>
      <c r="AB24" s="150"/>
      <c r="AC24" s="34" t="s">
        <v>101</v>
      </c>
      <c r="AD24" s="149">
        <v>23361</v>
      </c>
      <c r="AE24" s="150"/>
      <c r="AF24" s="150"/>
      <c r="AG24" s="150"/>
      <c r="AH24" s="34" t="s">
        <v>33</v>
      </c>
      <c r="AI24" s="149">
        <v>19955</v>
      </c>
      <c r="AJ24" s="150"/>
      <c r="AK24" s="150"/>
      <c r="AL24" s="150"/>
      <c r="AM24" s="34" t="s">
        <v>33</v>
      </c>
      <c r="AN24" s="35"/>
      <c r="AO24" s="36"/>
      <c r="AP24" s="36"/>
      <c r="AQ24" s="36"/>
      <c r="AR24" s="37"/>
    </row>
    <row r="25" spans="1:44" s="1" customFormat="1" ht="24.75" customHeight="1">
      <c r="A25" s="153" t="s">
        <v>124</v>
      </c>
      <c r="B25" s="154"/>
      <c r="C25" s="154"/>
      <c r="D25" s="154"/>
      <c r="E25" s="154"/>
      <c r="F25" s="154"/>
      <c r="G25" s="154"/>
      <c r="H25" s="154"/>
      <c r="I25" s="154"/>
      <c r="J25" s="155"/>
      <c r="K25" s="232" t="s">
        <v>40</v>
      </c>
      <c r="L25" s="233"/>
      <c r="M25" s="233"/>
      <c r="N25" s="234"/>
      <c r="O25" s="223" t="str">
        <f>O21</f>
        <v>平成30年度</v>
      </c>
      <c r="P25" s="223"/>
      <c r="Q25" s="223"/>
      <c r="R25" s="223"/>
      <c r="S25" s="223"/>
      <c r="T25" s="223" t="str">
        <f>T21</f>
        <v>令和元年度</v>
      </c>
      <c r="U25" s="223"/>
      <c r="V25" s="223"/>
      <c r="W25" s="223"/>
      <c r="X25" s="223"/>
      <c r="Y25" s="223" t="str">
        <f>Y21</f>
        <v>令和2年度</v>
      </c>
      <c r="Z25" s="223"/>
      <c r="AA25" s="223"/>
      <c r="AB25" s="223"/>
      <c r="AC25" s="223"/>
      <c r="AD25" s="223" t="str">
        <f>AD21</f>
        <v>令和3年度</v>
      </c>
      <c r="AE25" s="223"/>
      <c r="AF25" s="223"/>
      <c r="AG25" s="223"/>
      <c r="AH25" s="223"/>
      <c r="AI25" s="223" t="str">
        <f>AI21</f>
        <v>令和4年度</v>
      </c>
      <c r="AJ25" s="223"/>
      <c r="AK25" s="223"/>
      <c r="AL25" s="223"/>
      <c r="AM25" s="223"/>
      <c r="AN25" s="38"/>
      <c r="AO25" s="39"/>
      <c r="AP25" s="39"/>
      <c r="AQ25" s="39"/>
      <c r="AR25" s="40"/>
    </row>
    <row r="26" spans="1:44" s="1" customFormat="1" ht="19.5" customHeight="1">
      <c r="A26" s="156"/>
      <c r="B26" s="157"/>
      <c r="C26" s="157"/>
      <c r="D26" s="157"/>
      <c r="E26" s="157"/>
      <c r="F26" s="157"/>
      <c r="G26" s="157"/>
      <c r="H26" s="157"/>
      <c r="I26" s="157"/>
      <c r="J26" s="158"/>
      <c r="K26" s="224" t="s">
        <v>42</v>
      </c>
      <c r="L26" s="225"/>
      <c r="M26" s="225"/>
      <c r="N26" s="168"/>
      <c r="O26" s="238">
        <f>O23/O22</f>
        <v>0.65</v>
      </c>
      <c r="P26" s="239"/>
      <c r="Q26" s="239"/>
      <c r="R26" s="239"/>
      <c r="S26" s="240"/>
      <c r="T26" s="238">
        <f>T23/T22</f>
        <v>0.7</v>
      </c>
      <c r="U26" s="239"/>
      <c r="V26" s="239"/>
      <c r="W26" s="239"/>
      <c r="X26" s="240"/>
      <c r="Y26" s="238">
        <f>Y23/Y22</f>
        <v>0.65</v>
      </c>
      <c r="Z26" s="239"/>
      <c r="AA26" s="239"/>
      <c r="AB26" s="239"/>
      <c r="AC26" s="240"/>
      <c r="AD26" s="238">
        <f>AD23/AD22</f>
        <v>0.67</v>
      </c>
      <c r="AE26" s="239"/>
      <c r="AF26" s="239"/>
      <c r="AG26" s="239"/>
      <c r="AH26" s="240"/>
      <c r="AI26" s="238">
        <f>AI23/AI22</f>
        <v>0.55</v>
      </c>
      <c r="AJ26" s="239"/>
      <c r="AK26" s="239"/>
      <c r="AL26" s="239"/>
      <c r="AM26" s="240"/>
      <c r="AN26" s="38"/>
      <c r="AO26" s="39"/>
      <c r="AP26" s="39"/>
      <c r="AQ26" s="39"/>
      <c r="AR26" s="40"/>
    </row>
    <row r="27" spans="1:44" s="1" customFormat="1" ht="19.5" customHeight="1">
      <c r="A27" s="245"/>
      <c r="B27" s="246"/>
      <c r="C27" s="246"/>
      <c r="D27" s="246"/>
      <c r="E27" s="246"/>
      <c r="F27" s="246"/>
      <c r="G27" s="246"/>
      <c r="H27" s="246"/>
      <c r="I27" s="246"/>
      <c r="J27" s="247"/>
      <c r="K27" s="129" t="s">
        <v>91</v>
      </c>
      <c r="L27" s="41"/>
      <c r="M27" s="42"/>
      <c r="N27" s="43"/>
      <c r="O27" s="44"/>
      <c r="P27" s="130" t="s">
        <v>194</v>
      </c>
      <c r="Q27" s="44"/>
      <c r="R27" s="44"/>
      <c r="S27" s="45"/>
      <c r="T27" s="44"/>
      <c r="U27" s="44"/>
      <c r="V27" s="44"/>
      <c r="W27" s="44"/>
      <c r="X27" s="45"/>
      <c r="Y27" s="44"/>
      <c r="Z27" s="46"/>
      <c r="AA27" s="46"/>
      <c r="AB27" s="46"/>
      <c r="AC27" s="47"/>
      <c r="AD27" s="46"/>
      <c r="AE27" s="46"/>
      <c r="AF27" s="46"/>
      <c r="AG27" s="46"/>
      <c r="AH27" s="47"/>
      <c r="AI27" s="46"/>
      <c r="AJ27" s="46"/>
      <c r="AK27" s="46"/>
      <c r="AL27" s="46"/>
      <c r="AM27" s="47"/>
      <c r="AN27" s="39"/>
      <c r="AO27" s="39"/>
      <c r="AP27" s="39"/>
      <c r="AQ27" s="39"/>
      <c r="AR27" s="40"/>
    </row>
    <row r="28" spans="1:44" s="1" customFormat="1" ht="16.5" customHeight="1">
      <c r="A28" s="218"/>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row>
    <row r="29" spans="1:44" s="1" customFormat="1" ht="20.25" customHeight="1">
      <c r="A29" s="219" t="s">
        <v>200</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row>
    <row r="30" spans="1:44" s="1" customFormat="1" ht="34.5" customHeight="1">
      <c r="A30" s="175" t="s">
        <v>107</v>
      </c>
      <c r="B30" s="175"/>
      <c r="C30" s="175"/>
      <c r="D30" s="175"/>
      <c r="E30" s="175"/>
      <c r="F30" s="175"/>
      <c r="G30" s="175"/>
      <c r="H30" s="175"/>
      <c r="I30" s="175"/>
      <c r="J30" s="175"/>
      <c r="K30" s="216" t="s">
        <v>201</v>
      </c>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7"/>
      <c r="AP30" s="217"/>
      <c r="AQ30" s="217"/>
      <c r="AR30" s="217"/>
    </row>
    <row r="31" spans="1:44" s="1" customFormat="1" ht="34.5" customHeight="1">
      <c r="A31" s="175" t="s">
        <v>16</v>
      </c>
      <c r="B31" s="175"/>
      <c r="C31" s="175"/>
      <c r="D31" s="175"/>
      <c r="E31" s="175"/>
      <c r="F31" s="175"/>
      <c r="G31" s="175"/>
      <c r="H31" s="175"/>
      <c r="I31" s="175"/>
      <c r="J31" s="175"/>
      <c r="K31" s="226" t="s">
        <v>202</v>
      </c>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8"/>
    </row>
    <row r="32" spans="1:44" s="1" customFormat="1" ht="31.5" customHeight="1">
      <c r="A32" s="177" t="s">
        <v>108</v>
      </c>
      <c r="B32" s="177"/>
      <c r="C32" s="177"/>
      <c r="D32" s="177"/>
      <c r="E32" s="177"/>
      <c r="F32" s="177"/>
      <c r="G32" s="177"/>
      <c r="H32" s="177"/>
      <c r="I32" s="177"/>
      <c r="J32" s="177"/>
      <c r="K32" s="229"/>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1"/>
    </row>
    <row r="33" spans="1:44" s="1" customFormat="1" ht="34.5" customHeight="1">
      <c r="A33" s="177" t="s">
        <v>109</v>
      </c>
      <c r="B33" s="177"/>
      <c r="C33" s="177"/>
      <c r="D33" s="177"/>
      <c r="E33" s="177"/>
      <c r="F33" s="177"/>
      <c r="G33" s="177"/>
      <c r="H33" s="177"/>
      <c r="I33" s="177"/>
      <c r="J33" s="177"/>
      <c r="K33" s="213" t="s">
        <v>132</v>
      </c>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5"/>
    </row>
  </sheetData>
  <sheetProtection/>
  <mergeCells count="97">
    <mergeCell ref="K13:AR13"/>
    <mergeCell ref="X16:AA16"/>
    <mergeCell ref="K24:N24"/>
    <mergeCell ref="O24:R24"/>
    <mergeCell ref="T24:W24"/>
    <mergeCell ref="T22:W22"/>
    <mergeCell ref="AI21:AM21"/>
    <mergeCell ref="AB16:AC16"/>
    <mergeCell ref="O22:R22"/>
    <mergeCell ref="K20:AR20"/>
    <mergeCell ref="Y26:AC26"/>
    <mergeCell ref="AD26:AH26"/>
    <mergeCell ref="Y24:AB24"/>
    <mergeCell ref="AI26:AM26"/>
    <mergeCell ref="AD25:AH25"/>
    <mergeCell ref="Y21:AC21"/>
    <mergeCell ref="AD24:AG24"/>
    <mergeCell ref="AD21:AH21"/>
    <mergeCell ref="Y22:AB22"/>
    <mergeCell ref="Y23:AB23"/>
    <mergeCell ref="O26:S26"/>
    <mergeCell ref="T26:X26"/>
    <mergeCell ref="AI25:AM25"/>
    <mergeCell ref="AI24:AL24"/>
    <mergeCell ref="K11:AR11"/>
    <mergeCell ref="A19:J19"/>
    <mergeCell ref="K19:AR19"/>
    <mergeCell ref="A25:J27"/>
    <mergeCell ref="K25:N25"/>
    <mergeCell ref="O25:S25"/>
    <mergeCell ref="T25:X25"/>
    <mergeCell ref="Y25:AC25"/>
    <mergeCell ref="K26:N26"/>
    <mergeCell ref="A20:J20"/>
    <mergeCell ref="K22:N22"/>
    <mergeCell ref="K31:AR32"/>
    <mergeCell ref="K21:N21"/>
    <mergeCell ref="O21:S21"/>
    <mergeCell ref="T21:X21"/>
    <mergeCell ref="K23:N23"/>
    <mergeCell ref="A4:AR4"/>
    <mergeCell ref="A5:AR5"/>
    <mergeCell ref="A28:AR28"/>
    <mergeCell ref="A29:AR29"/>
    <mergeCell ref="A10:J10"/>
    <mergeCell ref="K10:AR10"/>
    <mergeCell ref="A11:J11"/>
    <mergeCell ref="A12:J12"/>
    <mergeCell ref="K12:AR12"/>
    <mergeCell ref="A13:J13"/>
    <mergeCell ref="A33:J33"/>
    <mergeCell ref="K33:AR33"/>
    <mergeCell ref="A30:J30"/>
    <mergeCell ref="K30:AR30"/>
    <mergeCell ref="A31:J31"/>
    <mergeCell ref="A32:J32"/>
    <mergeCell ref="A17:J18"/>
    <mergeCell ref="K17:AR17"/>
    <mergeCell ref="K18:AR18"/>
    <mergeCell ref="A14:J16"/>
    <mergeCell ref="K14:Q15"/>
    <mergeCell ref="R14:AO14"/>
    <mergeCell ref="AP14:AR16"/>
    <mergeCell ref="AJ15:AO15"/>
    <mergeCell ref="R15:W15"/>
    <mergeCell ref="AN16:AO16"/>
    <mergeCell ref="A6:J6"/>
    <mergeCell ref="A7:J7"/>
    <mergeCell ref="K7:AR7"/>
    <mergeCell ref="A8:J8"/>
    <mergeCell ref="K8:AR8"/>
    <mergeCell ref="A9:J9"/>
    <mergeCell ref="K9:AR9"/>
    <mergeCell ref="K6:Y6"/>
    <mergeCell ref="Z6:AR6"/>
    <mergeCell ref="A1:AR1"/>
    <mergeCell ref="A2:AR2"/>
    <mergeCell ref="A3:E3"/>
    <mergeCell ref="F3:R3"/>
    <mergeCell ref="S3:W3"/>
    <mergeCell ref="X3:AR3"/>
    <mergeCell ref="A21:J24"/>
    <mergeCell ref="X15:AC15"/>
    <mergeCell ref="AD15:AI15"/>
    <mergeCell ref="K16:O16"/>
    <mergeCell ref="AJ16:AM16"/>
    <mergeCell ref="AD16:AG16"/>
    <mergeCell ref="AH16:AI16"/>
    <mergeCell ref="P16:Q16"/>
    <mergeCell ref="R16:U16"/>
    <mergeCell ref="V16:W16"/>
    <mergeCell ref="AD22:AG22"/>
    <mergeCell ref="AD23:AG23"/>
    <mergeCell ref="AI23:AL23"/>
    <mergeCell ref="AI22:AL22"/>
    <mergeCell ref="O23:R23"/>
    <mergeCell ref="T23:W23"/>
  </mergeCells>
  <hyperlinks>
    <hyperlink ref="F3:R3" r:id="rId1" display="こんごう福祉センター"/>
    <hyperlink ref="K6:T6" r:id="rId2" display="大阪府立金剛コロニー条例"/>
    <hyperlink ref="X3:AR3" r:id="rId3" display="https://www.pref.osaka.lg.jp/chiikiseikatsu/"/>
    <hyperlink ref="K33:AR33" r:id="rId4" display="導入済　（利用料金の詳細はこちら）"/>
    <hyperlink ref="Z6:AR6" r:id="rId5" display="大阪府立こんごう福祉センター条例施行規則"/>
  </hyperlinks>
  <printOptions horizontalCentered="1"/>
  <pageMargins left="0.5905511811023623" right="0.5905511811023623" top="0.5905511811023623" bottom="0.1968503937007874" header="0.5118110236220472" footer="0.1968503937007874"/>
  <pageSetup cellComments="asDisplayed" fitToHeight="0" fitToWidth="1" horizontalDpi="300" verticalDpi="300" orientation="portrait" paperSize="9" scale="74" r:id="rId7"/>
  <headerFooter alignWithMargins="0">
    <oddHeader>&amp;R&amp;"游ゴシック,標準"こんごう福祉センター</oddHeader>
  </headerFooter>
  <drawing r:id="rId6"/>
</worksheet>
</file>

<file path=xl/worksheets/sheet2.xml><?xml version="1.0" encoding="utf-8"?>
<worksheet xmlns="http://schemas.openxmlformats.org/spreadsheetml/2006/main" xmlns:r="http://schemas.openxmlformats.org/officeDocument/2006/relationships">
  <sheetPr>
    <pageSetUpPr fitToPage="1"/>
  </sheetPr>
  <dimension ref="A1:I138"/>
  <sheetViews>
    <sheetView view="pageBreakPreview" zoomScaleSheetLayoutView="100" workbookViewId="0" topLeftCell="A1">
      <selection activeCell="G62" sqref="G62"/>
    </sheetView>
  </sheetViews>
  <sheetFormatPr defaultColWidth="9.00390625" defaultRowHeight="13.5"/>
  <cols>
    <col min="1" max="1" width="4.25390625" style="4" customWidth="1"/>
    <col min="2" max="2" width="6.50390625" style="4" customWidth="1"/>
    <col min="3" max="3" width="6.125" style="4" customWidth="1"/>
    <col min="4" max="4" width="17.625" style="4" customWidth="1"/>
    <col min="5" max="7" width="17.125" style="5" customWidth="1"/>
    <col min="8" max="9" width="17.125" style="6" customWidth="1"/>
    <col min="10" max="16384" width="9.00390625" style="4" customWidth="1"/>
  </cols>
  <sheetData>
    <row r="1" ht="15.75">
      <c r="A1" s="3" t="s">
        <v>135</v>
      </c>
    </row>
    <row r="2" spans="1:8" ht="11.25" customHeight="1">
      <c r="A2" s="7" t="s">
        <v>136</v>
      </c>
      <c r="B2" s="3"/>
      <c r="C2" s="3"/>
      <c r="D2" s="3"/>
      <c r="E2" s="3"/>
      <c r="F2" s="3"/>
      <c r="G2" s="3"/>
      <c r="H2" s="3"/>
    </row>
    <row r="3" spans="1:9" ht="18" customHeight="1">
      <c r="A3" s="252" t="s">
        <v>137</v>
      </c>
      <c r="B3" s="252"/>
      <c r="C3" s="252"/>
      <c r="D3" s="252"/>
      <c r="I3" s="131" t="s">
        <v>174</v>
      </c>
    </row>
    <row r="4" spans="1:9" ht="16.5" customHeight="1">
      <c r="A4" s="253" t="s">
        <v>5</v>
      </c>
      <c r="B4" s="254"/>
      <c r="C4" s="254"/>
      <c r="D4" s="255"/>
      <c r="E4" s="49" t="s">
        <v>138</v>
      </c>
      <c r="F4" s="49" t="s">
        <v>139</v>
      </c>
      <c r="G4" s="49" t="s">
        <v>140</v>
      </c>
      <c r="H4" s="50" t="s">
        <v>141</v>
      </c>
      <c r="I4" s="50" t="s">
        <v>203</v>
      </c>
    </row>
    <row r="5" spans="1:9" ht="16.5" customHeight="1">
      <c r="A5" s="256" t="s">
        <v>142</v>
      </c>
      <c r="B5" s="259" t="s">
        <v>1</v>
      </c>
      <c r="C5" s="260"/>
      <c r="D5" s="261"/>
      <c r="E5" s="51">
        <v>0</v>
      </c>
      <c r="F5" s="51">
        <v>0</v>
      </c>
      <c r="G5" s="51">
        <v>0</v>
      </c>
      <c r="H5" s="51">
        <v>0</v>
      </c>
      <c r="I5" s="51">
        <v>0</v>
      </c>
    </row>
    <row r="6" spans="1:9" ht="16.5" customHeight="1">
      <c r="A6" s="257"/>
      <c r="B6" s="259" t="s">
        <v>143</v>
      </c>
      <c r="C6" s="260"/>
      <c r="D6" s="261"/>
      <c r="E6" s="51">
        <v>0</v>
      </c>
      <c r="F6" s="51">
        <v>0</v>
      </c>
      <c r="G6" s="51">
        <v>0</v>
      </c>
      <c r="H6" s="51">
        <v>0</v>
      </c>
      <c r="I6" s="51">
        <v>0</v>
      </c>
    </row>
    <row r="7" spans="1:9" ht="16.5" customHeight="1">
      <c r="A7" s="257"/>
      <c r="B7" s="259" t="s">
        <v>7</v>
      </c>
      <c r="C7" s="260"/>
      <c r="D7" s="261"/>
      <c r="E7" s="51">
        <v>0</v>
      </c>
      <c r="F7" s="51">
        <v>0</v>
      </c>
      <c r="G7" s="51">
        <v>0</v>
      </c>
      <c r="H7" s="51">
        <v>0</v>
      </c>
      <c r="I7" s="51">
        <v>0</v>
      </c>
    </row>
    <row r="8" spans="1:9" ht="16.5" customHeight="1" thickBot="1">
      <c r="A8" s="257"/>
      <c r="B8" s="262" t="s">
        <v>24</v>
      </c>
      <c r="C8" s="263"/>
      <c r="D8" s="264"/>
      <c r="E8" s="52">
        <v>0</v>
      </c>
      <c r="F8" s="52">
        <v>0</v>
      </c>
      <c r="G8" s="52">
        <v>0</v>
      </c>
      <c r="H8" s="52">
        <v>0</v>
      </c>
      <c r="I8" s="52">
        <v>0</v>
      </c>
    </row>
    <row r="9" spans="1:9" ht="16.5" customHeight="1" thickBot="1">
      <c r="A9" s="258"/>
      <c r="B9" s="265" t="s">
        <v>28</v>
      </c>
      <c r="C9" s="266"/>
      <c r="D9" s="266"/>
      <c r="E9" s="53">
        <f>SUM(E5:E8)</f>
        <v>0</v>
      </c>
      <c r="F9" s="53">
        <f>SUM(F5:F8)</f>
        <v>0</v>
      </c>
      <c r="G9" s="53">
        <f>SUM(G5:G8)</f>
        <v>0</v>
      </c>
      <c r="H9" s="53">
        <f>SUM(H5:H8)</f>
        <v>0</v>
      </c>
      <c r="I9" s="54">
        <f>SUM(I5:I8)</f>
        <v>0</v>
      </c>
    </row>
    <row r="10" spans="1:9" ht="16.5" customHeight="1">
      <c r="A10" s="267" t="s">
        <v>9</v>
      </c>
      <c r="B10" s="269" t="s">
        <v>127</v>
      </c>
      <c r="C10" s="269"/>
      <c r="D10" s="55" t="s">
        <v>29</v>
      </c>
      <c r="E10" s="56">
        <v>329894</v>
      </c>
      <c r="F10" s="56">
        <v>316165</v>
      </c>
      <c r="G10" s="56">
        <v>316169</v>
      </c>
      <c r="H10" s="56">
        <v>316169</v>
      </c>
      <c r="I10" s="56">
        <v>315274</v>
      </c>
    </row>
    <row r="11" spans="1:9" ht="16.5" customHeight="1">
      <c r="A11" s="268"/>
      <c r="B11" s="270"/>
      <c r="C11" s="270"/>
      <c r="D11" s="57" t="s">
        <v>8</v>
      </c>
      <c r="E11" s="51">
        <v>0</v>
      </c>
      <c r="F11" s="51">
        <v>0</v>
      </c>
      <c r="G11" s="51">
        <v>0</v>
      </c>
      <c r="H11" s="51">
        <v>0</v>
      </c>
      <c r="I11" s="51">
        <v>0</v>
      </c>
    </row>
    <row r="12" spans="1:9" ht="16.5" customHeight="1">
      <c r="A12" s="268"/>
      <c r="B12" s="270"/>
      <c r="C12" s="270"/>
      <c r="D12" s="57" t="s">
        <v>30</v>
      </c>
      <c r="E12" s="58">
        <f>SUM(E10:E11)</f>
        <v>329894</v>
      </c>
      <c r="F12" s="58">
        <f>SUM(F10:F11)</f>
        <v>316165</v>
      </c>
      <c r="G12" s="58">
        <f>SUM(G10:G11)</f>
        <v>316169</v>
      </c>
      <c r="H12" s="58">
        <f>SUM(H10:H11)</f>
        <v>316169</v>
      </c>
      <c r="I12" s="58">
        <f>SUM(I10:I11)</f>
        <v>315274</v>
      </c>
    </row>
    <row r="13" spans="1:9" ht="16.5" customHeight="1">
      <c r="A13" s="268"/>
      <c r="B13" s="271" t="s">
        <v>168</v>
      </c>
      <c r="C13" s="271"/>
      <c r="D13" s="57" t="s">
        <v>8</v>
      </c>
      <c r="E13" s="51">
        <v>0</v>
      </c>
      <c r="F13" s="51">
        <v>0</v>
      </c>
      <c r="G13" s="51">
        <v>0</v>
      </c>
      <c r="H13" s="51">
        <v>0</v>
      </c>
      <c r="I13" s="51">
        <v>0</v>
      </c>
    </row>
    <row r="14" spans="1:9" ht="16.5" customHeight="1" thickBot="1">
      <c r="A14" s="268"/>
      <c r="B14" s="272" t="s">
        <v>25</v>
      </c>
      <c r="C14" s="272"/>
      <c r="D14" s="59" t="s">
        <v>2</v>
      </c>
      <c r="E14" s="52">
        <v>0</v>
      </c>
      <c r="F14" s="52">
        <v>0</v>
      </c>
      <c r="G14" s="52">
        <v>0</v>
      </c>
      <c r="H14" s="52">
        <v>0</v>
      </c>
      <c r="I14" s="52">
        <v>0</v>
      </c>
    </row>
    <row r="15" spans="1:9" ht="16.5" customHeight="1" thickBot="1">
      <c r="A15" s="257"/>
      <c r="B15" s="273" t="s">
        <v>28</v>
      </c>
      <c r="C15" s="274"/>
      <c r="D15" s="274"/>
      <c r="E15" s="60">
        <f>E12+E13+E14</f>
        <v>329894</v>
      </c>
      <c r="F15" s="60">
        <f>F12+F13+F14</f>
        <v>316165</v>
      </c>
      <c r="G15" s="60">
        <f>G12+G13+G14</f>
        <v>316169</v>
      </c>
      <c r="H15" s="60">
        <f>H12+H13+H14</f>
        <v>316169</v>
      </c>
      <c r="I15" s="61">
        <f>I12+I13+I14</f>
        <v>315274</v>
      </c>
    </row>
    <row r="16" spans="1:9" ht="16.5" customHeight="1" thickBot="1">
      <c r="A16" s="275" t="s">
        <v>31</v>
      </c>
      <c r="B16" s="276"/>
      <c r="C16" s="276"/>
      <c r="D16" s="276"/>
      <c r="E16" s="53">
        <f>E15-E9</f>
        <v>329894</v>
      </c>
      <c r="F16" s="53">
        <f>F15-F9</f>
        <v>316165</v>
      </c>
      <c r="G16" s="53">
        <f>G15-G9</f>
        <v>316169</v>
      </c>
      <c r="H16" s="53">
        <f>H15-H9</f>
        <v>316169</v>
      </c>
      <c r="I16" s="54">
        <f>I15-I9</f>
        <v>315274</v>
      </c>
    </row>
    <row r="17" spans="1:9" ht="8.25" customHeight="1">
      <c r="A17" s="62"/>
      <c r="B17" s="62"/>
      <c r="C17" s="62"/>
      <c r="D17" s="62"/>
      <c r="E17" s="63"/>
      <c r="F17" s="63"/>
      <c r="G17" s="63"/>
      <c r="H17" s="63"/>
      <c r="I17" s="64"/>
    </row>
    <row r="18" spans="1:9" ht="16.5" customHeight="1">
      <c r="A18" s="277" t="s">
        <v>144</v>
      </c>
      <c r="B18" s="278"/>
      <c r="C18" s="278"/>
      <c r="D18" s="279"/>
      <c r="E18" s="51">
        <v>542397</v>
      </c>
      <c r="F18" s="51">
        <v>7222</v>
      </c>
      <c r="G18" s="51">
        <v>7222</v>
      </c>
      <c r="H18" s="51">
        <v>7222</v>
      </c>
      <c r="I18" s="51">
        <v>7222</v>
      </c>
    </row>
    <row r="19" spans="1:9" ht="8.25" customHeight="1">
      <c r="A19" s="62"/>
      <c r="B19" s="62"/>
      <c r="C19" s="62"/>
      <c r="D19" s="62"/>
      <c r="E19" s="65"/>
      <c r="F19" s="65"/>
      <c r="G19" s="65"/>
      <c r="H19" s="66"/>
      <c r="I19" s="67"/>
    </row>
    <row r="20" spans="1:9" ht="18" customHeight="1">
      <c r="A20" s="280" t="s">
        <v>145</v>
      </c>
      <c r="B20" s="281"/>
      <c r="C20" s="281"/>
      <c r="D20" s="281"/>
      <c r="E20" s="281"/>
      <c r="F20" s="281"/>
      <c r="G20" s="281"/>
      <c r="H20" s="281"/>
      <c r="I20" s="282"/>
    </row>
    <row r="21" spans="1:9" ht="35.25" customHeight="1">
      <c r="A21" s="283" t="s">
        <v>131</v>
      </c>
      <c r="B21" s="284"/>
      <c r="C21" s="284"/>
      <c r="D21" s="284"/>
      <c r="E21" s="284"/>
      <c r="F21" s="284"/>
      <c r="G21" s="284"/>
      <c r="H21" s="284"/>
      <c r="I21" s="285"/>
    </row>
    <row r="22" ht="6" customHeight="1"/>
    <row r="23" ht="14.25">
      <c r="A23" s="8" t="s">
        <v>120</v>
      </c>
    </row>
    <row r="24" spans="1:9" ht="14.25" customHeight="1">
      <c r="A24" s="286" t="s">
        <v>146</v>
      </c>
      <c r="B24" s="286"/>
      <c r="C24" s="286"/>
      <c r="H24" s="9"/>
      <c r="I24" s="10"/>
    </row>
    <row r="25" spans="1:9" s="115" customFormat="1" ht="18.75" customHeight="1">
      <c r="A25" s="290" t="s">
        <v>166</v>
      </c>
      <c r="B25" s="290"/>
      <c r="C25" s="290"/>
      <c r="D25" s="290"/>
      <c r="E25" s="5"/>
      <c r="F25" s="5"/>
      <c r="G25" s="5"/>
      <c r="H25" s="27"/>
      <c r="I25" s="28"/>
    </row>
    <row r="26" spans="1:9" s="115" customFormat="1" ht="18.75" customHeight="1">
      <c r="A26" s="290" t="s">
        <v>167</v>
      </c>
      <c r="B26" s="290"/>
      <c r="C26" s="290"/>
      <c r="D26" s="290"/>
      <c r="E26" s="5"/>
      <c r="F26" s="5"/>
      <c r="G26" s="5"/>
      <c r="H26" s="27"/>
      <c r="I26" s="28"/>
    </row>
    <row r="27" spans="1:9" ht="15" customHeight="1">
      <c r="A27" s="291" t="s">
        <v>173</v>
      </c>
      <c r="B27" s="291"/>
      <c r="C27" s="291"/>
      <c r="D27" s="291"/>
      <c r="E27" s="291"/>
      <c r="F27" s="291"/>
      <c r="G27" s="291"/>
      <c r="H27" s="291"/>
      <c r="I27" s="131" t="s">
        <v>174</v>
      </c>
    </row>
    <row r="28" spans="1:9" ht="16.5" customHeight="1">
      <c r="A28" s="287" t="s">
        <v>5</v>
      </c>
      <c r="B28" s="288"/>
      <c r="C28" s="288"/>
      <c r="D28" s="289"/>
      <c r="E28" s="49" t="s">
        <v>158</v>
      </c>
      <c r="F28" s="49" t="s">
        <v>123</v>
      </c>
      <c r="G28" s="50" t="s">
        <v>159</v>
      </c>
      <c r="H28" s="50" t="s">
        <v>133</v>
      </c>
      <c r="I28" s="50" t="s">
        <v>204</v>
      </c>
    </row>
    <row r="29" spans="1:9" ht="16.5" customHeight="1">
      <c r="A29" s="292" t="s">
        <v>147</v>
      </c>
      <c r="B29" s="295" t="s">
        <v>43</v>
      </c>
      <c r="C29" s="296"/>
      <c r="D29" s="297"/>
      <c r="E29" s="58">
        <f>SUM(E30:E34)</f>
        <v>0</v>
      </c>
      <c r="F29" s="68">
        <f>SUM(F30:F34)</f>
        <v>0</v>
      </c>
      <c r="G29" s="68">
        <f>SUM(G30:G34)</f>
        <v>0</v>
      </c>
      <c r="H29" s="68">
        <f>SUM(H30:H34)</f>
        <v>0</v>
      </c>
      <c r="I29" s="139">
        <f>SUM(I30:I34)</f>
        <v>0</v>
      </c>
    </row>
    <row r="30" spans="1:9" ht="16.5" customHeight="1">
      <c r="A30" s="293"/>
      <c r="B30" s="69"/>
      <c r="C30" s="298" t="s">
        <v>44</v>
      </c>
      <c r="D30" s="299"/>
      <c r="E30" s="51">
        <v>0</v>
      </c>
      <c r="F30" s="70">
        <v>0</v>
      </c>
      <c r="G30" s="70">
        <v>0</v>
      </c>
      <c r="H30" s="132">
        <v>0</v>
      </c>
      <c r="I30" s="132">
        <v>0</v>
      </c>
    </row>
    <row r="31" spans="1:9" ht="16.5" customHeight="1">
      <c r="A31" s="293"/>
      <c r="B31" s="69"/>
      <c r="C31" s="298" t="s">
        <v>45</v>
      </c>
      <c r="D31" s="299"/>
      <c r="E31" s="51">
        <v>0</v>
      </c>
      <c r="F31" s="70">
        <v>0</v>
      </c>
      <c r="G31" s="70">
        <v>0</v>
      </c>
      <c r="H31" s="132">
        <v>0</v>
      </c>
      <c r="I31" s="132">
        <v>0</v>
      </c>
    </row>
    <row r="32" spans="1:9" ht="16.5" customHeight="1">
      <c r="A32" s="293"/>
      <c r="B32" s="69"/>
      <c r="C32" s="298" t="s">
        <v>125</v>
      </c>
      <c r="D32" s="299"/>
      <c r="E32" s="51">
        <v>0</v>
      </c>
      <c r="F32" s="70">
        <v>0</v>
      </c>
      <c r="G32" s="70">
        <v>0</v>
      </c>
      <c r="H32" s="132">
        <v>0</v>
      </c>
      <c r="I32" s="132">
        <v>0</v>
      </c>
    </row>
    <row r="33" spans="1:9" ht="16.5" customHeight="1">
      <c r="A33" s="293"/>
      <c r="B33" s="69"/>
      <c r="C33" s="298" t="s">
        <v>46</v>
      </c>
      <c r="D33" s="299"/>
      <c r="E33" s="51">
        <v>0</v>
      </c>
      <c r="F33" s="70">
        <v>0</v>
      </c>
      <c r="G33" s="70">
        <v>0</v>
      </c>
      <c r="H33" s="132">
        <v>0</v>
      </c>
      <c r="I33" s="132">
        <v>0</v>
      </c>
    </row>
    <row r="34" spans="1:9" ht="16.5" customHeight="1">
      <c r="A34" s="293"/>
      <c r="B34" s="71"/>
      <c r="C34" s="298" t="s">
        <v>47</v>
      </c>
      <c r="D34" s="299"/>
      <c r="E34" s="51">
        <v>0</v>
      </c>
      <c r="F34" s="70">
        <v>0</v>
      </c>
      <c r="G34" s="70">
        <v>0</v>
      </c>
      <c r="H34" s="132">
        <v>0</v>
      </c>
      <c r="I34" s="132">
        <v>0</v>
      </c>
    </row>
    <row r="35" spans="1:9" ht="16.5" customHeight="1">
      <c r="A35" s="293"/>
      <c r="B35" s="295" t="s">
        <v>48</v>
      </c>
      <c r="C35" s="296"/>
      <c r="D35" s="297"/>
      <c r="E35" s="58">
        <f>SUM(E36:E45)</f>
        <v>905501</v>
      </c>
      <c r="F35" s="68">
        <f>SUM(F36:F45)</f>
        <v>1466512959</v>
      </c>
      <c r="G35" s="68">
        <f>SUM(G36:G45)</f>
        <v>1481780164</v>
      </c>
      <c r="H35" s="68">
        <f>SUM(H36:H45)</f>
        <v>1474898660</v>
      </c>
      <c r="I35" s="139">
        <f>SUM(I36:I45)</f>
        <v>3031215776</v>
      </c>
    </row>
    <row r="36" spans="1:9" ht="16.5" customHeight="1">
      <c r="A36" s="293"/>
      <c r="B36" s="72"/>
      <c r="C36" s="298" t="s">
        <v>49</v>
      </c>
      <c r="D36" s="299"/>
      <c r="E36" s="51">
        <v>364260</v>
      </c>
      <c r="F36" s="70">
        <v>340023117</v>
      </c>
      <c r="G36" s="70">
        <v>289547225</v>
      </c>
      <c r="H36" s="132">
        <v>289547225</v>
      </c>
      <c r="I36" s="132">
        <v>289547225</v>
      </c>
    </row>
    <row r="37" spans="1:9" ht="16.5" customHeight="1">
      <c r="A37" s="293"/>
      <c r="B37" s="72"/>
      <c r="C37" s="298" t="s">
        <v>50</v>
      </c>
      <c r="D37" s="299"/>
      <c r="E37" s="51">
        <v>108736</v>
      </c>
      <c r="F37" s="70">
        <v>99036063</v>
      </c>
      <c r="G37" s="70">
        <v>90183932</v>
      </c>
      <c r="H37" s="132">
        <v>82459238</v>
      </c>
      <c r="I37" s="132">
        <v>1822652126</v>
      </c>
    </row>
    <row r="38" spans="1:9" ht="16.5" customHeight="1">
      <c r="A38" s="293"/>
      <c r="B38" s="72"/>
      <c r="C38" s="298" t="s">
        <v>51</v>
      </c>
      <c r="D38" s="299"/>
      <c r="E38" s="51">
        <v>94838</v>
      </c>
      <c r="F38" s="70">
        <v>1002153779</v>
      </c>
      <c r="G38" s="70">
        <v>946438007</v>
      </c>
      <c r="H38" s="132">
        <v>890562196</v>
      </c>
      <c r="I38" s="132">
        <v>917606224</v>
      </c>
    </row>
    <row r="39" spans="1:9" ht="16.5" customHeight="1">
      <c r="A39" s="293"/>
      <c r="B39" s="72"/>
      <c r="C39" s="298" t="s">
        <v>52</v>
      </c>
      <c r="D39" s="299"/>
      <c r="E39" s="51">
        <v>0</v>
      </c>
      <c r="F39" s="70">
        <v>0</v>
      </c>
      <c r="G39" s="70">
        <v>0</v>
      </c>
      <c r="H39" s="132">
        <v>0</v>
      </c>
      <c r="I39" s="132">
        <v>0</v>
      </c>
    </row>
    <row r="40" spans="1:9" ht="16.5" customHeight="1">
      <c r="A40" s="293"/>
      <c r="B40" s="72"/>
      <c r="C40" s="298" t="s">
        <v>53</v>
      </c>
      <c r="D40" s="299"/>
      <c r="E40" s="51">
        <v>0</v>
      </c>
      <c r="F40" s="70">
        <v>0</v>
      </c>
      <c r="G40" s="70">
        <v>0</v>
      </c>
      <c r="H40" s="132">
        <v>1</v>
      </c>
      <c r="I40" s="132">
        <v>1410201</v>
      </c>
    </row>
    <row r="41" spans="1:9" ht="16.5" customHeight="1">
      <c r="A41" s="293"/>
      <c r="B41" s="72"/>
      <c r="C41" s="298" t="s">
        <v>54</v>
      </c>
      <c r="D41" s="299"/>
      <c r="E41" s="51">
        <v>0</v>
      </c>
      <c r="F41" s="70">
        <v>0</v>
      </c>
      <c r="G41" s="70">
        <v>0</v>
      </c>
      <c r="H41" s="132">
        <v>0</v>
      </c>
      <c r="I41" s="132">
        <v>0</v>
      </c>
    </row>
    <row r="42" spans="1:9" ht="16.5" customHeight="1">
      <c r="A42" s="293"/>
      <c r="B42" s="72"/>
      <c r="C42" s="298" t="s">
        <v>55</v>
      </c>
      <c r="D42" s="299"/>
      <c r="E42" s="51">
        <v>327667</v>
      </c>
      <c r="F42" s="70">
        <v>25300000</v>
      </c>
      <c r="G42" s="70">
        <v>155611000</v>
      </c>
      <c r="H42" s="132">
        <v>212330000</v>
      </c>
      <c r="I42" s="132">
        <v>0</v>
      </c>
    </row>
    <row r="43" spans="1:9" ht="16.5" customHeight="1">
      <c r="A43" s="293"/>
      <c r="B43" s="72"/>
      <c r="C43" s="298" t="s">
        <v>56</v>
      </c>
      <c r="D43" s="299"/>
      <c r="E43" s="51">
        <v>10000</v>
      </c>
      <c r="F43" s="70">
        <v>0</v>
      </c>
      <c r="G43" s="70">
        <v>0</v>
      </c>
      <c r="H43" s="132">
        <v>0</v>
      </c>
      <c r="I43" s="132">
        <v>0</v>
      </c>
    </row>
    <row r="44" spans="1:9" ht="16.5" customHeight="1">
      <c r="A44" s="293"/>
      <c r="B44" s="72"/>
      <c r="C44" s="298" t="s">
        <v>57</v>
      </c>
      <c r="D44" s="299"/>
      <c r="E44" s="51">
        <v>0</v>
      </c>
      <c r="F44" s="70">
        <v>0</v>
      </c>
      <c r="G44" s="70">
        <v>0</v>
      </c>
      <c r="H44" s="132">
        <v>0</v>
      </c>
      <c r="I44" s="132">
        <v>0</v>
      </c>
    </row>
    <row r="45" spans="1:9" ht="16.5" customHeight="1" thickBot="1">
      <c r="A45" s="293"/>
      <c r="B45" s="72"/>
      <c r="C45" s="300" t="s">
        <v>58</v>
      </c>
      <c r="D45" s="301"/>
      <c r="E45" s="52">
        <v>0</v>
      </c>
      <c r="F45" s="73">
        <v>0</v>
      </c>
      <c r="G45" s="73">
        <v>0</v>
      </c>
      <c r="H45" s="133">
        <v>0</v>
      </c>
      <c r="I45" s="133">
        <v>0</v>
      </c>
    </row>
    <row r="46" spans="1:9" ht="16.5" customHeight="1" thickBot="1">
      <c r="A46" s="294"/>
      <c r="B46" s="302" t="s">
        <v>59</v>
      </c>
      <c r="C46" s="303"/>
      <c r="D46" s="303"/>
      <c r="E46" s="53">
        <f>E29+E35</f>
        <v>905501</v>
      </c>
      <c r="F46" s="74">
        <f>F29+F35</f>
        <v>1466512959</v>
      </c>
      <c r="G46" s="74">
        <f>G29+G35</f>
        <v>1481780164</v>
      </c>
      <c r="H46" s="74">
        <f>H29+H35</f>
        <v>1474898660</v>
      </c>
      <c r="I46" s="140">
        <f>I29+I35</f>
        <v>3031215776</v>
      </c>
    </row>
    <row r="47" spans="1:9" ht="16.5" customHeight="1">
      <c r="A47" s="292" t="s">
        <v>148</v>
      </c>
      <c r="B47" s="305" t="s">
        <v>119</v>
      </c>
      <c r="C47" s="306"/>
      <c r="D47" s="307"/>
      <c r="E47" s="75">
        <f>SUM(E48:E51)</f>
        <v>174776</v>
      </c>
      <c r="F47" s="76">
        <f>SUM(F48:F51)</f>
        <v>484962642</v>
      </c>
      <c r="G47" s="76">
        <f>SUM(G48:G51)</f>
        <v>242279191</v>
      </c>
      <c r="H47" s="76">
        <f>SUM(H48:H51)</f>
        <v>1020567612</v>
      </c>
      <c r="I47" s="141">
        <f>SUM(I48:I51)</f>
        <v>303850562</v>
      </c>
    </row>
    <row r="48" spans="1:9" ht="16.5" customHeight="1">
      <c r="A48" s="293"/>
      <c r="B48" s="72"/>
      <c r="C48" s="298" t="s">
        <v>60</v>
      </c>
      <c r="D48" s="299"/>
      <c r="E48" s="51">
        <v>172357</v>
      </c>
      <c r="F48" s="70">
        <v>482521860</v>
      </c>
      <c r="G48" s="70">
        <v>240481630</v>
      </c>
      <c r="H48" s="132">
        <v>1018839500</v>
      </c>
      <c r="I48" s="132">
        <v>302103000</v>
      </c>
    </row>
    <row r="49" spans="1:9" ht="16.5" customHeight="1">
      <c r="A49" s="293"/>
      <c r="B49" s="72"/>
      <c r="C49" s="298" t="s">
        <v>126</v>
      </c>
      <c r="D49" s="299"/>
      <c r="E49" s="51">
        <v>2419</v>
      </c>
      <c r="F49" s="70">
        <v>2440782</v>
      </c>
      <c r="G49" s="70">
        <v>1797561</v>
      </c>
      <c r="H49" s="132">
        <v>1728112</v>
      </c>
      <c r="I49" s="132">
        <v>1747562</v>
      </c>
    </row>
    <row r="50" spans="1:9" ht="16.5" customHeight="1">
      <c r="A50" s="293"/>
      <c r="B50" s="72"/>
      <c r="C50" s="298" t="s">
        <v>61</v>
      </c>
      <c r="D50" s="299"/>
      <c r="E50" s="51">
        <v>0</v>
      </c>
      <c r="F50" s="70">
        <v>0</v>
      </c>
      <c r="G50" s="70">
        <v>0</v>
      </c>
      <c r="H50" s="132">
        <v>0</v>
      </c>
      <c r="I50" s="132">
        <v>0</v>
      </c>
    </row>
    <row r="51" spans="1:9" ht="16.5" customHeight="1">
      <c r="A51" s="293"/>
      <c r="B51" s="72"/>
      <c r="C51" s="298" t="s">
        <v>62</v>
      </c>
      <c r="D51" s="299"/>
      <c r="E51" s="51">
        <v>0</v>
      </c>
      <c r="F51" s="70">
        <v>0</v>
      </c>
      <c r="G51" s="70">
        <v>0</v>
      </c>
      <c r="H51" s="132">
        <v>0</v>
      </c>
      <c r="I51" s="132">
        <v>0</v>
      </c>
    </row>
    <row r="52" spans="1:9" ht="16.5" customHeight="1">
      <c r="A52" s="293"/>
      <c r="B52" s="295" t="s">
        <v>92</v>
      </c>
      <c r="C52" s="296"/>
      <c r="D52" s="297"/>
      <c r="E52" s="58">
        <f>SUM(E53:E55)</f>
        <v>3119732</v>
      </c>
      <c r="F52" s="68">
        <f>SUM(F53:F55)</f>
        <v>2992330909</v>
      </c>
      <c r="G52" s="68">
        <f>SUM(G53:G55)</f>
        <v>3121151000</v>
      </c>
      <c r="H52" s="68">
        <f>SUM(H53:H55)</f>
        <v>2636677568</v>
      </c>
      <c r="I52" s="139">
        <f>SUM(I53:I55)</f>
        <v>4324820201</v>
      </c>
    </row>
    <row r="53" spans="1:9" ht="16.5" customHeight="1">
      <c r="A53" s="293"/>
      <c r="B53" s="72"/>
      <c r="C53" s="298" t="s">
        <v>60</v>
      </c>
      <c r="D53" s="299"/>
      <c r="E53" s="51">
        <v>3092025</v>
      </c>
      <c r="F53" s="70">
        <v>2965503130</v>
      </c>
      <c r="G53" s="70">
        <v>3103022000</v>
      </c>
      <c r="H53" s="132">
        <v>2619679000</v>
      </c>
      <c r="I53" s="132">
        <v>4308726000</v>
      </c>
    </row>
    <row r="54" spans="1:9" ht="16.5" customHeight="1">
      <c r="A54" s="293"/>
      <c r="B54" s="72"/>
      <c r="C54" s="298" t="s">
        <v>63</v>
      </c>
      <c r="D54" s="299"/>
      <c r="E54" s="51">
        <v>27707</v>
      </c>
      <c r="F54" s="70">
        <v>26827779</v>
      </c>
      <c r="G54" s="70">
        <v>18129000</v>
      </c>
      <c r="H54" s="132">
        <v>16998568</v>
      </c>
      <c r="I54" s="132">
        <v>16094201</v>
      </c>
    </row>
    <row r="55" spans="1:9" ht="16.5" customHeight="1" thickBot="1">
      <c r="A55" s="293"/>
      <c r="B55" s="72"/>
      <c r="C55" s="300" t="s">
        <v>61</v>
      </c>
      <c r="D55" s="301"/>
      <c r="E55" s="52">
        <v>0</v>
      </c>
      <c r="F55" s="73">
        <v>0</v>
      </c>
      <c r="G55" s="73">
        <v>0</v>
      </c>
      <c r="H55" s="133">
        <v>0</v>
      </c>
      <c r="I55" s="133">
        <v>0</v>
      </c>
    </row>
    <row r="56" spans="1:9" ht="16.5" customHeight="1" thickBot="1">
      <c r="A56" s="304"/>
      <c r="B56" s="302" t="s">
        <v>175</v>
      </c>
      <c r="C56" s="303"/>
      <c r="D56" s="303"/>
      <c r="E56" s="53">
        <f>E47+E52</f>
        <v>3294508</v>
      </c>
      <c r="F56" s="74">
        <f>F47+F52</f>
        <v>3477293551</v>
      </c>
      <c r="G56" s="74">
        <f>G47+G52</f>
        <v>3363430191</v>
      </c>
      <c r="H56" s="74">
        <f>H47+H52</f>
        <v>3657245180</v>
      </c>
      <c r="I56" s="140">
        <f>I47+I52</f>
        <v>4628670763</v>
      </c>
    </row>
    <row r="57" spans="1:9" ht="16.5" customHeight="1" thickBot="1">
      <c r="A57" s="304"/>
      <c r="B57" s="308" t="s">
        <v>93</v>
      </c>
      <c r="C57" s="309"/>
      <c r="D57" s="309"/>
      <c r="E57" s="53">
        <f>E46-E56</f>
        <v>-2389007</v>
      </c>
      <c r="F57" s="74">
        <f>F46-F56</f>
        <v>-2010780592</v>
      </c>
      <c r="G57" s="74">
        <f>G46-G56</f>
        <v>-1881650027</v>
      </c>
      <c r="H57" s="74">
        <f>H46-H56</f>
        <v>-2182346520</v>
      </c>
      <c r="I57" s="140">
        <f>I46-I56</f>
        <v>-1597454987</v>
      </c>
    </row>
    <row r="58" spans="1:9" ht="16.5" customHeight="1" thickBot="1">
      <c r="A58" s="294"/>
      <c r="B58" s="308" t="s">
        <v>94</v>
      </c>
      <c r="C58" s="309"/>
      <c r="D58" s="309"/>
      <c r="E58" s="53">
        <f>SUM(E56:E57)</f>
        <v>905501</v>
      </c>
      <c r="F58" s="74">
        <f>SUM(F56:F57)</f>
        <v>1466512959</v>
      </c>
      <c r="G58" s="74">
        <f>SUM(G56:G57)</f>
        <v>1481780164</v>
      </c>
      <c r="H58" s="74">
        <f>SUM(H56:H57)</f>
        <v>1474898660</v>
      </c>
      <c r="I58" s="140">
        <f>SUM(I56:I57)</f>
        <v>3031215776</v>
      </c>
    </row>
    <row r="59" spans="1:9" ht="6.75" customHeight="1">
      <c r="A59" s="77"/>
      <c r="B59" s="62"/>
      <c r="C59" s="62"/>
      <c r="D59" s="62"/>
      <c r="E59" s="63"/>
      <c r="F59" s="63"/>
      <c r="G59" s="63"/>
      <c r="H59" s="78"/>
      <c r="I59" s="134"/>
    </row>
    <row r="60" spans="1:9" ht="16.5" customHeight="1">
      <c r="A60" s="253" t="s">
        <v>176</v>
      </c>
      <c r="B60" s="254"/>
      <c r="C60" s="254"/>
      <c r="D60" s="255"/>
      <c r="E60" s="79">
        <f>E56*1000/D63</f>
        <v>372.7042880064402</v>
      </c>
      <c r="F60" s="79">
        <f>F56/D63</f>
        <v>393.38262863979725</v>
      </c>
      <c r="G60" s="79">
        <f>G56/D65</f>
        <v>380.5781933843535</v>
      </c>
      <c r="H60" s="79">
        <f>H56/D65</f>
        <v>413.8238894009008</v>
      </c>
      <c r="I60" s="142">
        <f>I56/D65</f>
        <v>523.7424464664672</v>
      </c>
    </row>
    <row r="61" spans="1:9" s="12" customFormat="1" ht="12" customHeight="1">
      <c r="A61" s="11" t="s">
        <v>149</v>
      </c>
      <c r="E61" s="13"/>
      <c r="F61" s="14"/>
      <c r="G61" s="13"/>
      <c r="H61" s="15"/>
      <c r="I61" s="143"/>
    </row>
    <row r="62" spans="1:9" s="12" customFormat="1" ht="13.5" customHeight="1">
      <c r="A62" s="16" t="s">
        <v>150</v>
      </c>
      <c r="B62" s="16"/>
      <c r="C62" s="16"/>
      <c r="D62" s="16"/>
      <c r="E62" s="17"/>
      <c r="F62" s="18"/>
      <c r="G62" s="17"/>
      <c r="H62" s="19"/>
      <c r="I62" s="144"/>
    </row>
    <row r="63" spans="1:9" s="12" customFormat="1" ht="13.5" customHeight="1">
      <c r="A63" s="20" t="s">
        <v>151</v>
      </c>
      <c r="B63" s="16"/>
      <c r="C63" s="16"/>
      <c r="D63" s="29">
        <v>8839469</v>
      </c>
      <c r="E63" s="17"/>
      <c r="F63" s="18"/>
      <c r="G63" s="17"/>
      <c r="H63" s="19"/>
      <c r="I63" s="144"/>
    </row>
    <row r="64" spans="1:9" s="12" customFormat="1" ht="13.5" customHeight="1">
      <c r="A64" s="16" t="s">
        <v>210</v>
      </c>
      <c r="B64" s="16"/>
      <c r="C64" s="16"/>
      <c r="D64" s="30"/>
      <c r="E64" s="17"/>
      <c r="F64" s="18"/>
      <c r="G64" s="17"/>
      <c r="H64" s="19"/>
      <c r="I64" s="144"/>
    </row>
    <row r="65" spans="1:9" s="12" customFormat="1" ht="13.5" customHeight="1">
      <c r="A65" s="20" t="s">
        <v>152</v>
      </c>
      <c r="B65" s="16"/>
      <c r="C65" s="16"/>
      <c r="D65" s="29">
        <v>8837685</v>
      </c>
      <c r="E65" s="17"/>
      <c r="F65" s="18"/>
      <c r="G65" s="17"/>
      <c r="H65" s="19"/>
      <c r="I65" s="144"/>
    </row>
    <row r="66" spans="1:9" ht="14.25">
      <c r="A66" s="21" t="s">
        <v>153</v>
      </c>
      <c r="I66" s="145"/>
    </row>
    <row r="67" spans="1:9" ht="18" customHeight="1">
      <c r="A67" s="310" t="s">
        <v>154</v>
      </c>
      <c r="B67" s="310"/>
      <c r="C67" s="310"/>
      <c r="D67" s="310"/>
      <c r="I67" s="146" t="s">
        <v>174</v>
      </c>
    </row>
    <row r="68" spans="1:9" ht="16.5" customHeight="1">
      <c r="A68" s="311" t="s">
        <v>5</v>
      </c>
      <c r="B68" s="312"/>
      <c r="C68" s="312"/>
      <c r="D68" s="313"/>
      <c r="E68" s="49" t="s">
        <v>158</v>
      </c>
      <c r="F68" s="49" t="s">
        <v>123</v>
      </c>
      <c r="G68" s="50" t="s">
        <v>159</v>
      </c>
      <c r="H68" s="50" t="s">
        <v>133</v>
      </c>
      <c r="I68" s="50" t="s">
        <v>204</v>
      </c>
    </row>
    <row r="69" spans="1:9" ht="16.5" customHeight="1">
      <c r="A69" s="314" t="s">
        <v>64</v>
      </c>
      <c r="B69" s="317" t="s">
        <v>65</v>
      </c>
      <c r="C69" s="318"/>
      <c r="D69" s="319"/>
      <c r="E69" s="58">
        <f>SUM(E70:E75)</f>
        <v>0</v>
      </c>
      <c r="F69" s="68">
        <f>SUM(F70:F75)</f>
        <v>14939000</v>
      </c>
      <c r="G69" s="68">
        <f>SUM(G70:G75)</f>
        <v>15889622</v>
      </c>
      <c r="H69" s="68">
        <f>SUM(H70:H75)</f>
        <v>18280388</v>
      </c>
      <c r="I69" s="139">
        <f>SUM(I70:I75)</f>
        <v>18097106</v>
      </c>
    </row>
    <row r="70" spans="1:9" ht="16.5" customHeight="1">
      <c r="A70" s="315"/>
      <c r="B70" s="80"/>
      <c r="C70" s="320" t="s">
        <v>66</v>
      </c>
      <c r="D70" s="321"/>
      <c r="E70" s="51">
        <v>0</v>
      </c>
      <c r="F70" s="70">
        <v>0</v>
      </c>
      <c r="G70" s="70">
        <v>0</v>
      </c>
      <c r="H70" s="132">
        <v>0</v>
      </c>
      <c r="I70" s="132">
        <v>0</v>
      </c>
    </row>
    <row r="71" spans="1:9" ht="16.5" customHeight="1">
      <c r="A71" s="315"/>
      <c r="B71" s="80"/>
      <c r="C71" s="320" t="s">
        <v>67</v>
      </c>
      <c r="D71" s="321"/>
      <c r="E71" s="51">
        <v>0</v>
      </c>
      <c r="F71" s="70">
        <v>0</v>
      </c>
      <c r="G71" s="70">
        <v>0</v>
      </c>
      <c r="H71" s="132">
        <v>0</v>
      </c>
      <c r="I71" s="132">
        <v>0</v>
      </c>
    </row>
    <row r="72" spans="1:9" ht="16.5" customHeight="1">
      <c r="A72" s="315"/>
      <c r="B72" s="80"/>
      <c r="C72" s="320" t="s">
        <v>68</v>
      </c>
      <c r="D72" s="321"/>
      <c r="E72" s="51">
        <v>0</v>
      </c>
      <c r="F72" s="70">
        <v>0</v>
      </c>
      <c r="G72" s="70">
        <v>0</v>
      </c>
      <c r="H72" s="132">
        <v>0</v>
      </c>
      <c r="I72" s="132">
        <v>0</v>
      </c>
    </row>
    <row r="73" spans="1:9" ht="16.5" customHeight="1">
      <c r="A73" s="315"/>
      <c r="B73" s="80"/>
      <c r="C73" s="320" t="s">
        <v>69</v>
      </c>
      <c r="D73" s="321"/>
      <c r="E73" s="51">
        <v>0</v>
      </c>
      <c r="F73" s="70">
        <v>0</v>
      </c>
      <c r="G73" s="70">
        <v>0</v>
      </c>
      <c r="H73" s="132">
        <v>0</v>
      </c>
      <c r="I73" s="132">
        <v>0</v>
      </c>
    </row>
    <row r="74" spans="1:9" ht="16.5" customHeight="1">
      <c r="A74" s="315"/>
      <c r="B74" s="80"/>
      <c r="C74" s="320" t="s">
        <v>70</v>
      </c>
      <c r="D74" s="321"/>
      <c r="E74" s="51">
        <v>0</v>
      </c>
      <c r="F74" s="70">
        <v>0</v>
      </c>
      <c r="G74" s="70">
        <v>0</v>
      </c>
      <c r="H74" s="132">
        <v>0</v>
      </c>
      <c r="I74" s="132">
        <v>0</v>
      </c>
    </row>
    <row r="75" spans="1:9" ht="16.5" customHeight="1">
      <c r="A75" s="315"/>
      <c r="B75" s="80"/>
      <c r="C75" s="320" t="s">
        <v>71</v>
      </c>
      <c r="D75" s="321"/>
      <c r="E75" s="51">
        <v>0</v>
      </c>
      <c r="F75" s="70">
        <v>14939000</v>
      </c>
      <c r="G75" s="70">
        <v>15889622</v>
      </c>
      <c r="H75" s="132">
        <v>18280388</v>
      </c>
      <c r="I75" s="132">
        <v>18097106</v>
      </c>
    </row>
    <row r="76" spans="1:9" ht="16.5" customHeight="1">
      <c r="A76" s="315"/>
      <c r="B76" s="80"/>
      <c r="C76" s="322" t="s">
        <v>155</v>
      </c>
      <c r="D76" s="323"/>
      <c r="E76" s="51">
        <v>0</v>
      </c>
      <c r="F76" s="70">
        <v>0</v>
      </c>
      <c r="G76" s="70">
        <v>0</v>
      </c>
      <c r="H76" s="132">
        <v>0</v>
      </c>
      <c r="I76" s="132">
        <v>0</v>
      </c>
    </row>
    <row r="77" spans="1:9" ht="16.5" customHeight="1">
      <c r="A77" s="315"/>
      <c r="B77" s="317" t="s">
        <v>72</v>
      </c>
      <c r="C77" s="318"/>
      <c r="D77" s="319"/>
      <c r="E77" s="58">
        <f>E78</f>
        <v>0</v>
      </c>
      <c r="F77" s="58">
        <f>F78</f>
        <v>0</v>
      </c>
      <c r="G77" s="68">
        <f>G78</f>
        <v>0</v>
      </c>
      <c r="H77" s="68">
        <f>H78</f>
        <v>0</v>
      </c>
      <c r="I77" s="139">
        <f>I78</f>
        <v>0</v>
      </c>
    </row>
    <row r="78" spans="1:9" ht="16.5" customHeight="1">
      <c r="A78" s="315"/>
      <c r="B78" s="81"/>
      <c r="C78" s="324" t="s">
        <v>73</v>
      </c>
      <c r="D78" s="325"/>
      <c r="E78" s="51">
        <v>0</v>
      </c>
      <c r="F78" s="70">
        <v>0</v>
      </c>
      <c r="G78" s="70">
        <v>0</v>
      </c>
      <c r="H78" s="132">
        <v>0</v>
      </c>
      <c r="I78" s="132">
        <v>0</v>
      </c>
    </row>
    <row r="79" spans="1:9" ht="16.5" customHeight="1">
      <c r="A79" s="315"/>
      <c r="B79" s="317" t="s">
        <v>74</v>
      </c>
      <c r="C79" s="318"/>
      <c r="D79" s="319"/>
      <c r="E79" s="58">
        <f>SUM(E80:E83)</f>
        <v>50476</v>
      </c>
      <c r="F79" s="58">
        <f>SUM(F80:F83)</f>
        <v>0</v>
      </c>
      <c r="G79" s="68">
        <f>SUM(G80:G83)</f>
        <v>0</v>
      </c>
      <c r="H79" s="68">
        <f>SUM(H80:H83)</f>
        <v>0</v>
      </c>
      <c r="I79" s="139">
        <f>SUM(I80:I83)</f>
        <v>0</v>
      </c>
    </row>
    <row r="80" spans="1:9" ht="16.5" customHeight="1">
      <c r="A80" s="315"/>
      <c r="B80" s="80"/>
      <c r="C80" s="320" t="s">
        <v>66</v>
      </c>
      <c r="D80" s="321"/>
      <c r="E80" s="51">
        <v>0</v>
      </c>
      <c r="F80" s="70">
        <v>0</v>
      </c>
      <c r="G80" s="70">
        <v>0</v>
      </c>
      <c r="H80" s="132">
        <v>0</v>
      </c>
      <c r="I80" s="132">
        <v>0</v>
      </c>
    </row>
    <row r="81" spans="1:9" ht="16.5" customHeight="1">
      <c r="A81" s="315"/>
      <c r="B81" s="80"/>
      <c r="C81" s="320" t="s">
        <v>68</v>
      </c>
      <c r="D81" s="321"/>
      <c r="E81" s="51">
        <v>0</v>
      </c>
      <c r="F81" s="70">
        <v>0</v>
      </c>
      <c r="G81" s="70">
        <v>0</v>
      </c>
      <c r="H81" s="132">
        <v>0</v>
      </c>
      <c r="I81" s="132">
        <v>0</v>
      </c>
    </row>
    <row r="82" spans="1:9" ht="16.5" customHeight="1">
      <c r="A82" s="315"/>
      <c r="B82" s="80"/>
      <c r="C82" s="320" t="s">
        <v>75</v>
      </c>
      <c r="D82" s="321"/>
      <c r="E82" s="51">
        <v>0</v>
      </c>
      <c r="F82" s="70">
        <v>0</v>
      </c>
      <c r="G82" s="70">
        <v>0</v>
      </c>
      <c r="H82" s="132">
        <v>0</v>
      </c>
      <c r="I82" s="132">
        <v>0</v>
      </c>
    </row>
    <row r="83" spans="1:9" ht="16.5" customHeight="1" thickBot="1">
      <c r="A83" s="315"/>
      <c r="B83" s="80"/>
      <c r="C83" s="326" t="s">
        <v>76</v>
      </c>
      <c r="D83" s="327"/>
      <c r="E83" s="52">
        <v>50476</v>
      </c>
      <c r="F83" s="73">
        <v>0</v>
      </c>
      <c r="G83" s="73">
        <v>0</v>
      </c>
      <c r="H83" s="133">
        <v>0</v>
      </c>
      <c r="I83" s="133">
        <v>0</v>
      </c>
    </row>
    <row r="84" spans="1:9" ht="16.5" customHeight="1" thickBot="1">
      <c r="A84" s="316"/>
      <c r="B84" s="328" t="s">
        <v>177</v>
      </c>
      <c r="C84" s="329"/>
      <c r="D84" s="330"/>
      <c r="E84" s="82">
        <f>SUM(E69,E77,E79)</f>
        <v>50476</v>
      </c>
      <c r="F84" s="83">
        <f>SUM(F69,F77,F79)</f>
        <v>14939000</v>
      </c>
      <c r="G84" s="83">
        <f>SUM(G69,G77,G79)</f>
        <v>15889622</v>
      </c>
      <c r="H84" s="83">
        <f>SUM(H69,H77,H79)</f>
        <v>18280388</v>
      </c>
      <c r="I84" s="140">
        <f>SUM(I69,I77,I79)</f>
        <v>18097106</v>
      </c>
    </row>
    <row r="85" spans="1:9" ht="16.5" customHeight="1">
      <c r="A85" s="331" t="s">
        <v>9</v>
      </c>
      <c r="B85" s="334" t="s">
        <v>178</v>
      </c>
      <c r="C85" s="335"/>
      <c r="D85" s="336"/>
      <c r="E85" s="75">
        <f>SUM(E86:E96)-E88</f>
        <v>727966</v>
      </c>
      <c r="F85" s="76">
        <f>SUM(F86:F96)-F88</f>
        <v>853295481</v>
      </c>
      <c r="G85" s="76">
        <f>SUM(G86:G96)-G88</f>
        <v>408705229</v>
      </c>
      <c r="H85" s="76">
        <f>SUM(H86:H96)-H88</f>
        <v>965776081</v>
      </c>
      <c r="I85" s="141">
        <f>SUM(I86:I96)-I88</f>
        <v>483450478</v>
      </c>
    </row>
    <row r="86" spans="1:9" ht="16.5" customHeight="1">
      <c r="A86" s="332"/>
      <c r="B86" s="80"/>
      <c r="C86" s="337" t="s">
        <v>77</v>
      </c>
      <c r="D86" s="338"/>
      <c r="E86" s="51">
        <v>27384</v>
      </c>
      <c r="F86" s="70">
        <v>26291684</v>
      </c>
      <c r="G86" s="70">
        <v>18645644</v>
      </c>
      <c r="H86" s="132">
        <v>18405252</v>
      </c>
      <c r="I86" s="132">
        <v>18462606</v>
      </c>
    </row>
    <row r="87" spans="1:9" ht="16.5" customHeight="1">
      <c r="A87" s="332"/>
      <c r="B87" s="80"/>
      <c r="C87" s="337" t="s">
        <v>121</v>
      </c>
      <c r="D87" s="338"/>
      <c r="E87" s="51">
        <v>246856</v>
      </c>
      <c r="F87" s="70">
        <v>352725673</v>
      </c>
      <c r="G87" s="70">
        <v>326524404</v>
      </c>
      <c r="H87" s="132">
        <v>352065026</v>
      </c>
      <c r="I87" s="132">
        <v>376119939</v>
      </c>
    </row>
    <row r="88" spans="1:9" ht="16.5" customHeight="1">
      <c r="A88" s="332"/>
      <c r="B88" s="80"/>
      <c r="C88" s="339" t="s">
        <v>156</v>
      </c>
      <c r="D88" s="340"/>
      <c r="E88" s="51">
        <v>227917</v>
      </c>
      <c r="F88" s="70">
        <v>287463061</v>
      </c>
      <c r="G88" s="70">
        <v>275941780</v>
      </c>
      <c r="H88" s="132">
        <v>298191276</v>
      </c>
      <c r="I88" s="132">
        <v>276927844</v>
      </c>
    </row>
    <row r="89" spans="1:9" ht="16.5" customHeight="1">
      <c r="A89" s="332"/>
      <c r="B89" s="80"/>
      <c r="C89" s="337" t="s">
        <v>78</v>
      </c>
      <c r="D89" s="338"/>
      <c r="E89" s="51">
        <v>424573</v>
      </c>
      <c r="F89" s="70">
        <v>455343150</v>
      </c>
      <c r="G89" s="70">
        <v>4244900</v>
      </c>
      <c r="H89" s="132">
        <v>529548692</v>
      </c>
      <c r="I89" s="132">
        <v>17097303</v>
      </c>
    </row>
    <row r="90" spans="1:9" ht="16.5" customHeight="1">
      <c r="A90" s="332"/>
      <c r="B90" s="80"/>
      <c r="C90" s="341" t="s">
        <v>79</v>
      </c>
      <c r="D90" s="342"/>
      <c r="E90" s="51">
        <v>0</v>
      </c>
      <c r="F90" s="70">
        <v>0</v>
      </c>
      <c r="G90" s="70">
        <v>0</v>
      </c>
      <c r="H90" s="132">
        <v>0</v>
      </c>
      <c r="I90" s="132">
        <v>0</v>
      </c>
    </row>
    <row r="91" spans="1:9" ht="16.5" customHeight="1">
      <c r="A91" s="332"/>
      <c r="B91" s="80"/>
      <c r="C91" s="337" t="s">
        <v>80</v>
      </c>
      <c r="D91" s="338"/>
      <c r="E91" s="51">
        <v>0</v>
      </c>
      <c r="F91" s="70">
        <v>0</v>
      </c>
      <c r="G91" s="70">
        <v>0</v>
      </c>
      <c r="H91" s="132">
        <v>0</v>
      </c>
      <c r="I91" s="132">
        <v>0</v>
      </c>
    </row>
    <row r="92" spans="1:9" ht="16.5" customHeight="1">
      <c r="A92" s="332"/>
      <c r="B92" s="80"/>
      <c r="C92" s="341" t="s">
        <v>81</v>
      </c>
      <c r="D92" s="342"/>
      <c r="E92" s="51">
        <v>0</v>
      </c>
      <c r="F92" s="70">
        <v>0</v>
      </c>
      <c r="G92" s="70">
        <v>0</v>
      </c>
      <c r="H92" s="132">
        <v>0</v>
      </c>
      <c r="I92" s="132">
        <v>0</v>
      </c>
    </row>
    <row r="93" spans="1:9" ht="16.5" customHeight="1">
      <c r="A93" s="332"/>
      <c r="B93" s="80"/>
      <c r="C93" s="341" t="s">
        <v>82</v>
      </c>
      <c r="D93" s="342"/>
      <c r="E93" s="51">
        <v>0</v>
      </c>
      <c r="F93" s="70">
        <v>0</v>
      </c>
      <c r="G93" s="70">
        <v>0</v>
      </c>
      <c r="H93" s="132">
        <v>0</v>
      </c>
      <c r="I93" s="132">
        <v>0</v>
      </c>
    </row>
    <row r="94" spans="1:9" ht="16.5" customHeight="1">
      <c r="A94" s="332"/>
      <c r="B94" s="80"/>
      <c r="C94" s="341" t="s">
        <v>111</v>
      </c>
      <c r="D94" s="342"/>
      <c r="E94" s="51">
        <v>16548</v>
      </c>
      <c r="F94" s="70">
        <v>15204371</v>
      </c>
      <c r="G94" s="70">
        <v>64567903</v>
      </c>
      <c r="H94" s="132">
        <v>63431025</v>
      </c>
      <c r="I94" s="132">
        <v>69067884</v>
      </c>
    </row>
    <row r="95" spans="1:9" ht="16.5" customHeight="1">
      <c r="A95" s="332"/>
      <c r="B95" s="80"/>
      <c r="C95" s="339" t="s">
        <v>157</v>
      </c>
      <c r="D95" s="340"/>
      <c r="E95" s="51">
        <v>12605</v>
      </c>
      <c r="F95" s="70">
        <v>3730603</v>
      </c>
      <c r="G95" s="70">
        <v>-5277622</v>
      </c>
      <c r="H95" s="132">
        <v>2326086</v>
      </c>
      <c r="I95" s="132">
        <v>2702746</v>
      </c>
    </row>
    <row r="96" spans="1:9" ht="16.5" customHeight="1">
      <c r="A96" s="332"/>
      <c r="B96" s="80"/>
      <c r="C96" s="337" t="s">
        <v>83</v>
      </c>
      <c r="D96" s="338"/>
      <c r="E96" s="51">
        <v>0</v>
      </c>
      <c r="F96" s="70">
        <v>0</v>
      </c>
      <c r="G96" s="70">
        <v>0</v>
      </c>
      <c r="H96" s="132">
        <v>0</v>
      </c>
      <c r="I96" s="132">
        <v>0</v>
      </c>
    </row>
    <row r="97" spans="1:9" ht="16.5" customHeight="1">
      <c r="A97" s="332"/>
      <c r="B97" s="343" t="s">
        <v>179</v>
      </c>
      <c r="C97" s="344"/>
      <c r="D97" s="345"/>
      <c r="E97" s="58">
        <f>E98</f>
        <v>9004</v>
      </c>
      <c r="F97" s="68">
        <f>F98</f>
        <v>7502099</v>
      </c>
      <c r="G97" s="68">
        <f>G98</f>
        <v>7430931</v>
      </c>
      <c r="H97" s="68">
        <f>H98</f>
        <v>7426498</v>
      </c>
      <c r="I97" s="139">
        <f>I98</f>
        <v>7191391</v>
      </c>
    </row>
    <row r="98" spans="1:9" ht="16.5" customHeight="1">
      <c r="A98" s="332"/>
      <c r="B98" s="81"/>
      <c r="C98" s="337" t="s">
        <v>84</v>
      </c>
      <c r="D98" s="338"/>
      <c r="E98" s="51">
        <v>9004</v>
      </c>
      <c r="F98" s="70">
        <v>7502099</v>
      </c>
      <c r="G98" s="70">
        <v>7430931</v>
      </c>
      <c r="H98" s="132">
        <v>7426498</v>
      </c>
      <c r="I98" s="132">
        <v>7191391</v>
      </c>
    </row>
    <row r="99" spans="1:9" ht="16.5" customHeight="1">
      <c r="A99" s="332"/>
      <c r="B99" s="343" t="s">
        <v>85</v>
      </c>
      <c r="C99" s="344"/>
      <c r="D99" s="345"/>
      <c r="E99" s="58">
        <f>SUM(E100:E101)</f>
        <v>23923</v>
      </c>
      <c r="F99" s="68">
        <f>SUM(F100:F101)</f>
        <v>53007417</v>
      </c>
      <c r="G99" s="68">
        <f>SUM(G100:G101)</f>
        <v>25940682</v>
      </c>
      <c r="H99" s="68">
        <f>SUM(H100:H101)</f>
        <v>169480</v>
      </c>
      <c r="I99" s="139">
        <f>SUM(I100:I101)</f>
        <v>0</v>
      </c>
    </row>
    <row r="100" spans="1:9" ht="16.5" customHeight="1">
      <c r="A100" s="332"/>
      <c r="B100" s="80"/>
      <c r="C100" s="346" t="s">
        <v>128</v>
      </c>
      <c r="D100" s="347"/>
      <c r="E100" s="51">
        <v>15992</v>
      </c>
      <c r="F100" s="70">
        <v>20984786</v>
      </c>
      <c r="G100" s="70">
        <v>0</v>
      </c>
      <c r="H100" s="132">
        <v>169480</v>
      </c>
      <c r="I100" s="132">
        <v>0</v>
      </c>
    </row>
    <row r="101" spans="1:9" ht="16.5" customHeight="1" thickBot="1">
      <c r="A101" s="332"/>
      <c r="B101" s="80"/>
      <c r="C101" s="348" t="s">
        <v>86</v>
      </c>
      <c r="D101" s="349"/>
      <c r="E101" s="52">
        <v>7931</v>
      </c>
      <c r="F101" s="73">
        <v>32022631</v>
      </c>
      <c r="G101" s="73">
        <v>25940682</v>
      </c>
      <c r="H101" s="133">
        <v>0</v>
      </c>
      <c r="I101" s="133">
        <v>0</v>
      </c>
    </row>
    <row r="102" spans="1:9" ht="16.5" customHeight="1" thickBot="1">
      <c r="A102" s="333"/>
      <c r="B102" s="84" t="s">
        <v>180</v>
      </c>
      <c r="C102" s="85"/>
      <c r="D102" s="86"/>
      <c r="E102" s="60">
        <f>SUM(E85,E97,E99)</f>
        <v>760893</v>
      </c>
      <c r="F102" s="87">
        <f>SUM(F85,F97,F99)</f>
        <v>913804997</v>
      </c>
      <c r="G102" s="87">
        <f>SUM(G85,G97,G99)</f>
        <v>442076842</v>
      </c>
      <c r="H102" s="87">
        <f>SUM(H85,H97,H99)</f>
        <v>973372059</v>
      </c>
      <c r="I102" s="147">
        <f>SUM(I85,I97,I99)</f>
        <v>490641869</v>
      </c>
    </row>
    <row r="103" spans="1:9" ht="16.5" customHeight="1" thickBot="1">
      <c r="A103" s="352" t="s">
        <v>181</v>
      </c>
      <c r="B103" s="353"/>
      <c r="C103" s="353"/>
      <c r="D103" s="353"/>
      <c r="E103" s="53">
        <f>E84-E102</f>
        <v>-710417</v>
      </c>
      <c r="F103" s="74">
        <f>F84-F102</f>
        <v>-898865997</v>
      </c>
      <c r="G103" s="74">
        <f>G84-G102</f>
        <v>-426187220</v>
      </c>
      <c r="H103" s="74">
        <f>H84-H102</f>
        <v>-955091671</v>
      </c>
      <c r="I103" s="140">
        <f>I84-I102</f>
        <v>-472544763</v>
      </c>
    </row>
    <row r="104" spans="1:9" ht="16.5" customHeight="1" thickBot="1">
      <c r="A104" s="354" t="s">
        <v>182</v>
      </c>
      <c r="B104" s="355"/>
      <c r="C104" s="355"/>
      <c r="D104" s="356"/>
      <c r="E104" s="88">
        <v>1054894</v>
      </c>
      <c r="F104" s="89">
        <v>1101373411</v>
      </c>
      <c r="G104" s="89">
        <v>469380586</v>
      </c>
      <c r="H104" s="135">
        <v>943691064</v>
      </c>
      <c r="I104" s="135">
        <v>1956932996</v>
      </c>
    </row>
    <row r="105" spans="1:9" ht="16.5" customHeight="1" thickBot="1">
      <c r="A105" s="352" t="s">
        <v>183</v>
      </c>
      <c r="B105" s="353"/>
      <c r="C105" s="353"/>
      <c r="D105" s="353"/>
      <c r="E105" s="53">
        <f>SUM(E103:E104)</f>
        <v>344477</v>
      </c>
      <c r="F105" s="74">
        <f>SUM(F103:F104)</f>
        <v>202507414</v>
      </c>
      <c r="G105" s="74">
        <f>SUM(G103:G104)</f>
        <v>43193366</v>
      </c>
      <c r="H105" s="74">
        <f>SUM(H103:H104)</f>
        <v>-11400607</v>
      </c>
      <c r="I105" s="140">
        <f>SUM(I103:I104)</f>
        <v>1484388233</v>
      </c>
    </row>
    <row r="106" spans="1:9" ht="18" customHeight="1">
      <c r="A106" s="62"/>
      <c r="B106" s="62"/>
      <c r="C106" s="62"/>
      <c r="D106" s="62"/>
      <c r="E106" s="65"/>
      <c r="F106" s="65"/>
      <c r="G106" s="65"/>
      <c r="H106" s="66"/>
      <c r="I106" s="136"/>
    </row>
    <row r="107" spans="1:9" ht="16.5" customHeight="1">
      <c r="A107" s="90"/>
      <c r="B107" s="91"/>
      <c r="C107" s="91"/>
      <c r="D107" s="92"/>
      <c r="E107" s="49" t="s">
        <v>158</v>
      </c>
      <c r="F107" s="49" t="s">
        <v>123</v>
      </c>
      <c r="G107" s="50" t="s">
        <v>159</v>
      </c>
      <c r="H107" s="50" t="s">
        <v>133</v>
      </c>
      <c r="I107" s="50" t="s">
        <v>204</v>
      </c>
    </row>
    <row r="108" spans="1:9" ht="40.5" customHeight="1">
      <c r="A108" s="357" t="s">
        <v>184</v>
      </c>
      <c r="B108" s="358"/>
      <c r="C108" s="358"/>
      <c r="D108" s="359"/>
      <c r="E108" s="93">
        <f>(E85+E97)*1000/'基本情報'!$O$24</f>
        <v>27352.930260178895</v>
      </c>
      <c r="F108" s="93">
        <f>(F85+F97)/'基本情報'!$T$24</f>
        <v>33050.39662123248</v>
      </c>
      <c r="G108" s="93">
        <f>(G85+G97)/'基本情報'!$Y$24</f>
        <v>16526.455917394756</v>
      </c>
      <c r="H108" s="93">
        <f>(H85+H97)/'基本情報'!$AD$24</f>
        <v>41659.28594666324</v>
      </c>
      <c r="I108" s="148">
        <f>(I85+I97)/'基本情報'!$AI$24</f>
        <v>24587.415134051615</v>
      </c>
    </row>
    <row r="109" spans="1:9" s="22" customFormat="1" ht="18" customHeight="1">
      <c r="A109" s="94"/>
      <c r="B109" s="94"/>
      <c r="C109" s="94"/>
      <c r="D109" s="94"/>
      <c r="E109" s="95"/>
      <c r="F109" s="95"/>
      <c r="G109" s="95"/>
      <c r="H109" s="95"/>
      <c r="I109" s="137"/>
    </row>
    <row r="110" spans="1:9" ht="16.5" customHeight="1">
      <c r="A110" s="96"/>
      <c r="B110" s="97"/>
      <c r="C110" s="97"/>
      <c r="D110" s="98"/>
      <c r="E110" s="49" t="s">
        <v>158</v>
      </c>
      <c r="F110" s="49" t="s">
        <v>123</v>
      </c>
      <c r="G110" s="50" t="s">
        <v>159</v>
      </c>
      <c r="H110" s="50" t="s">
        <v>133</v>
      </c>
      <c r="I110" s="50" t="s">
        <v>204</v>
      </c>
    </row>
    <row r="111" spans="1:9" ht="40.5" customHeight="1">
      <c r="A111" s="357" t="s">
        <v>185</v>
      </c>
      <c r="B111" s="358"/>
      <c r="C111" s="358"/>
      <c r="D111" s="359"/>
      <c r="E111" s="93">
        <f>E104*1000/'基本情報'!$O$24</f>
        <v>39152.80406784693</v>
      </c>
      <c r="F111" s="93">
        <f>F104/'基本情報'!$T$24</f>
        <v>42287.326204645804</v>
      </c>
      <c r="G111" s="93">
        <f>G104/'基本情報'!$Y$24</f>
        <v>18641.00818109611</v>
      </c>
      <c r="H111" s="93">
        <f>H104/'基本情報'!$AD$24</f>
        <v>40396.004623089764</v>
      </c>
      <c r="I111" s="148">
        <f>I104/'基本情報'!$AI$24</f>
        <v>98067.30122776247</v>
      </c>
    </row>
    <row r="112" spans="1:9" ht="18">
      <c r="A112" s="62"/>
      <c r="B112" s="62"/>
      <c r="C112" s="62"/>
      <c r="D112" s="62"/>
      <c r="E112" s="65"/>
      <c r="F112" s="65"/>
      <c r="G112" s="65"/>
      <c r="H112" s="66"/>
      <c r="I112" s="66"/>
    </row>
    <row r="113" spans="1:9" ht="18">
      <c r="A113" s="280" t="s">
        <v>145</v>
      </c>
      <c r="B113" s="281"/>
      <c r="C113" s="281"/>
      <c r="D113" s="281"/>
      <c r="E113" s="281"/>
      <c r="F113" s="281"/>
      <c r="G113" s="281"/>
      <c r="H113" s="281"/>
      <c r="I113" s="282"/>
    </row>
    <row r="114" spans="1:9" ht="68.25" customHeight="1">
      <c r="A114" s="283" t="s">
        <v>131</v>
      </c>
      <c r="B114" s="284"/>
      <c r="C114" s="284"/>
      <c r="D114" s="284"/>
      <c r="E114" s="284"/>
      <c r="F114" s="284"/>
      <c r="G114" s="284"/>
      <c r="H114" s="284"/>
      <c r="I114" s="285"/>
    </row>
    <row r="115" spans="1:9" ht="22.5" customHeight="1">
      <c r="A115" s="8" t="s">
        <v>160</v>
      </c>
      <c r="I115" s="48" t="s">
        <v>174</v>
      </c>
    </row>
    <row r="116" spans="1:9" ht="19.5" customHeight="1">
      <c r="A116" s="366" t="s">
        <v>5</v>
      </c>
      <c r="B116" s="367"/>
      <c r="C116" s="367"/>
      <c r="D116" s="368"/>
      <c r="E116" s="49" t="s">
        <v>158</v>
      </c>
      <c r="F116" s="49" t="s">
        <v>123</v>
      </c>
      <c r="G116" s="50" t="s">
        <v>159</v>
      </c>
      <c r="H116" s="50" t="s">
        <v>133</v>
      </c>
      <c r="I116" s="50" t="s">
        <v>204</v>
      </c>
    </row>
    <row r="117" spans="1:9" ht="19.5" customHeight="1">
      <c r="A117" s="369" t="s">
        <v>3</v>
      </c>
      <c r="B117" s="372" t="s">
        <v>127</v>
      </c>
      <c r="C117" s="350" t="s">
        <v>122</v>
      </c>
      <c r="D117" s="351"/>
      <c r="E117" s="51">
        <v>315116</v>
      </c>
      <c r="F117" s="51">
        <v>290375</v>
      </c>
      <c r="G117" s="51">
        <v>294766</v>
      </c>
      <c r="H117" s="51">
        <v>291571</v>
      </c>
      <c r="I117" s="122">
        <v>252324</v>
      </c>
    </row>
    <row r="118" spans="1:9" ht="19.5" customHeight="1">
      <c r="A118" s="370"/>
      <c r="B118" s="372"/>
      <c r="C118" s="350" t="s">
        <v>12</v>
      </c>
      <c r="D118" s="351"/>
      <c r="E118" s="51">
        <v>0</v>
      </c>
      <c r="F118" s="51">
        <v>0</v>
      </c>
      <c r="G118" s="51">
        <v>0</v>
      </c>
      <c r="H118" s="51">
        <v>0</v>
      </c>
      <c r="I118" s="70">
        <v>0</v>
      </c>
    </row>
    <row r="119" spans="1:9" ht="19.5" customHeight="1">
      <c r="A119" s="370"/>
      <c r="B119" s="372"/>
      <c r="C119" s="350" t="s">
        <v>13</v>
      </c>
      <c r="D119" s="351"/>
      <c r="E119" s="51">
        <v>227917</v>
      </c>
      <c r="F119" s="51">
        <v>287463</v>
      </c>
      <c r="G119" s="51">
        <v>275942</v>
      </c>
      <c r="H119" s="51">
        <v>298191</v>
      </c>
      <c r="I119" s="122">
        <v>276927</v>
      </c>
    </row>
    <row r="120" spans="1:9" ht="19.5" customHeight="1">
      <c r="A120" s="370"/>
      <c r="B120" s="372"/>
      <c r="C120" s="350" t="s">
        <v>14</v>
      </c>
      <c r="D120" s="351"/>
      <c r="E120" s="51">
        <v>0</v>
      </c>
      <c r="F120" s="51">
        <v>0</v>
      </c>
      <c r="G120" s="51">
        <v>0</v>
      </c>
      <c r="H120" s="51">
        <v>0</v>
      </c>
      <c r="I120" s="70">
        <v>0</v>
      </c>
    </row>
    <row r="121" spans="1:9" ht="19.5" customHeight="1">
      <c r="A121" s="370"/>
      <c r="B121" s="372"/>
      <c r="C121" s="350" t="s">
        <v>0</v>
      </c>
      <c r="D121" s="351"/>
      <c r="E121" s="51">
        <v>0</v>
      </c>
      <c r="F121" s="51">
        <v>0</v>
      </c>
      <c r="G121" s="51">
        <v>0</v>
      </c>
      <c r="H121" s="51">
        <v>0</v>
      </c>
      <c r="I121" s="70">
        <v>0</v>
      </c>
    </row>
    <row r="122" spans="1:9" ht="19.5" customHeight="1">
      <c r="A122" s="370"/>
      <c r="B122" s="372"/>
      <c r="C122" s="350" t="s">
        <v>30</v>
      </c>
      <c r="D122" s="351"/>
      <c r="E122" s="58">
        <f>SUM(E117:E121)</f>
        <v>543033</v>
      </c>
      <c r="F122" s="58">
        <f>SUM(F117:F121)</f>
        <v>577838</v>
      </c>
      <c r="G122" s="58">
        <f>SUM(G117:G121)</f>
        <v>570708</v>
      </c>
      <c r="H122" s="58">
        <f>SUM(H117:H121)</f>
        <v>589762</v>
      </c>
      <c r="I122" s="123">
        <f>SUM(I117:I121)</f>
        <v>529251</v>
      </c>
    </row>
    <row r="123" spans="1:9" ht="19.5" customHeight="1">
      <c r="A123" s="370"/>
      <c r="B123" s="376" t="s">
        <v>169</v>
      </c>
      <c r="C123" s="350" t="s">
        <v>14</v>
      </c>
      <c r="D123" s="351"/>
      <c r="E123" s="51">
        <v>0</v>
      </c>
      <c r="F123" s="51">
        <v>0</v>
      </c>
      <c r="G123" s="51">
        <v>0</v>
      </c>
      <c r="H123" s="51">
        <v>0</v>
      </c>
      <c r="I123" s="70">
        <v>0</v>
      </c>
    </row>
    <row r="124" spans="1:9" ht="19.5" customHeight="1">
      <c r="A124" s="370"/>
      <c r="B124" s="376"/>
      <c r="C124" s="350" t="s">
        <v>0</v>
      </c>
      <c r="D124" s="351"/>
      <c r="E124" s="51">
        <v>0</v>
      </c>
      <c r="F124" s="51">
        <v>0</v>
      </c>
      <c r="G124" s="51">
        <v>0</v>
      </c>
      <c r="H124" s="51">
        <v>0</v>
      </c>
      <c r="I124" s="70">
        <v>0</v>
      </c>
    </row>
    <row r="125" spans="1:9" ht="25.5" customHeight="1" thickBot="1">
      <c r="A125" s="370"/>
      <c r="B125" s="377"/>
      <c r="C125" s="378" t="s">
        <v>30</v>
      </c>
      <c r="D125" s="379"/>
      <c r="E125" s="116">
        <f>SUM(E123:E124)</f>
        <v>0</v>
      </c>
      <c r="F125" s="116">
        <f>SUM(F123:F124)</f>
        <v>0</v>
      </c>
      <c r="G125" s="116">
        <f>SUM(G123:G124)</f>
        <v>0</v>
      </c>
      <c r="H125" s="116">
        <f>SUM(H123:H124)</f>
        <v>0</v>
      </c>
      <c r="I125" s="121">
        <f>SUM(I123:I124)</f>
        <v>0</v>
      </c>
    </row>
    <row r="126" spans="1:9" ht="19.5" customHeight="1" thickBot="1">
      <c r="A126" s="371"/>
      <c r="B126" s="380" t="s">
        <v>28</v>
      </c>
      <c r="C126" s="381"/>
      <c r="D126" s="381"/>
      <c r="E126" s="53">
        <f>E122+E125</f>
        <v>543033</v>
      </c>
      <c r="F126" s="53">
        <f>F122+F125</f>
        <v>577838</v>
      </c>
      <c r="G126" s="53">
        <f>G122+G125</f>
        <v>570708</v>
      </c>
      <c r="H126" s="53">
        <f>H122+H125</f>
        <v>589762</v>
      </c>
      <c r="I126" s="124">
        <f>I122+I125</f>
        <v>529251</v>
      </c>
    </row>
    <row r="127" spans="1:9" ht="19.5" customHeight="1">
      <c r="A127" s="369" t="s">
        <v>4</v>
      </c>
      <c r="B127" s="382" t="s">
        <v>127</v>
      </c>
      <c r="C127" s="384" t="s">
        <v>161</v>
      </c>
      <c r="D127" s="117" t="s">
        <v>10</v>
      </c>
      <c r="E127" s="56">
        <v>72353</v>
      </c>
      <c r="F127" s="56">
        <v>81571</v>
      </c>
      <c r="G127" s="56">
        <v>74032</v>
      </c>
      <c r="H127" s="56">
        <v>77779</v>
      </c>
      <c r="I127" s="127">
        <v>77076</v>
      </c>
    </row>
    <row r="128" spans="1:9" ht="19.5" customHeight="1">
      <c r="A128" s="370"/>
      <c r="B128" s="382"/>
      <c r="C128" s="384"/>
      <c r="D128" s="118" t="s">
        <v>11</v>
      </c>
      <c r="E128" s="51">
        <v>373677</v>
      </c>
      <c r="F128" s="51">
        <v>386066</v>
      </c>
      <c r="G128" s="51">
        <v>370829</v>
      </c>
      <c r="H128" s="51">
        <v>388908</v>
      </c>
      <c r="I128" s="128">
        <v>358639</v>
      </c>
    </row>
    <row r="129" spans="1:9" ht="19.5" customHeight="1">
      <c r="A129" s="370"/>
      <c r="B129" s="382"/>
      <c r="C129" s="384"/>
      <c r="D129" s="118" t="s">
        <v>2</v>
      </c>
      <c r="E129" s="51">
        <v>0</v>
      </c>
      <c r="F129" s="51">
        <v>0</v>
      </c>
      <c r="G129" s="51">
        <v>0</v>
      </c>
      <c r="H129" s="51">
        <v>0</v>
      </c>
      <c r="I129" s="70">
        <v>0</v>
      </c>
    </row>
    <row r="130" spans="1:9" ht="19.5" customHeight="1">
      <c r="A130" s="370"/>
      <c r="B130" s="382"/>
      <c r="C130" s="385"/>
      <c r="D130" s="118" t="s">
        <v>188</v>
      </c>
      <c r="E130" s="58">
        <f>SUM(E127:E129)</f>
        <v>446030</v>
      </c>
      <c r="F130" s="58">
        <f>SUM(F127:F129)</f>
        <v>467637</v>
      </c>
      <c r="G130" s="58">
        <f>SUM(G127:G129)</f>
        <v>444861</v>
      </c>
      <c r="H130" s="58">
        <f>SUM(H127:H129)</f>
        <v>466687</v>
      </c>
      <c r="I130" s="123">
        <f>SUM(I127:I129)</f>
        <v>435715</v>
      </c>
    </row>
    <row r="131" spans="1:9" ht="19.5" customHeight="1">
      <c r="A131" s="370"/>
      <c r="B131" s="382"/>
      <c r="C131" s="360" t="s">
        <v>189</v>
      </c>
      <c r="D131" s="361"/>
      <c r="E131" s="51">
        <v>97003</v>
      </c>
      <c r="F131" s="51">
        <v>110201</v>
      </c>
      <c r="G131" s="51">
        <v>125847</v>
      </c>
      <c r="H131" s="51">
        <v>123075</v>
      </c>
      <c r="I131" s="128">
        <v>93536</v>
      </c>
    </row>
    <row r="132" spans="1:9" ht="19.5" customHeight="1">
      <c r="A132" s="370"/>
      <c r="B132" s="382"/>
      <c r="C132" s="360" t="s">
        <v>190</v>
      </c>
      <c r="D132" s="361"/>
      <c r="E132" s="51">
        <v>0</v>
      </c>
      <c r="F132" s="51">
        <v>0</v>
      </c>
      <c r="G132" s="51">
        <v>0</v>
      </c>
      <c r="H132" s="51">
        <v>0</v>
      </c>
      <c r="I132" s="125">
        <v>0</v>
      </c>
    </row>
    <row r="133" spans="1:9" ht="19.5" customHeight="1">
      <c r="A133" s="370"/>
      <c r="B133" s="383"/>
      <c r="C133" s="259" t="s">
        <v>191</v>
      </c>
      <c r="D133" s="261"/>
      <c r="E133" s="58">
        <f>SUM(E130:E132)</f>
        <v>543033</v>
      </c>
      <c r="F133" s="58">
        <f>SUM(F130:F132)</f>
        <v>577838</v>
      </c>
      <c r="G133" s="58">
        <f>SUM(G130:G132)</f>
        <v>570708</v>
      </c>
      <c r="H133" s="58">
        <f>SUM(H130:H132)</f>
        <v>589762</v>
      </c>
      <c r="I133" s="123">
        <f>SUM(I130:I132)</f>
        <v>529251</v>
      </c>
    </row>
    <row r="134" spans="1:9" ht="66" customHeight="1" thickBot="1">
      <c r="A134" s="370"/>
      <c r="B134" s="119" t="s">
        <v>32</v>
      </c>
      <c r="C134" s="362" t="s">
        <v>15</v>
      </c>
      <c r="D134" s="363"/>
      <c r="E134" s="52">
        <v>0</v>
      </c>
      <c r="F134" s="52">
        <v>0</v>
      </c>
      <c r="G134" s="52">
        <v>0</v>
      </c>
      <c r="H134" s="52">
        <v>0</v>
      </c>
      <c r="I134" s="126">
        <v>0</v>
      </c>
    </row>
    <row r="135" spans="1:9" ht="19.5" customHeight="1" thickBot="1">
      <c r="A135" s="371"/>
      <c r="B135" s="364" t="s">
        <v>28</v>
      </c>
      <c r="C135" s="365"/>
      <c r="D135" s="365"/>
      <c r="E135" s="53">
        <f>SUM(E133:E134)</f>
        <v>543033</v>
      </c>
      <c r="F135" s="53">
        <f>SUM(F133:F134)</f>
        <v>577838</v>
      </c>
      <c r="G135" s="53">
        <f>SUM(G133:G134)</f>
        <v>570708</v>
      </c>
      <c r="H135" s="53">
        <f>SUM(H133:H134)</f>
        <v>589762</v>
      </c>
      <c r="I135" s="124">
        <f>SUM(I133:I134)</f>
        <v>529251</v>
      </c>
    </row>
    <row r="136" spans="1:9" ht="18">
      <c r="A136" s="62"/>
      <c r="B136" s="62"/>
      <c r="C136" s="62"/>
      <c r="D136" s="62"/>
      <c r="E136" s="65"/>
      <c r="F136" s="65"/>
      <c r="G136" s="65"/>
      <c r="H136" s="66"/>
      <c r="I136" s="66"/>
    </row>
    <row r="137" spans="1:9" ht="18.75" customHeight="1">
      <c r="A137" s="373" t="s">
        <v>145</v>
      </c>
      <c r="B137" s="374"/>
      <c r="C137" s="374"/>
      <c r="D137" s="374"/>
      <c r="E137" s="374"/>
      <c r="F137" s="374"/>
      <c r="G137" s="374"/>
      <c r="H137" s="374"/>
      <c r="I137" s="375"/>
    </row>
    <row r="138" spans="1:9" ht="64.5" customHeight="1">
      <c r="A138" s="283" t="s">
        <v>131</v>
      </c>
      <c r="B138" s="284"/>
      <c r="C138" s="284"/>
      <c r="D138" s="284"/>
      <c r="E138" s="284"/>
      <c r="F138" s="284"/>
      <c r="G138" s="284"/>
      <c r="H138" s="284"/>
      <c r="I138" s="285"/>
    </row>
  </sheetData>
  <sheetProtection/>
  <mergeCells count="123">
    <mergeCell ref="A137:I137"/>
    <mergeCell ref="A138:I138"/>
    <mergeCell ref="B123:B125"/>
    <mergeCell ref="C123:D123"/>
    <mergeCell ref="C124:D124"/>
    <mergeCell ref="C125:D125"/>
    <mergeCell ref="B126:D126"/>
    <mergeCell ref="A127:A135"/>
    <mergeCell ref="B127:B133"/>
    <mergeCell ref="C127:C130"/>
    <mergeCell ref="C131:D131"/>
    <mergeCell ref="C132:D132"/>
    <mergeCell ref="C133:D133"/>
    <mergeCell ref="C134:D134"/>
    <mergeCell ref="B135:D135"/>
    <mergeCell ref="A114:I114"/>
    <mergeCell ref="A116:D116"/>
    <mergeCell ref="A117:A126"/>
    <mergeCell ref="B117:B122"/>
    <mergeCell ref="C117:D117"/>
    <mergeCell ref="C118:D118"/>
    <mergeCell ref="C119:D119"/>
    <mergeCell ref="C120:D120"/>
    <mergeCell ref="C121:D121"/>
    <mergeCell ref="C122:D122"/>
    <mergeCell ref="A103:D103"/>
    <mergeCell ref="A104:D104"/>
    <mergeCell ref="A105:D105"/>
    <mergeCell ref="A108:D108"/>
    <mergeCell ref="A111:D111"/>
    <mergeCell ref="A113:I113"/>
    <mergeCell ref="C96:D96"/>
    <mergeCell ref="B97:D97"/>
    <mergeCell ref="C98:D98"/>
    <mergeCell ref="B99:D99"/>
    <mergeCell ref="C100:D100"/>
    <mergeCell ref="C101:D101"/>
    <mergeCell ref="C90:D90"/>
    <mergeCell ref="C91:D91"/>
    <mergeCell ref="C92:D92"/>
    <mergeCell ref="C93:D93"/>
    <mergeCell ref="C94:D94"/>
    <mergeCell ref="C95:D95"/>
    <mergeCell ref="C81:D81"/>
    <mergeCell ref="C82:D82"/>
    <mergeCell ref="C83:D83"/>
    <mergeCell ref="B84:D84"/>
    <mergeCell ref="A85:A102"/>
    <mergeCell ref="B85:D85"/>
    <mergeCell ref="C86:D86"/>
    <mergeCell ref="C87:D87"/>
    <mergeCell ref="C88:D88"/>
    <mergeCell ref="C89:D89"/>
    <mergeCell ref="C75:D75"/>
    <mergeCell ref="C76:D76"/>
    <mergeCell ref="B77:D77"/>
    <mergeCell ref="C78:D78"/>
    <mergeCell ref="B79:D79"/>
    <mergeCell ref="C80:D80"/>
    <mergeCell ref="A60:D60"/>
    <mergeCell ref="A67:D67"/>
    <mergeCell ref="A68:D68"/>
    <mergeCell ref="A69:A84"/>
    <mergeCell ref="B69:D69"/>
    <mergeCell ref="C70:D70"/>
    <mergeCell ref="C71:D71"/>
    <mergeCell ref="C72:D72"/>
    <mergeCell ref="C73:D73"/>
    <mergeCell ref="C74:D74"/>
    <mergeCell ref="C53:D53"/>
    <mergeCell ref="C54:D54"/>
    <mergeCell ref="C55:D55"/>
    <mergeCell ref="B56:D56"/>
    <mergeCell ref="B57:D57"/>
    <mergeCell ref="B58:D58"/>
    <mergeCell ref="C44:D44"/>
    <mergeCell ref="C45:D45"/>
    <mergeCell ref="B46:D46"/>
    <mergeCell ref="A47:A58"/>
    <mergeCell ref="B47:D47"/>
    <mergeCell ref="C48:D48"/>
    <mergeCell ref="C49:D49"/>
    <mergeCell ref="C50:D50"/>
    <mergeCell ref="C51:D51"/>
    <mergeCell ref="B52:D52"/>
    <mergeCell ref="C38:D38"/>
    <mergeCell ref="C39:D39"/>
    <mergeCell ref="C40:D40"/>
    <mergeCell ref="C41:D41"/>
    <mergeCell ref="C42:D42"/>
    <mergeCell ref="C43:D43"/>
    <mergeCell ref="A29:A46"/>
    <mergeCell ref="B29:D29"/>
    <mergeCell ref="C30:D30"/>
    <mergeCell ref="C31:D31"/>
    <mergeCell ref="C32:D32"/>
    <mergeCell ref="C33:D33"/>
    <mergeCell ref="C34:D34"/>
    <mergeCell ref="B35:D35"/>
    <mergeCell ref="C36:D36"/>
    <mergeCell ref="C37:D37"/>
    <mergeCell ref="A18:D18"/>
    <mergeCell ref="A20:I20"/>
    <mergeCell ref="A21:I21"/>
    <mergeCell ref="A24:C24"/>
    <mergeCell ref="A28:D28"/>
    <mergeCell ref="A25:D25"/>
    <mergeCell ref="A26:D26"/>
    <mergeCell ref="A27:H27"/>
    <mergeCell ref="A10:A15"/>
    <mergeCell ref="B10:C12"/>
    <mergeCell ref="B13:C13"/>
    <mergeCell ref="B14:C14"/>
    <mergeCell ref="B15:D15"/>
    <mergeCell ref="A16:D16"/>
    <mergeCell ref="A3:D3"/>
    <mergeCell ref="A4:D4"/>
    <mergeCell ref="A5:A9"/>
    <mergeCell ref="B5:D5"/>
    <mergeCell ref="B6:D6"/>
    <mergeCell ref="B7:D7"/>
    <mergeCell ref="B8:D8"/>
    <mergeCell ref="B9:D9"/>
  </mergeCells>
  <hyperlinks>
    <hyperlink ref="A25:D25" r:id="rId1" display="府の決算（財務諸表等）はこちら（１）"/>
    <hyperlink ref="A26:D26" r:id="rId2" display="府の決算（財務諸表等）はこちら（２）"/>
  </hyperlinks>
  <printOptions horizontalCentered="1"/>
  <pageMargins left="0.5905511811023623" right="0.5905511811023623" top="0.5905511811023623" bottom="0.1968503937007874" header="0.5118110236220472" footer="0.1968503937007874"/>
  <pageSetup cellComments="asDisplayed" fitToHeight="0" fitToWidth="1" horizontalDpi="300" verticalDpi="300" orientation="portrait" paperSize="9" scale="75" r:id="rId3"/>
  <headerFooter alignWithMargins="0">
    <oddHeader>&amp;R&amp;"游ゴシック,標準"こんごう福祉センター</oddHeader>
  </headerFooter>
  <rowBreaks count="2" manualBreakCount="2">
    <brk id="65" max="8" man="1"/>
    <brk id="114" max="8" man="1"/>
  </rowBreaks>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view="pageBreakPreview" zoomScaleSheetLayoutView="100" workbookViewId="0" topLeftCell="A1">
      <selection activeCell="A13" sqref="A13"/>
    </sheetView>
  </sheetViews>
  <sheetFormatPr defaultColWidth="9.00390625" defaultRowHeight="13.5"/>
  <cols>
    <col min="1" max="1" width="20.25390625" style="4" customWidth="1"/>
    <col min="2" max="2" width="14.125" style="4" customWidth="1"/>
    <col min="3" max="3" width="10.625" style="4" customWidth="1"/>
    <col min="4" max="7" width="13.625" style="4" customWidth="1"/>
    <col min="8" max="8" width="14.625" style="4" customWidth="1"/>
    <col min="9" max="16384" width="9.00390625" style="4" customWidth="1"/>
  </cols>
  <sheetData>
    <row r="1" spans="1:8" ht="15.75">
      <c r="A1" s="23" t="s">
        <v>162</v>
      </c>
      <c r="B1" s="12"/>
      <c r="C1" s="12"/>
      <c r="D1" s="12"/>
      <c r="E1" s="12"/>
      <c r="F1" s="12"/>
      <c r="G1" s="12"/>
      <c r="H1" s="12"/>
    </row>
    <row r="2" spans="1:8" ht="18">
      <c r="A2" s="99" t="s">
        <v>88</v>
      </c>
      <c r="B2" s="100"/>
      <c r="C2" s="100"/>
      <c r="D2" s="101" t="s">
        <v>163</v>
      </c>
      <c r="E2" s="101" t="s">
        <v>139</v>
      </c>
      <c r="F2" s="101" t="s">
        <v>140</v>
      </c>
      <c r="G2" s="102" t="s">
        <v>141</v>
      </c>
      <c r="H2" s="102" t="s">
        <v>203</v>
      </c>
    </row>
    <row r="3" spans="1:8" ht="19.5">
      <c r="A3" s="103" t="s">
        <v>87</v>
      </c>
      <c r="B3" s="104"/>
      <c r="C3" s="104"/>
      <c r="D3" s="105">
        <f>SUM(D4:D5)</f>
        <v>76</v>
      </c>
      <c r="E3" s="105">
        <f>SUM(E4:E5)</f>
        <v>76</v>
      </c>
      <c r="F3" s="105">
        <f>SUM(F4:F5)</f>
        <v>76</v>
      </c>
      <c r="G3" s="105">
        <f>SUM(G4:G5)</f>
        <v>76</v>
      </c>
      <c r="H3" s="106">
        <v>66</v>
      </c>
    </row>
    <row r="4" spans="1:8" ht="18">
      <c r="A4" s="107" t="s">
        <v>110</v>
      </c>
      <c r="B4" s="108" t="s">
        <v>89</v>
      </c>
      <c r="C4" s="109"/>
      <c r="D4" s="110">
        <v>50</v>
      </c>
      <c r="E4" s="110">
        <v>50</v>
      </c>
      <c r="F4" s="110">
        <v>50</v>
      </c>
      <c r="G4" s="111">
        <v>50</v>
      </c>
      <c r="H4" s="138">
        <v>49</v>
      </c>
    </row>
    <row r="5" spans="1:8" ht="18">
      <c r="A5" s="112"/>
      <c r="B5" s="108" t="s">
        <v>90</v>
      </c>
      <c r="C5" s="109"/>
      <c r="D5" s="110">
        <v>26</v>
      </c>
      <c r="E5" s="110">
        <v>26</v>
      </c>
      <c r="F5" s="110">
        <v>26</v>
      </c>
      <c r="G5" s="111">
        <v>26</v>
      </c>
      <c r="H5" s="138">
        <v>17</v>
      </c>
    </row>
    <row r="6" spans="1:8" ht="12.75">
      <c r="A6" s="24"/>
      <c r="B6" s="24"/>
      <c r="C6" s="24"/>
      <c r="D6" s="24"/>
      <c r="E6" s="24"/>
      <c r="F6" s="24"/>
      <c r="G6" s="24"/>
      <c r="H6" s="24"/>
    </row>
    <row r="7" spans="1:8" ht="12.75">
      <c r="A7" s="24"/>
      <c r="B7" s="25"/>
      <c r="C7" s="25"/>
      <c r="D7" s="26"/>
      <c r="E7" s="26"/>
      <c r="F7" s="26"/>
      <c r="G7" s="26"/>
      <c r="H7" s="26"/>
    </row>
    <row r="8" spans="1:8" ht="15.75">
      <c r="A8" s="23" t="s">
        <v>164</v>
      </c>
      <c r="B8" s="12"/>
      <c r="C8" s="12"/>
      <c r="D8" s="12"/>
      <c r="E8" s="12"/>
      <c r="F8" s="12"/>
      <c r="G8" s="12"/>
      <c r="H8" s="12"/>
    </row>
    <row r="9" spans="1:8" ht="150" customHeight="1">
      <c r="A9" s="386" t="s">
        <v>131</v>
      </c>
      <c r="B9" s="387"/>
      <c r="C9" s="387"/>
      <c r="D9" s="387"/>
      <c r="E9" s="387"/>
      <c r="F9" s="387"/>
      <c r="G9" s="387"/>
      <c r="H9" s="388"/>
    </row>
    <row r="10" spans="1:8" ht="12.75">
      <c r="A10" s="12"/>
      <c r="B10" s="12"/>
      <c r="C10" s="12"/>
      <c r="D10" s="12"/>
      <c r="E10" s="12"/>
      <c r="F10" s="12"/>
      <c r="G10" s="12"/>
      <c r="H10" s="12"/>
    </row>
    <row r="11" spans="1:8" ht="12.75">
      <c r="A11" s="12"/>
      <c r="B11" s="12"/>
      <c r="C11" s="12"/>
      <c r="D11" s="12"/>
      <c r="E11" s="12"/>
      <c r="F11" s="12"/>
      <c r="G11" s="12"/>
      <c r="H11" s="12"/>
    </row>
    <row r="12" spans="1:8" ht="15.75">
      <c r="A12" s="23" t="s">
        <v>165</v>
      </c>
      <c r="B12" s="12"/>
      <c r="C12" s="12"/>
      <c r="D12" s="12"/>
      <c r="E12" s="12"/>
      <c r="F12" s="12"/>
      <c r="G12" s="12"/>
      <c r="H12" s="12"/>
    </row>
    <row r="13" spans="1:8" ht="99" customHeight="1">
      <c r="A13" s="113" t="s">
        <v>17</v>
      </c>
      <c r="B13" s="114" t="s">
        <v>129</v>
      </c>
      <c r="C13" s="113" t="s">
        <v>20</v>
      </c>
      <c r="D13" s="389" t="s">
        <v>205</v>
      </c>
      <c r="E13" s="390"/>
      <c r="F13" s="391"/>
      <c r="G13" s="99" t="s">
        <v>21</v>
      </c>
      <c r="H13" s="120" t="s">
        <v>206</v>
      </c>
    </row>
    <row r="14" spans="1:8" ht="19.5" customHeight="1">
      <c r="A14" s="113" t="s">
        <v>18</v>
      </c>
      <c r="B14" s="392" t="s">
        <v>193</v>
      </c>
      <c r="C14" s="393"/>
      <c r="D14" s="393"/>
      <c r="E14" s="393"/>
      <c r="F14" s="393"/>
      <c r="G14" s="393"/>
      <c r="H14" s="394"/>
    </row>
    <row r="15" spans="1:8" ht="90" customHeight="1">
      <c r="A15" s="113" t="s">
        <v>19</v>
      </c>
      <c r="B15" s="386" t="s">
        <v>207</v>
      </c>
      <c r="C15" s="387"/>
      <c r="D15" s="387"/>
      <c r="E15" s="387"/>
      <c r="F15" s="387"/>
      <c r="G15" s="387"/>
      <c r="H15" s="388"/>
    </row>
  </sheetData>
  <sheetProtection/>
  <mergeCells count="4">
    <mergeCell ref="A9:H9"/>
    <mergeCell ref="D13:F13"/>
    <mergeCell ref="B14:H14"/>
    <mergeCell ref="B15:H15"/>
  </mergeCells>
  <printOptions horizontalCentered="1"/>
  <pageMargins left="0.5905511811023623" right="0.5905511811023623" top="0.5905511811023623" bottom="0.1968503937007874" header="0.5118110236220472" footer="0.1968503937007874"/>
  <pageSetup cellComments="asDisplayed" fitToHeight="0" fitToWidth="1" horizontalDpi="300" verticalDpi="300" orientation="portrait" paperSize="9" scale="79" r:id="rId1"/>
  <headerFooter alignWithMargins="0">
    <oddHeader>&amp;R&amp;"游ゴシック,標準"こんごう福祉センター</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中谷　季雪</dc:creator>
  <cp:keywords/>
  <dc:description/>
  <cp:lastModifiedBy>横山　響</cp:lastModifiedBy>
  <cp:lastPrinted>2023-06-29T00:58:41Z</cp:lastPrinted>
  <dcterms:created xsi:type="dcterms:W3CDTF">1997-01-08T22:48:59Z</dcterms:created>
  <dcterms:modified xsi:type="dcterms:W3CDTF">2023-11-22T06:26:29Z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