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tabRatio="891" activeTab="1"/>
  </bookViews>
  <sheets>
    <sheet name="基本情報" sheetId="1" r:id="rId1"/>
    <sheet name="収支情報" sheetId="2" r:id="rId2"/>
    <sheet name="その他" sheetId="3" r:id="rId3"/>
  </sheets>
  <definedNames>
    <definedName name="_xlnm.Print_Area" localSheetId="2">'その他'!$A$1:$H$16</definedName>
    <definedName name="_xlnm.Print_Area" localSheetId="0">'基本情報'!$A$1:$AR$42</definedName>
    <definedName name="_xlnm.Print_Area" localSheetId="1">'収支情報'!$A$1:$I$108</definedName>
  </definedNames>
  <calcPr fullCalcOnLoad="1"/>
</workbook>
</file>

<file path=xl/sharedStrings.xml><?xml version="1.0" encoding="utf-8"?>
<sst xmlns="http://schemas.openxmlformats.org/spreadsheetml/2006/main" count="281" uniqueCount="188">
  <si>
    <t>施設使用料</t>
  </si>
  <si>
    <t>区分</t>
  </si>
  <si>
    <t>施設で実施している主な事業</t>
  </si>
  <si>
    <t>行政財産目的外使用料</t>
  </si>
  <si>
    <t>施設管理費</t>
  </si>
  <si>
    <t>府支出</t>
  </si>
  <si>
    <t>雑入</t>
  </si>
  <si>
    <t>料金水準の考え方</t>
  </si>
  <si>
    <t>１４５，８６２㎡（大阪府）</t>
  </si>
  <si>
    <t>条例等に規定された設置目的</t>
  </si>
  <si>
    <t>　</t>
  </si>
  <si>
    <t>施設名（愛称）</t>
  </si>
  <si>
    <t>担当部・課
　・グループ</t>
  </si>
  <si>
    <t>所在地等</t>
  </si>
  <si>
    <t>敷地面積（敷地所有者）</t>
  </si>
  <si>
    <t>建物規模（施設構造）</t>
  </si>
  <si>
    <t>料金区分</t>
  </si>
  <si>
    <t>延床面積（建物所有者）</t>
  </si>
  <si>
    <t>主な料金</t>
  </si>
  <si>
    <t>公の施設基本情報</t>
  </si>
  <si>
    <t>砂川厚生福祉センター</t>
  </si>
  <si>
    <t>合　　計</t>
  </si>
  <si>
    <t>人</t>
  </si>
  <si>
    <t>管理運営形態</t>
  </si>
  <si>
    <t>〒５９０－０５２５　　泉南市馬場３－１５６６　　TEL０７２－４８２－２８８１</t>
  </si>
  <si>
    <t>施設建設時の財源内訳</t>
  </si>
  <si>
    <t>合　　　計</t>
  </si>
  <si>
    <t>左の財源内訳</t>
  </si>
  <si>
    <t>地方債</t>
  </si>
  <si>
    <t>国　　庫</t>
  </si>
  <si>
    <t>その他</t>
  </si>
  <si>
    <t>一般財源</t>
  </si>
  <si>
    <t>億円</t>
  </si>
  <si>
    <t>年度</t>
  </si>
  <si>
    <t>いぶき</t>
  </si>
  <si>
    <t>つばさ</t>
  </si>
  <si>
    <t>入所施設利用者には、一年を通じてサービスを提供</t>
  </si>
  <si>
    <t>定員</t>
  </si>
  <si>
    <t>利用者数</t>
  </si>
  <si>
    <t>合計</t>
  </si>
  <si>
    <t>府支出（補修費）</t>
  </si>
  <si>
    <t>Ⅰ流動資産</t>
  </si>
  <si>
    <t>現金預金等</t>
  </si>
  <si>
    <t>未収金</t>
  </si>
  <si>
    <t>短期貸付金</t>
  </si>
  <si>
    <t>その他流動資産</t>
  </si>
  <si>
    <t>Ⅱ固定資産</t>
  </si>
  <si>
    <t>土地</t>
  </si>
  <si>
    <t>建物</t>
  </si>
  <si>
    <t>工作物・立木竹・浮標等</t>
  </si>
  <si>
    <t>地上権</t>
  </si>
  <si>
    <t>重要物品</t>
  </si>
  <si>
    <t>リース資産・ソフトウェア等</t>
  </si>
  <si>
    <t>建設仮勘定</t>
  </si>
  <si>
    <t>出資金</t>
  </si>
  <si>
    <t>長期貸付金</t>
  </si>
  <si>
    <t>基金</t>
  </si>
  <si>
    <t>資産合計</t>
  </si>
  <si>
    <t>地方債</t>
  </si>
  <si>
    <t>リース債務</t>
  </si>
  <si>
    <t>その他流動負債</t>
  </si>
  <si>
    <t>退職手当引当金</t>
  </si>
  <si>
    <t>府収入</t>
  </si>
  <si>
    <t>行政収入</t>
  </si>
  <si>
    <t>分担金及び負担金</t>
  </si>
  <si>
    <t>使用料及び手数料</t>
  </si>
  <si>
    <t>国庫支出金</t>
  </si>
  <si>
    <t>財産収入</t>
  </si>
  <si>
    <t>寄附金・繰入金</t>
  </si>
  <si>
    <t>その他行政収入</t>
  </si>
  <si>
    <t>金融収入</t>
  </si>
  <si>
    <t>受取利息及び配当金</t>
  </si>
  <si>
    <t>特別収入</t>
  </si>
  <si>
    <t>固定資産売却益</t>
  </si>
  <si>
    <t>その他特別収入</t>
  </si>
  <si>
    <t>給与関係費</t>
  </si>
  <si>
    <t>維持補修費</t>
  </si>
  <si>
    <t>社会保障扶助費</t>
  </si>
  <si>
    <t>負担金・補助金・交付金等</t>
  </si>
  <si>
    <t>国直轄事業負担金</t>
  </si>
  <si>
    <t>繰出金</t>
  </si>
  <si>
    <t>減価償却費</t>
  </si>
  <si>
    <t>その他行政費用</t>
  </si>
  <si>
    <t>地方債利息・手数料</t>
  </si>
  <si>
    <t>特別費用</t>
  </si>
  <si>
    <t>その他特別費用</t>
  </si>
  <si>
    <t>総数</t>
  </si>
  <si>
    <t>施設職員数（4月1日時点）</t>
  </si>
  <si>
    <t>常勤</t>
  </si>
  <si>
    <t>非常勤</t>
  </si>
  <si>
    <t>主な施設内容</t>
  </si>
  <si>
    <t>Ⅰ流動負債</t>
  </si>
  <si>
    <t>Ⅱ固定負債</t>
  </si>
  <si>
    <t>純資産</t>
  </si>
  <si>
    <t>負債及び純資産の合計</t>
  </si>
  <si>
    <t>不明</t>
  </si>
  <si>
    <t>大阪府立砂川厚生福祉センター条例</t>
  </si>
  <si>
    <t>開館日・開館時間</t>
  </si>
  <si>
    <t>利用率：延べ利用者数÷1日あたり定員÷365日</t>
  </si>
  <si>
    <t>延べ利用者数①</t>
  </si>
  <si>
    <t>生活介護事業、自立訓練（生活訓練）事業、就労移行支援事業、施設入所支援事業、短期入所事業
人材育成・支援体制構築事業
強度行動障がい支援等専門機能強化推進事業</t>
  </si>
  <si>
    <t>障害者総合支援法に基づく</t>
  </si>
  <si>
    <t>根拠条例・規則名</t>
  </si>
  <si>
    <t>大阪府立砂川厚生福祉センター規則</t>
  </si>
  <si>
    <t>大阪府立砂川厚生福祉センター処務規程</t>
  </si>
  <si>
    <t>福祉部　障がい福祉室　
地域生活支援課　地域生活推進グループ</t>
  </si>
  <si>
    <t>人</t>
  </si>
  <si>
    <t>令和元年度</t>
  </si>
  <si>
    <t>■大阪府の決算</t>
  </si>
  <si>
    <t>障がい者が、その有する能力及び適性に応じ、自立した日常生活又は社会生活が営むことができるよう必要な支援を提供する入所施設を運営し、利用者の社会的自立更生の促進・障がい者福祉の増進を図る。</t>
  </si>
  <si>
    <t>物件費</t>
  </si>
  <si>
    <t>令和元年度</t>
  </si>
  <si>
    <t>不納欠損等引当金</t>
  </si>
  <si>
    <t>賞与等引当金</t>
  </si>
  <si>
    <t>固定資産売却損・除却損</t>
  </si>
  <si>
    <t>施設運営に関する指標
（稼働率、利用率等）</t>
  </si>
  <si>
    <t>あり</t>
  </si>
  <si>
    <t>通年</t>
  </si>
  <si>
    <t>１７，３７５㎡（大阪府）　　＊廃止した施設面積を含む</t>
  </si>
  <si>
    <t>特になし</t>
  </si>
  <si>
    <t>利用目的による区分：なし</t>
  </si>
  <si>
    <t>障がい者支援施設２施設（鉄筋コンクリート造2階建、鉄筋コンクリート造平屋建）</t>
  </si>
  <si>
    <t>○障がい者支援施設　　　　　いぶき（４０名）、つばさ（３０名）
○管理棟、給食センター、生活訓練棟ほか</t>
  </si>
  <si>
    <t>延べ
利用者数</t>
  </si>
  <si>
    <t>3．施設運営に係る収支</t>
  </si>
  <si>
    <t>※単位未満は四捨五入としたため、内訳の計と合計が一致しない場合がある。(以下すべての表も同様）</t>
  </si>
  <si>
    <t>■大阪府の予算</t>
  </si>
  <si>
    <t>（千円）</t>
  </si>
  <si>
    <t>令和元年度</t>
  </si>
  <si>
    <t>令和2年度</t>
  </si>
  <si>
    <t>令和3年度</t>
  </si>
  <si>
    <t>令和4年度</t>
  </si>
  <si>
    <t>府収入</t>
  </si>
  <si>
    <t>人件費</t>
  </si>
  <si>
    <t>事業費</t>
  </si>
  <si>
    <t>その他法人</t>
  </si>
  <si>
    <t>府費負担（府支出－府収入）</t>
  </si>
  <si>
    <t>備考欄</t>
  </si>
  <si>
    <t>貸借対照表</t>
  </si>
  <si>
    <t>府の決算（財務諸表等）はこちら</t>
  </si>
  <si>
    <t>資
産
の
部</t>
  </si>
  <si>
    <t>負
債
及
び
純
資
産
の
部</t>
  </si>
  <si>
    <t>※府人口は国勢調査に基づいている</t>
  </si>
  <si>
    <t>平成29年度~令和元年度</t>
  </si>
  <si>
    <t>　       平成27年度調査：</t>
  </si>
  <si>
    <t>　       令和2年度調査  ：</t>
  </si>
  <si>
    <t>■大阪府の決算</t>
  </si>
  <si>
    <t>行政コスト計算書</t>
  </si>
  <si>
    <t>各種引当金繰入額</t>
  </si>
  <si>
    <t>平成30年度</t>
  </si>
  <si>
    <t>令和2年度</t>
  </si>
  <si>
    <t>令和3年度</t>
  </si>
  <si>
    <t>4．施設職員数</t>
  </si>
  <si>
    <t>令和元年度</t>
  </si>
  <si>
    <t>5．主な代替・類似施設</t>
  </si>
  <si>
    <t>6．利用者の満足度調査</t>
  </si>
  <si>
    <t>調査実施</t>
  </si>
  <si>
    <t>実施時期</t>
  </si>
  <si>
    <t>対象者数</t>
  </si>
  <si>
    <t>調査手法</t>
  </si>
  <si>
    <t>調査結果</t>
  </si>
  <si>
    <t>70人</t>
  </si>
  <si>
    <r>
      <t>負債合計　</t>
    </r>
    <r>
      <rPr>
        <b/>
        <sz val="11"/>
        <color indexed="8"/>
        <rFont val="游ゴシック"/>
        <family val="3"/>
      </rPr>
      <t>②</t>
    </r>
  </si>
  <si>
    <r>
      <t>府民1人あたり負債額　（</t>
    </r>
    <r>
      <rPr>
        <b/>
        <sz val="11"/>
        <color indexed="8"/>
        <rFont val="游ゴシック"/>
        <family val="3"/>
      </rPr>
      <t>②/府人口）</t>
    </r>
  </si>
  <si>
    <r>
      <t>合　　計　</t>
    </r>
    <r>
      <rPr>
        <b/>
        <sz val="11"/>
        <color indexed="8"/>
        <rFont val="游ゴシック"/>
        <family val="3"/>
      </rPr>
      <t>Ａ</t>
    </r>
  </si>
  <si>
    <r>
      <t>行政費用　</t>
    </r>
    <r>
      <rPr>
        <b/>
        <sz val="11"/>
        <color indexed="8"/>
        <rFont val="游ゴシック"/>
        <family val="3"/>
      </rPr>
      <t>③</t>
    </r>
  </si>
  <si>
    <r>
      <t>金融費用　</t>
    </r>
    <r>
      <rPr>
        <b/>
        <sz val="11"/>
        <color indexed="8"/>
        <rFont val="游ゴシック"/>
        <family val="3"/>
      </rPr>
      <t>④</t>
    </r>
  </si>
  <si>
    <r>
      <t>合　　計　</t>
    </r>
    <r>
      <rPr>
        <b/>
        <sz val="11"/>
        <color indexed="8"/>
        <rFont val="游ゴシック"/>
        <family val="3"/>
      </rPr>
      <t>Ｂ</t>
    </r>
  </si>
  <si>
    <r>
      <t>収支　</t>
    </r>
    <r>
      <rPr>
        <b/>
        <sz val="11"/>
        <color indexed="8"/>
        <rFont val="游ゴシック"/>
        <family val="3"/>
      </rPr>
      <t>Ｃ（Ａ－Ｂ）　</t>
    </r>
  </si>
  <si>
    <r>
      <t>一般財源等配分調整額　</t>
    </r>
    <r>
      <rPr>
        <b/>
        <sz val="11"/>
        <color indexed="8"/>
        <rFont val="游ゴシック"/>
        <family val="3"/>
      </rPr>
      <t>Ｄ　⑤</t>
    </r>
  </si>
  <si>
    <r>
      <t>調整後収支 　</t>
    </r>
    <r>
      <rPr>
        <b/>
        <sz val="11"/>
        <color indexed="8"/>
        <rFont val="游ゴシック"/>
        <family val="3"/>
      </rPr>
      <t>Ｅ（Ｃ+Ｄ）</t>
    </r>
  </si>
  <si>
    <t>利用者1人あたり
通常費用額　｛（③＋④）/①｝</t>
  </si>
  <si>
    <t>利用者1人あたり
一般財源等配分調整額　（⑤/①）</t>
  </si>
  <si>
    <r>
      <t xml:space="preserve">開設年月日（経過年数）
</t>
    </r>
    <r>
      <rPr>
        <b/>
        <sz val="9"/>
        <color indexed="8"/>
        <rFont val="游ゴシック"/>
        <family val="3"/>
      </rPr>
      <t>[改築・大規模改修等の実施年度］</t>
    </r>
  </si>
  <si>
    <t>令和2年度</t>
  </si>
  <si>
    <t>令和3年度</t>
  </si>
  <si>
    <t>入所者数
※在籍者数は各年度末利用者数</t>
  </si>
  <si>
    <t>１．施設の概要（令和5年4月1日時点）</t>
  </si>
  <si>
    <r>
      <t>昭和36年10月10日</t>
    </r>
    <r>
      <rPr>
        <sz val="11"/>
        <color indexed="8"/>
        <rFont val="游ゴシック"/>
        <family val="3"/>
      </rPr>
      <t>（R5.4.1現在経過年数61年）
[大規模改修：平成２１年度～２３年度実施]</t>
    </r>
  </si>
  <si>
    <t>【R5】 府直営
（【R4】 同上）</t>
  </si>
  <si>
    <t>令和4年度</t>
  </si>
  <si>
    <t>令和4年度</t>
  </si>
  <si>
    <t>２．料金体系（令和5年4月1日時点）</t>
  </si>
  <si>
    <t>令和5年度</t>
  </si>
  <si>
    <t>令和4年度</t>
  </si>
  <si>
    <t>＜いぶき＞
　令和4年9月から11月にかけて、利用者の後見人及び家族を対象に面談による聞き取りとアンケート調査を実施した。
＜つばさ＞
　令和4年9月に、面接形式による聞き取り調査を実施した。</t>
  </si>
  <si>
    <t xml:space="preserve">＜いぶき＞
　アンケート（回答率72％）から、全ての項目において満足度75～99％の評価を得た。
　全家族から回答が得られなかった要因としては、家族の状態の変化や面会や帰省が実施できていないことにより、質問項目が答えにくいことや、コロナ禍で手渡しできず送付となったことが要因と考えられる。アンケート以外にも、個別面接、やモニタリング会議の際に、直接意見や要望を聞いている。
　満足度の高い項目については、「ていねいな支援が行えているか」（満足度99％）「健康状態の変化や怪我や事故があった時の対応」（満足度93％）であった。一方満足度の比較的低い項目については、「整容が行き届いているか」（満足度78％）、「相談しやすい雰囲気」（満足度75％）であった。
　満足度の高い項目が多かったが、改善が必要な意見に対しては職員に周知し改善を図り、その結果については定例の権利擁護委員会にて報告。また「いぶき通信」にて利用者家族へお知らせした。令和5年3月に第三者委員へ結果等の報告を行った。
＜つばさ＞　
    利用者全員に対し、職員2名（つばさ職員・総務企画課職員）が面接方式による聞き取りを行った。
　質問項目については、利用者の生活に即した調査ができるよう、令和元年度に内容を大きく変更している。
    また、昨年度同様に、コロナ禍の中での生活についてどう感じているかを聞く項目を追加し、調査を行った。
    調査の結果、利用者からは満足しているという回答が多いものの、要望も多く記載されていた。
　これらの結果については職員間で共有するとともに、利用者からの要望については対応策を検討した。
    つばさだけでは対応できないものについても、総務企画課等と連携し、利用者に寄り添いながら、
　つばさの支援の質の向上を目指すことができるように取り組んでいる。
   </t>
  </si>
  <si>
    <t>令和2年度~令和4年度</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</si>
</sst>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_);[Red]\(#,##0\)"/>
    <numFmt numFmtId="192" formatCode="#,##0;&quot;▲ &quot;#,##0"/>
    <numFmt numFmtId="193" formatCode="#,##0.00_);[Red]\(#,##0.00\)"/>
    <numFmt numFmtId="194" formatCode="0.00_);[Red]\(0.00\)"/>
    <numFmt numFmtId="195" formatCode="#,##0&quot;円&quot;"/>
    <numFmt numFmtId="196" formatCode="#,##0&quot;人&quot;"/>
    <numFmt numFmtId="197" formatCode="#,##0;&quot;▲ &quot;#,##0,"/>
    <numFmt numFmtId="198" formatCode="#,##0,;&quot;▲ &quot;#,##0,"/>
    <numFmt numFmtId="199" formatCode="[$]ggge&quot;年&quot;m&quot;月&quot;d&quot;日&quot;;@"/>
    <numFmt numFmtId="200" formatCode="[$-411]gge&quot;年&quot;m&quot;月&quot;d&quot;日&quot;;@"/>
    <numFmt numFmtId="201" formatCode="[$]gge&quot;年&quot;m&quot;月&quot;d&quot;日&quot;;@"/>
  </numFmts>
  <fonts count="8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4"/>
      <name val="ＭＳ Ｐゴシック"/>
      <family val="3"/>
    </font>
    <font>
      <u val="single"/>
      <sz val="11"/>
      <color indexed="12"/>
      <name val="游ゴシック"/>
      <family val="3"/>
    </font>
    <font>
      <u val="single"/>
      <sz val="9"/>
      <color indexed="12"/>
      <name val="游ゴシック"/>
      <family val="3"/>
    </font>
    <font>
      <sz val="11"/>
      <color indexed="8"/>
      <name val="游ゴシック"/>
      <family val="3"/>
    </font>
    <font>
      <sz val="11"/>
      <name val="游ゴシック"/>
      <family val="3"/>
    </font>
    <font>
      <sz val="6"/>
      <name val="游ゴシック"/>
      <family val="3"/>
    </font>
    <font>
      <b/>
      <sz val="11"/>
      <color indexed="8"/>
      <name val="游ゴシック"/>
      <family val="3"/>
    </font>
    <font>
      <b/>
      <sz val="12"/>
      <name val="游ゴシック"/>
      <family val="3"/>
    </font>
    <font>
      <b/>
      <i/>
      <sz val="10"/>
      <name val="游ゴシック"/>
      <family val="3"/>
    </font>
    <font>
      <b/>
      <sz val="9"/>
      <color indexed="8"/>
      <name val="游ゴシック"/>
      <family val="3"/>
    </font>
    <font>
      <b/>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游ゴシック"/>
      <family val="3"/>
    </font>
    <font>
      <sz val="9"/>
      <color indexed="8"/>
      <name val="游ゴシック"/>
      <family val="3"/>
    </font>
    <font>
      <b/>
      <sz val="14"/>
      <color indexed="8"/>
      <name val="ＭＳ Ｐゴシック"/>
      <family val="3"/>
    </font>
    <font>
      <sz val="9"/>
      <color indexed="8"/>
      <name val="ＭＳ Ｐゴシック"/>
      <family val="3"/>
    </font>
    <font>
      <b/>
      <u val="single"/>
      <sz val="11"/>
      <color indexed="8"/>
      <name val="ＭＳ Ｐゴシック"/>
      <family val="3"/>
    </font>
    <font>
      <b/>
      <sz val="9"/>
      <color indexed="8"/>
      <name val="ＭＳ Ｐゴシック"/>
      <family val="3"/>
    </font>
    <font>
      <b/>
      <sz val="12"/>
      <color indexed="8"/>
      <name val="ＭＳ Ｐゴシック"/>
      <family val="3"/>
    </font>
    <font>
      <sz val="8"/>
      <color indexed="8"/>
      <name val="ＭＳ Ｐゴシック"/>
      <family val="3"/>
    </font>
    <font>
      <b/>
      <sz val="24"/>
      <color indexed="8"/>
      <name val="ＭＳ Ｐゴシック"/>
      <family val="3"/>
    </font>
    <font>
      <sz val="24"/>
      <color indexed="8"/>
      <name val="ＭＳ Ｐゴシック"/>
      <family val="3"/>
    </font>
    <font>
      <sz val="12"/>
      <color indexed="8"/>
      <name val="ＭＳ Ｐゴシック"/>
      <family val="3"/>
    </font>
    <font>
      <b/>
      <sz val="10"/>
      <color indexed="8"/>
      <name val="游ゴシック"/>
      <family val="3"/>
    </font>
    <font>
      <sz val="10.5"/>
      <color indexed="8"/>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游ゴシック"/>
      <family val="3"/>
    </font>
    <font>
      <sz val="9"/>
      <color theme="1"/>
      <name val="游ゴシック"/>
      <family val="3"/>
    </font>
    <font>
      <sz val="11"/>
      <color theme="1"/>
      <name val="游ゴシック"/>
      <family val="3"/>
    </font>
    <font>
      <b/>
      <sz val="14"/>
      <color theme="1"/>
      <name val="ＭＳ Ｐゴシック"/>
      <family val="3"/>
    </font>
    <font>
      <sz val="9"/>
      <color theme="1"/>
      <name val="ＭＳ Ｐゴシック"/>
      <family val="3"/>
    </font>
    <font>
      <b/>
      <u val="single"/>
      <sz val="11"/>
      <color theme="1"/>
      <name val="Calibri"/>
      <family val="3"/>
    </font>
    <font>
      <b/>
      <sz val="9"/>
      <color theme="1"/>
      <name val="Calibri"/>
      <family val="3"/>
    </font>
    <font>
      <sz val="9"/>
      <color theme="1"/>
      <name val="Calibri"/>
      <family val="3"/>
    </font>
    <font>
      <b/>
      <sz val="12"/>
      <color theme="1"/>
      <name val="ＭＳ Ｐゴシック"/>
      <family val="3"/>
    </font>
    <font>
      <b/>
      <sz val="11"/>
      <color theme="1"/>
      <name val="游ゴシック"/>
      <family val="3"/>
    </font>
    <font>
      <sz val="8"/>
      <color theme="1"/>
      <name val="ＭＳ Ｐゴシック"/>
      <family val="3"/>
    </font>
    <font>
      <sz val="11"/>
      <name val="Calibri"/>
      <family val="3"/>
    </font>
    <font>
      <b/>
      <sz val="10"/>
      <color theme="1"/>
      <name val="游ゴシック"/>
      <family val="3"/>
    </font>
    <font>
      <b/>
      <sz val="24"/>
      <color theme="1"/>
      <name val="ＭＳ Ｐゴシック"/>
      <family val="3"/>
    </font>
    <font>
      <sz val="24"/>
      <color theme="1"/>
      <name val="ＭＳ Ｐゴシック"/>
      <family val="3"/>
    </font>
    <font>
      <sz val="12"/>
      <color theme="1"/>
      <name val="ＭＳ Ｐゴシック"/>
      <family val="3"/>
    </font>
    <font>
      <b/>
      <sz val="14"/>
      <color theme="1"/>
      <name val="Calibri"/>
      <family val="3"/>
    </font>
    <font>
      <sz val="10.5"/>
      <color theme="1"/>
      <name val="游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color indexed="63"/>
      </left>
      <right style="thin"/>
      <top style="hair"/>
      <bottom style="hair"/>
    </border>
    <border>
      <left>
        <color indexed="63"/>
      </left>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medium"/>
      <bottom style="medium"/>
    </border>
    <border>
      <left style="thin"/>
      <right style="thin"/>
      <top>
        <color indexed="63"/>
      </top>
      <bottom style="thin"/>
    </border>
    <border>
      <left style="thin"/>
      <right style="thin"/>
      <top style="medium"/>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style="medium"/>
      <bottom style="medium"/>
    </border>
    <border>
      <left style="medium"/>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medium"/>
      <bottom style="medium"/>
    </border>
    <border>
      <left style="thin"/>
      <right style="medium"/>
      <top>
        <color indexed="63"/>
      </top>
      <bottom style="medium"/>
    </border>
    <border>
      <left style="thin"/>
      <right>
        <color indexed="63"/>
      </right>
      <top style="medium"/>
      <bottom>
        <color indexed="63"/>
      </bottom>
    </border>
    <border>
      <left style="thin"/>
      <right>
        <color indexed="63"/>
      </right>
      <top style="medium"/>
      <bottom style="medium"/>
    </border>
    <border>
      <left style="thin"/>
      <right>
        <color indexed="63"/>
      </right>
      <top>
        <color indexed="63"/>
      </top>
      <bottom style="medium"/>
    </border>
    <border>
      <left style="thin"/>
      <right style="medium"/>
      <top style="medium"/>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color indexed="63"/>
      </top>
      <bottom style="double"/>
    </border>
    <border>
      <left>
        <color indexed="63"/>
      </left>
      <right>
        <color indexed="63"/>
      </right>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thin"/>
      <bottom style="hair"/>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style="thin"/>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46"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6"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429">
    <xf numFmtId="0" fontId="0" fillId="0" borderId="0" xfId="0" applyAlignment="1">
      <alignment/>
    </xf>
    <xf numFmtId="0" fontId="63" fillId="0" borderId="0" xfId="0" applyFont="1" applyAlignment="1">
      <alignment vertical="center" wrapText="1"/>
    </xf>
    <xf numFmtId="0" fontId="63" fillId="0" borderId="0" xfId="0" applyFont="1" applyAlignment="1">
      <alignment vertical="center"/>
    </xf>
    <xf numFmtId="0" fontId="64" fillId="0" borderId="10" xfId="0" applyFont="1" applyBorder="1" applyAlignment="1">
      <alignment vertical="center" shrinkToFit="1"/>
    </xf>
    <xf numFmtId="0" fontId="65"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5" fillId="0" borderId="11" xfId="0" applyFont="1" applyBorder="1" applyAlignment="1">
      <alignment vertical="center" shrinkToFit="1"/>
    </xf>
    <xf numFmtId="0" fontId="66" fillId="0" borderId="11" xfId="0" applyFont="1" applyBorder="1" applyAlignment="1">
      <alignment vertical="center" shrinkToFit="1"/>
    </xf>
    <xf numFmtId="190" fontId="64" fillId="33" borderId="14" xfId="0" applyNumberFormat="1" applyFont="1" applyFill="1" applyBorder="1" applyAlignment="1">
      <alignment vertical="center" wrapText="1"/>
    </xf>
    <xf numFmtId="0" fontId="66" fillId="33" borderId="15" xfId="0" applyFont="1" applyFill="1" applyBorder="1" applyAlignment="1">
      <alignment vertical="center"/>
    </xf>
    <xf numFmtId="0" fontId="66" fillId="33" borderId="16" xfId="0" applyFont="1" applyFill="1" applyBorder="1" applyAlignment="1">
      <alignment vertical="center"/>
    </xf>
    <xf numFmtId="0" fontId="66" fillId="0" borderId="10" xfId="0" applyFont="1" applyBorder="1" applyAlignment="1">
      <alignment horizontal="center" vertical="center" wrapText="1"/>
    </xf>
    <xf numFmtId="0" fontId="66" fillId="0" borderId="17" xfId="0" applyFont="1" applyBorder="1" applyAlignment="1">
      <alignment horizontal="center" vertical="center" wrapText="1"/>
    </xf>
    <xf numFmtId="190" fontId="65" fillId="0" borderId="18" xfId="0" applyNumberFormat="1" applyFont="1" applyBorder="1" applyAlignment="1">
      <alignment horizontal="left" vertical="center"/>
    </xf>
    <xf numFmtId="0" fontId="65" fillId="0" borderId="19" xfId="0" applyFont="1" applyBorder="1" applyAlignment="1">
      <alignment horizontal="center" vertical="center"/>
    </xf>
    <xf numFmtId="189" fontId="66" fillId="0" borderId="19" xfId="0" applyNumberFormat="1" applyFont="1" applyBorder="1" applyAlignment="1">
      <alignment vertical="center"/>
    </xf>
    <xf numFmtId="0" fontId="66" fillId="0" borderId="19" xfId="0" applyFont="1" applyBorder="1" applyAlignment="1">
      <alignment vertical="center"/>
    </xf>
    <xf numFmtId="0" fontId="66" fillId="0" borderId="15" xfId="0" applyFont="1" applyBorder="1" applyAlignment="1">
      <alignment horizontal="center" vertical="center" wrapText="1"/>
    </xf>
    <xf numFmtId="0" fontId="66" fillId="0" borderId="16" xfId="0" applyFont="1" applyBorder="1" applyAlignment="1">
      <alignment horizontal="center" vertical="center" wrapText="1"/>
    </xf>
    <xf numFmtId="0" fontId="46" fillId="0" borderId="0" xfId="65">
      <alignment/>
      <protection/>
    </xf>
    <xf numFmtId="0" fontId="67" fillId="0" borderId="0" xfId="65" applyFont="1">
      <alignment/>
      <protection/>
    </xf>
    <xf numFmtId="192" fontId="46" fillId="0" borderId="0" xfId="53" applyNumberFormat="1" applyFont="1" applyAlignment="1">
      <alignment/>
    </xf>
    <xf numFmtId="198" fontId="46" fillId="0" borderId="0" xfId="53" applyNumberFormat="1" applyFont="1" applyAlignment="1">
      <alignment/>
    </xf>
    <xf numFmtId="0" fontId="68" fillId="0" borderId="0" xfId="65" applyFont="1" applyAlignment="1">
      <alignment vertical="center"/>
      <protection/>
    </xf>
    <xf numFmtId="192" fontId="46" fillId="0" borderId="0" xfId="53" applyNumberFormat="1" applyFont="1" applyAlignment="1">
      <alignment vertical="center"/>
    </xf>
    <xf numFmtId="192" fontId="46" fillId="0" borderId="0" xfId="53" applyNumberFormat="1" applyFont="1" applyBorder="1" applyAlignment="1">
      <alignment vertical="center"/>
    </xf>
    <xf numFmtId="0" fontId="4" fillId="0" borderId="0" xfId="65" applyFont="1" applyAlignment="1">
      <alignment vertical="center"/>
      <protection/>
    </xf>
    <xf numFmtId="198" fontId="69" fillId="0" borderId="0" xfId="53" applyNumberFormat="1" applyFont="1" applyFill="1" applyBorder="1" applyAlignment="1">
      <alignment/>
    </xf>
    <xf numFmtId="198" fontId="58" fillId="0" borderId="0" xfId="53" applyNumberFormat="1" applyFont="1" applyFill="1" applyBorder="1" applyAlignment="1">
      <alignment/>
    </xf>
    <xf numFmtId="198" fontId="69" fillId="0" borderId="15" xfId="53" applyNumberFormat="1" applyFont="1" applyBorder="1" applyAlignment="1">
      <alignment horizontal="center"/>
    </xf>
    <xf numFmtId="0" fontId="46" fillId="0" borderId="0" xfId="65" applyAlignment="1">
      <alignment vertical="center" wrapText="1"/>
      <protection/>
    </xf>
    <xf numFmtId="198" fontId="46" fillId="0" borderId="0" xfId="53" applyNumberFormat="1" applyFont="1" applyAlignment="1">
      <alignment vertical="center"/>
    </xf>
    <xf numFmtId="0" fontId="70" fillId="0" borderId="0" xfId="65" applyFont="1" applyAlignment="1">
      <alignment vertical="center"/>
      <protection/>
    </xf>
    <xf numFmtId="0" fontId="46" fillId="0" borderId="0" xfId="65" applyAlignment="1">
      <alignment vertical="center"/>
      <protection/>
    </xf>
    <xf numFmtId="192" fontId="46" fillId="0" borderId="0" xfId="53" applyNumberFormat="1" applyFont="1" applyAlignment="1">
      <alignment horizontal="left" vertical="center"/>
    </xf>
    <xf numFmtId="192" fontId="46" fillId="0" borderId="0" xfId="53" applyNumberFormat="1" applyFont="1" applyAlignment="1">
      <alignment horizontal="right" vertical="center"/>
    </xf>
    <xf numFmtId="198" fontId="46" fillId="0" borderId="0" xfId="53" applyNumberFormat="1" applyFont="1" applyAlignment="1">
      <alignment horizontal="left" vertical="center"/>
    </xf>
    <xf numFmtId="0" fontId="71" fillId="0" borderId="0" xfId="65" applyFont="1" applyAlignment="1">
      <alignment vertical="center"/>
      <protection/>
    </xf>
    <xf numFmtId="0" fontId="71" fillId="0" borderId="0" xfId="65" applyFont="1" applyAlignment="1">
      <alignment horizontal="left" vertical="center"/>
      <protection/>
    </xf>
    <xf numFmtId="196" fontId="71" fillId="0" borderId="0" xfId="53" applyNumberFormat="1" applyFont="1" applyAlignment="1">
      <alignment horizontal="left" vertical="center"/>
    </xf>
    <xf numFmtId="196" fontId="71" fillId="0" borderId="0" xfId="65" applyNumberFormat="1" applyFont="1" applyAlignment="1">
      <alignment vertical="center"/>
      <protection/>
    </xf>
    <xf numFmtId="0" fontId="72" fillId="0" borderId="0" xfId="65" applyFont="1">
      <alignment/>
      <protection/>
    </xf>
    <xf numFmtId="9" fontId="46" fillId="0" borderId="0" xfId="43" applyFont="1" applyAlignment="1">
      <alignment/>
    </xf>
    <xf numFmtId="0" fontId="5" fillId="0" borderId="0" xfId="65" applyFont="1" applyAlignment="1">
      <alignment vertical="center"/>
      <protection/>
    </xf>
    <xf numFmtId="0" fontId="46" fillId="0" borderId="0" xfId="65" applyAlignment="1">
      <alignment vertical="center" shrinkToFit="1"/>
      <protection/>
    </xf>
    <xf numFmtId="0" fontId="46" fillId="0" borderId="0" xfId="65" applyAlignment="1">
      <alignment horizontal="left" vertical="center" shrinkToFit="1"/>
      <protection/>
    </xf>
    <xf numFmtId="196" fontId="46" fillId="0" borderId="0" xfId="65" applyNumberFormat="1" applyAlignment="1">
      <alignment horizontal="right"/>
      <protection/>
    </xf>
    <xf numFmtId="192" fontId="73" fillId="34" borderId="20" xfId="53" applyNumberFormat="1" applyFont="1" applyFill="1" applyBorder="1" applyAlignment="1">
      <alignment horizontal="center" vertical="center"/>
    </xf>
    <xf numFmtId="198" fontId="73" fillId="34" borderId="20" xfId="53" applyNumberFormat="1" applyFont="1" applyFill="1" applyBorder="1" applyAlignment="1">
      <alignment horizontal="center" vertical="center"/>
    </xf>
    <xf numFmtId="192" fontId="66" fillId="0" borderId="20" xfId="53" applyNumberFormat="1" applyFont="1" applyBorder="1" applyAlignment="1">
      <alignment vertical="center"/>
    </xf>
    <xf numFmtId="192" fontId="66" fillId="0" borderId="10" xfId="53" applyNumberFormat="1" applyFont="1" applyBorder="1" applyAlignment="1">
      <alignment vertical="center"/>
    </xf>
    <xf numFmtId="192" fontId="73" fillId="8" borderId="21" xfId="53" applyNumberFormat="1" applyFont="1" applyFill="1" applyBorder="1" applyAlignment="1">
      <alignment vertical="center"/>
    </xf>
    <xf numFmtId="192" fontId="66" fillId="0" borderId="22" xfId="53" applyNumberFormat="1" applyFont="1" applyBorder="1" applyAlignment="1">
      <alignment vertical="center"/>
    </xf>
    <xf numFmtId="192" fontId="66" fillId="33" borderId="20" xfId="53" applyNumberFormat="1" applyFont="1" applyFill="1" applyBorder="1" applyAlignment="1">
      <alignment vertical="center"/>
    </xf>
    <xf numFmtId="192" fontId="73" fillId="8" borderId="23" xfId="53" applyNumberFormat="1" applyFont="1" applyFill="1" applyBorder="1" applyAlignment="1">
      <alignment vertical="center"/>
    </xf>
    <xf numFmtId="192" fontId="73" fillId="8" borderId="20" xfId="53" applyNumberFormat="1" applyFont="1" applyFill="1" applyBorder="1" applyAlignment="1">
      <alignment vertical="center"/>
    </xf>
    <xf numFmtId="198" fontId="73" fillId="8" borderId="20" xfId="53" applyNumberFormat="1" applyFont="1" applyFill="1" applyBorder="1" applyAlignment="1">
      <alignment vertical="center"/>
    </xf>
    <xf numFmtId="0" fontId="73" fillId="34" borderId="24" xfId="65" applyFont="1" applyFill="1" applyBorder="1" applyAlignment="1">
      <alignment shrinkToFit="1"/>
      <protection/>
    </xf>
    <xf numFmtId="198" fontId="66" fillId="0" borderId="20" xfId="53" applyNumberFormat="1" applyFont="1" applyBorder="1" applyAlignment="1">
      <alignment vertical="center"/>
    </xf>
    <xf numFmtId="0" fontId="73" fillId="34" borderId="14" xfId="65" applyFont="1" applyFill="1" applyBorder="1" applyAlignment="1">
      <alignment shrinkToFit="1"/>
      <protection/>
    </xf>
    <xf numFmtId="0" fontId="73" fillId="34" borderId="0" xfId="65" applyFont="1" applyFill="1" applyAlignment="1">
      <alignment shrinkToFit="1"/>
      <protection/>
    </xf>
    <xf numFmtId="198" fontId="66" fillId="0" borderId="10" xfId="53" applyNumberFormat="1" applyFont="1" applyBorder="1" applyAlignment="1">
      <alignment vertical="center"/>
    </xf>
    <xf numFmtId="198" fontId="73" fillId="8" borderId="21" xfId="53" applyNumberFormat="1" applyFont="1" applyFill="1" applyBorder="1" applyAlignment="1">
      <alignment vertical="center"/>
    </xf>
    <xf numFmtId="192" fontId="73" fillId="8" borderId="22" xfId="53" applyNumberFormat="1" applyFont="1" applyFill="1" applyBorder="1" applyAlignment="1">
      <alignment vertical="center"/>
    </xf>
    <xf numFmtId="198" fontId="73" fillId="8" borderId="22" xfId="53" applyNumberFormat="1" applyFont="1" applyFill="1" applyBorder="1" applyAlignment="1">
      <alignment vertical="center"/>
    </xf>
    <xf numFmtId="198" fontId="73" fillId="8" borderId="23" xfId="53" applyNumberFormat="1" applyFont="1" applyFill="1" applyBorder="1" applyAlignment="1">
      <alignment vertical="center"/>
    </xf>
    <xf numFmtId="192" fontId="73" fillId="8" borderId="25" xfId="53" applyNumberFormat="1" applyFont="1" applyFill="1" applyBorder="1" applyAlignment="1">
      <alignment vertical="center"/>
    </xf>
    <xf numFmtId="198" fontId="73" fillId="8" borderId="25" xfId="53" applyNumberFormat="1" applyFont="1" applyFill="1" applyBorder="1" applyAlignment="1">
      <alignment vertical="center"/>
    </xf>
    <xf numFmtId="195" fontId="73" fillId="8" borderId="20" xfId="53" applyNumberFormat="1" applyFont="1" applyFill="1" applyBorder="1" applyAlignment="1">
      <alignment vertical="center"/>
    </xf>
    <xf numFmtId="0" fontId="73" fillId="34" borderId="0" xfId="65" applyFont="1" applyFill="1">
      <alignment/>
      <protection/>
    </xf>
    <xf numFmtId="0" fontId="73" fillId="34" borderId="24" xfId="65" applyFont="1" applyFill="1" applyBorder="1">
      <alignment/>
      <protection/>
    </xf>
    <xf numFmtId="192" fontId="73" fillId="8" borderId="26" xfId="53" applyNumberFormat="1" applyFont="1" applyFill="1" applyBorder="1" applyAlignment="1">
      <alignment vertical="center"/>
    </xf>
    <xf numFmtId="198" fontId="73" fillId="8" borderId="26" xfId="53" applyNumberFormat="1" applyFont="1" applyFill="1" applyBorder="1" applyAlignment="1">
      <alignment vertical="center"/>
    </xf>
    <xf numFmtId="190" fontId="73" fillId="34" borderId="27" xfId="65" applyNumberFormat="1" applyFont="1" applyFill="1" applyBorder="1" applyAlignment="1">
      <alignment vertical="center"/>
      <protection/>
    </xf>
    <xf numFmtId="0" fontId="73" fillId="34" borderId="28" xfId="65" applyFont="1" applyFill="1" applyBorder="1">
      <alignment/>
      <protection/>
    </xf>
    <xf numFmtId="0" fontId="73" fillId="34" borderId="29" xfId="65" applyFont="1" applyFill="1" applyBorder="1">
      <alignment/>
      <protection/>
    </xf>
    <xf numFmtId="192" fontId="66" fillId="0" borderId="11" xfId="53" applyNumberFormat="1" applyFont="1" applyBorder="1" applyAlignment="1">
      <alignment vertical="center"/>
    </xf>
    <xf numFmtId="198" fontId="66" fillId="0" borderId="11" xfId="53" applyNumberFormat="1" applyFont="1" applyBorder="1" applyAlignment="1">
      <alignment vertical="center"/>
    </xf>
    <xf numFmtId="0" fontId="66" fillId="34" borderId="18" xfId="65" applyFont="1" applyFill="1" applyBorder="1">
      <alignment/>
      <protection/>
    </xf>
    <xf numFmtId="0" fontId="66" fillId="34" borderId="19" xfId="65" applyFont="1" applyFill="1" applyBorder="1">
      <alignment/>
      <protection/>
    </xf>
    <xf numFmtId="0" fontId="66" fillId="34" borderId="30" xfId="65" applyFont="1" applyFill="1" applyBorder="1">
      <alignment/>
      <protection/>
    </xf>
    <xf numFmtId="9" fontId="73" fillId="0" borderId="0" xfId="43" applyFont="1" applyAlignment="1">
      <alignment/>
    </xf>
    <xf numFmtId="9" fontId="66" fillId="0" borderId="0" xfId="43" applyFont="1" applyAlignment="1">
      <alignment/>
    </xf>
    <xf numFmtId="0" fontId="73" fillId="34" borderId="18" xfId="65" applyFont="1" applyFill="1" applyBorder="1">
      <alignment/>
      <protection/>
    </xf>
    <xf numFmtId="0" fontId="73" fillId="34" borderId="19" xfId="65" applyFont="1" applyFill="1" applyBorder="1">
      <alignment/>
      <protection/>
    </xf>
    <xf numFmtId="0" fontId="73" fillId="34" borderId="30" xfId="65" applyFont="1" applyFill="1" applyBorder="1">
      <alignment/>
      <protection/>
    </xf>
    <xf numFmtId="0" fontId="66" fillId="0" borderId="0" xfId="65" applyFont="1">
      <alignment/>
      <protection/>
    </xf>
    <xf numFmtId="192" fontId="66" fillId="0" borderId="0" xfId="53" applyNumberFormat="1" applyFont="1" applyAlignment="1">
      <alignment/>
    </xf>
    <xf numFmtId="198" fontId="66" fillId="0" borderId="0" xfId="53" applyNumberFormat="1" applyFont="1" applyAlignment="1">
      <alignment/>
    </xf>
    <xf numFmtId="0" fontId="73" fillId="35" borderId="18" xfId="65" applyFont="1" applyFill="1" applyBorder="1" applyAlignment="1">
      <alignment vertical="center"/>
      <protection/>
    </xf>
    <xf numFmtId="0" fontId="73" fillId="35" borderId="19" xfId="65" applyFont="1" applyFill="1" applyBorder="1" applyAlignment="1">
      <alignment vertical="center"/>
      <protection/>
    </xf>
    <xf numFmtId="0" fontId="73" fillId="34" borderId="18" xfId="65" applyFont="1" applyFill="1" applyBorder="1" applyAlignment="1">
      <alignment horizontal="center" vertical="center" shrinkToFit="1"/>
      <protection/>
    </xf>
    <xf numFmtId="0" fontId="73" fillId="34" borderId="20" xfId="65" applyFont="1" applyFill="1" applyBorder="1" applyAlignment="1">
      <alignment horizontal="center" vertical="center" shrinkToFit="1"/>
      <protection/>
    </xf>
    <xf numFmtId="0" fontId="73" fillId="34" borderId="31" xfId="65" applyFont="1" applyFill="1" applyBorder="1" applyAlignment="1">
      <alignment vertical="center" shrinkToFit="1"/>
      <protection/>
    </xf>
    <xf numFmtId="0" fontId="73" fillId="34" borderId="32" xfId="65" applyFont="1" applyFill="1" applyBorder="1" applyAlignment="1">
      <alignment vertical="center" shrinkToFit="1"/>
      <protection/>
    </xf>
    <xf numFmtId="196" fontId="12" fillId="36" borderId="18" xfId="65" applyNumberFormat="1" applyFont="1" applyFill="1" applyBorder="1" applyAlignment="1">
      <alignment vertical="center"/>
      <protection/>
    </xf>
    <xf numFmtId="196" fontId="12" fillId="36" borderId="20" xfId="65" applyNumberFormat="1" applyFont="1" applyFill="1" applyBorder="1" applyAlignment="1">
      <alignment vertical="center"/>
      <protection/>
    </xf>
    <xf numFmtId="0" fontId="73" fillId="34" borderId="11" xfId="65" applyFont="1" applyFill="1" applyBorder="1" applyAlignment="1">
      <alignment vertical="center" shrinkToFit="1"/>
      <protection/>
    </xf>
    <xf numFmtId="0" fontId="73" fillId="34" borderId="18" xfId="65" applyFont="1" applyFill="1" applyBorder="1" applyAlignment="1">
      <alignment vertical="center" shrinkToFit="1"/>
      <protection/>
    </xf>
    <xf numFmtId="0" fontId="73" fillId="34" borderId="19" xfId="65" applyFont="1" applyFill="1" applyBorder="1" applyAlignment="1">
      <alignment vertical="center" shrinkToFit="1"/>
      <protection/>
    </xf>
    <xf numFmtId="196" fontId="66" fillId="0" borderId="18" xfId="65" applyNumberFormat="1" applyFont="1" applyBorder="1" applyAlignment="1">
      <alignment vertical="center"/>
      <protection/>
    </xf>
    <xf numFmtId="196" fontId="66" fillId="0" borderId="20" xfId="65" applyNumberFormat="1" applyFont="1" applyBorder="1" applyAlignment="1">
      <alignment vertical="center"/>
      <protection/>
    </xf>
    <xf numFmtId="0" fontId="73" fillId="34" borderId="22" xfId="65" applyFont="1" applyFill="1" applyBorder="1" applyAlignment="1">
      <alignment vertical="center" shrinkToFit="1"/>
      <protection/>
    </xf>
    <xf numFmtId="0" fontId="73" fillId="34" borderId="18" xfId="65" applyFont="1" applyFill="1" applyBorder="1" applyAlignment="1">
      <alignment vertical="center"/>
      <protection/>
    </xf>
    <xf numFmtId="0" fontId="66" fillId="0" borderId="18" xfId="65" applyFont="1" applyBorder="1" applyAlignment="1">
      <alignment vertical="center"/>
      <protection/>
    </xf>
    <xf numFmtId="0" fontId="66" fillId="0" borderId="20" xfId="65" applyFont="1" applyBorder="1" applyAlignment="1">
      <alignment vertical="center" wrapText="1"/>
      <protection/>
    </xf>
    <xf numFmtId="198" fontId="74" fillId="0" borderId="0" xfId="53" applyNumberFormat="1" applyFont="1" applyAlignment="1">
      <alignment horizontal="right"/>
    </xf>
    <xf numFmtId="198" fontId="75" fillId="0" borderId="0" xfId="53" applyNumberFormat="1" applyFont="1" applyBorder="1" applyAlignment="1">
      <alignment vertical="center"/>
    </xf>
    <xf numFmtId="198" fontId="75" fillId="0" borderId="0" xfId="53" applyNumberFormat="1" applyFont="1" applyBorder="1" applyAlignment="1">
      <alignment/>
    </xf>
    <xf numFmtId="198" fontId="15" fillId="34" borderId="20" xfId="53" applyNumberFormat="1" applyFont="1" applyFill="1" applyBorder="1" applyAlignment="1">
      <alignment horizontal="center" vertical="center"/>
    </xf>
    <xf numFmtId="9" fontId="9" fillId="0" borderId="0" xfId="43" applyFont="1" applyBorder="1" applyAlignment="1">
      <alignment/>
    </xf>
    <xf numFmtId="0" fontId="66" fillId="0" borderId="33" xfId="0" applyFont="1" applyBorder="1" applyAlignment="1">
      <alignment vertical="center"/>
    </xf>
    <xf numFmtId="0" fontId="66" fillId="0" borderId="16" xfId="0" applyFont="1" applyBorder="1" applyAlignment="1">
      <alignment vertical="center"/>
    </xf>
    <xf numFmtId="192" fontId="9" fillId="0" borderId="20" xfId="53" applyNumberFormat="1" applyFont="1" applyBorder="1" applyAlignment="1">
      <alignment vertical="center"/>
    </xf>
    <xf numFmtId="192" fontId="9" fillId="33" borderId="20" xfId="53" applyNumberFormat="1" applyFont="1" applyFill="1" applyBorder="1" applyAlignment="1">
      <alignment vertical="center"/>
    </xf>
    <xf numFmtId="192" fontId="9" fillId="0" borderId="22" xfId="53" applyNumberFormat="1" applyFont="1" applyBorder="1" applyAlignment="1">
      <alignment vertical="center"/>
    </xf>
    <xf numFmtId="192" fontId="9" fillId="0" borderId="10" xfId="53" applyNumberFormat="1" applyFont="1" applyBorder="1" applyAlignment="1">
      <alignment vertical="center"/>
    </xf>
    <xf numFmtId="192" fontId="15" fillId="8" borderId="23" xfId="53" applyNumberFormat="1" applyFont="1" applyFill="1" applyBorder="1" applyAlignment="1">
      <alignment vertical="center"/>
    </xf>
    <xf numFmtId="192" fontId="15" fillId="8" borderId="21" xfId="53" applyNumberFormat="1" applyFont="1" applyFill="1" applyBorder="1" applyAlignment="1">
      <alignment vertical="center"/>
    </xf>
    <xf numFmtId="192" fontId="75" fillId="0" borderId="0" xfId="53" applyNumberFormat="1" applyFont="1" applyAlignment="1">
      <alignment vertical="center"/>
    </xf>
    <xf numFmtId="192" fontId="15" fillId="8" borderId="34" xfId="53" applyNumberFormat="1" applyFont="1" applyFill="1" applyBorder="1" applyAlignment="1">
      <alignment vertical="center"/>
    </xf>
    <xf numFmtId="192" fontId="73" fillId="8" borderId="35" xfId="53" applyNumberFormat="1" applyFont="1" applyFill="1" applyBorder="1" applyAlignment="1">
      <alignment vertical="center"/>
    </xf>
    <xf numFmtId="192" fontId="73" fillId="8" borderId="34" xfId="53" applyNumberFormat="1" applyFont="1" applyFill="1" applyBorder="1" applyAlignment="1">
      <alignment vertical="center"/>
    </xf>
    <xf numFmtId="195" fontId="15" fillId="8" borderId="20" xfId="53" applyNumberFormat="1" applyFont="1" applyFill="1" applyBorder="1" applyAlignment="1">
      <alignment horizontal="right" vertical="center"/>
    </xf>
    <xf numFmtId="198" fontId="15" fillId="8" borderId="20" xfId="53" applyNumberFormat="1" applyFont="1" applyFill="1" applyBorder="1" applyAlignment="1">
      <alignment vertical="center"/>
    </xf>
    <xf numFmtId="198" fontId="9" fillId="0" borderId="20" xfId="53" applyNumberFormat="1" applyFont="1" applyBorder="1" applyAlignment="1">
      <alignment vertical="center"/>
    </xf>
    <xf numFmtId="198" fontId="9" fillId="0" borderId="10" xfId="53" applyNumberFormat="1" applyFont="1" applyBorder="1" applyAlignment="1">
      <alignment vertical="center"/>
    </xf>
    <xf numFmtId="198" fontId="15" fillId="8" borderId="22" xfId="53" applyNumberFormat="1" applyFont="1" applyFill="1" applyBorder="1" applyAlignment="1">
      <alignment vertical="center"/>
    </xf>
    <xf numFmtId="198" fontId="15" fillId="8" borderId="36" xfId="53" applyNumberFormat="1" applyFont="1" applyFill="1" applyBorder="1" applyAlignment="1">
      <alignment vertical="center"/>
    </xf>
    <xf numFmtId="198" fontId="15" fillId="8" borderId="37" xfId="53" applyNumberFormat="1" applyFont="1" applyFill="1" applyBorder="1" applyAlignment="1">
      <alignment vertical="center"/>
    </xf>
    <xf numFmtId="198" fontId="66" fillId="0" borderId="31" xfId="53" applyNumberFormat="1" applyFont="1" applyBorder="1" applyAlignment="1">
      <alignment vertical="center"/>
    </xf>
    <xf numFmtId="198" fontId="66" fillId="0" borderId="24" xfId="53" applyNumberFormat="1" applyFont="1" applyBorder="1" applyAlignment="1">
      <alignment vertical="center"/>
    </xf>
    <xf numFmtId="198" fontId="15" fillId="8" borderId="14" xfId="53" applyNumberFormat="1" applyFont="1" applyFill="1" applyBorder="1" applyAlignment="1">
      <alignment vertical="center"/>
    </xf>
    <xf numFmtId="198" fontId="9" fillId="0" borderId="18" xfId="53" applyNumberFormat="1" applyFont="1" applyBorder="1" applyAlignment="1">
      <alignment vertical="center"/>
    </xf>
    <xf numFmtId="198" fontId="15" fillId="8" borderId="18" xfId="53" applyNumberFormat="1" applyFont="1" applyFill="1" applyBorder="1" applyAlignment="1">
      <alignment vertical="center"/>
    </xf>
    <xf numFmtId="198" fontId="9" fillId="0" borderId="31" xfId="53" applyNumberFormat="1" applyFont="1" applyBorder="1" applyAlignment="1">
      <alignment vertical="center"/>
    </xf>
    <xf numFmtId="198" fontId="15" fillId="8" borderId="38" xfId="53" applyNumberFormat="1" applyFont="1" applyFill="1" applyBorder="1" applyAlignment="1">
      <alignment vertical="center"/>
    </xf>
    <xf numFmtId="198" fontId="15" fillId="8" borderId="34" xfId="53" applyNumberFormat="1" applyFont="1" applyFill="1" applyBorder="1" applyAlignment="1">
      <alignment vertical="center"/>
    </xf>
    <xf numFmtId="198" fontId="15" fillId="8" borderId="39" xfId="53" applyNumberFormat="1" applyFont="1" applyFill="1" applyBorder="1" applyAlignment="1">
      <alignment vertical="center"/>
    </xf>
    <xf numFmtId="198" fontId="15" fillId="8" borderId="35" xfId="53" applyNumberFormat="1" applyFont="1" applyFill="1" applyBorder="1" applyAlignment="1">
      <alignment vertical="center"/>
    </xf>
    <xf numFmtId="195" fontId="15" fillId="8" borderId="20" xfId="53" applyNumberFormat="1" applyFont="1" applyFill="1" applyBorder="1" applyAlignment="1">
      <alignment vertical="center"/>
    </xf>
    <xf numFmtId="198" fontId="46" fillId="0" borderId="0" xfId="53" applyNumberFormat="1" applyFont="1" applyBorder="1" applyAlignment="1">
      <alignment vertical="center"/>
    </xf>
    <xf numFmtId="198" fontId="46" fillId="0" borderId="0" xfId="53" applyNumberFormat="1" applyFont="1" applyBorder="1" applyAlignment="1">
      <alignment/>
    </xf>
    <xf numFmtId="198" fontId="74" fillId="0" borderId="0" xfId="53" applyNumberFormat="1" applyFont="1" applyBorder="1" applyAlignment="1">
      <alignment horizontal="right"/>
    </xf>
    <xf numFmtId="198" fontId="9" fillId="0" borderId="25" xfId="53" applyNumberFormat="1" applyFont="1" applyBorder="1" applyAlignment="1">
      <alignment vertical="center"/>
    </xf>
    <xf numFmtId="0" fontId="9" fillId="0" borderId="17" xfId="0" applyFont="1" applyBorder="1" applyAlignment="1">
      <alignment vertical="center"/>
    </xf>
    <xf numFmtId="0" fontId="9" fillId="0" borderId="33" xfId="0" applyFont="1" applyBorder="1" applyAlignment="1">
      <alignment vertical="center"/>
    </xf>
    <xf numFmtId="0" fontId="9" fillId="0" borderId="12" xfId="0" applyFont="1" applyBorder="1" applyAlignment="1">
      <alignment vertical="center"/>
    </xf>
    <xf numFmtId="0" fontId="66" fillId="37" borderId="18" xfId="0" applyFont="1" applyFill="1" applyBorder="1" applyAlignment="1">
      <alignment horizontal="center" vertical="center"/>
    </xf>
    <xf numFmtId="0" fontId="66" fillId="37" borderId="19" xfId="0" applyFont="1" applyFill="1" applyBorder="1" applyAlignment="1">
      <alignment horizontal="center" vertical="center"/>
    </xf>
    <xf numFmtId="0" fontId="66" fillId="37" borderId="30" xfId="0" applyFont="1" applyFill="1" applyBorder="1" applyAlignment="1">
      <alignment horizontal="center" vertical="center"/>
    </xf>
    <xf numFmtId="190" fontId="66" fillId="0" borderId="40" xfId="0" applyNumberFormat="1" applyFont="1" applyBorder="1" applyAlignment="1">
      <alignment vertical="center"/>
    </xf>
    <xf numFmtId="190" fontId="66" fillId="0" borderId="41" xfId="0" applyNumberFormat="1" applyFont="1" applyBorder="1" applyAlignment="1">
      <alignment vertical="center"/>
    </xf>
    <xf numFmtId="190" fontId="9" fillId="0" borderId="42" xfId="0" applyNumberFormat="1" applyFont="1" applyBorder="1" applyAlignment="1">
      <alignment vertical="center"/>
    </xf>
    <xf numFmtId="0" fontId="9" fillId="0" borderId="43" xfId="0" applyFont="1" applyBorder="1" applyAlignment="1">
      <alignment vertical="center"/>
    </xf>
    <xf numFmtId="190" fontId="9" fillId="0" borderId="43" xfId="0" applyNumberFormat="1" applyFont="1" applyBorder="1" applyAlignment="1">
      <alignment vertical="center"/>
    </xf>
    <xf numFmtId="190" fontId="9" fillId="0" borderId="24" xfId="0" applyNumberFormat="1" applyFont="1" applyBorder="1" applyAlignment="1">
      <alignment vertical="center"/>
    </xf>
    <xf numFmtId="190" fontId="9" fillId="0" borderId="0" xfId="0" applyNumberFormat="1" applyFont="1" applyAlignment="1">
      <alignment vertical="center"/>
    </xf>
    <xf numFmtId="0" fontId="66" fillId="0" borderId="18" xfId="0" applyFont="1" applyBorder="1" applyAlignment="1">
      <alignment horizontal="left" vertical="center" wrapText="1"/>
    </xf>
    <xf numFmtId="0" fontId="66" fillId="0" borderId="19" xfId="0" applyFont="1" applyBorder="1" applyAlignment="1">
      <alignment horizontal="left" vertical="center" wrapText="1"/>
    </xf>
    <xf numFmtId="0" fontId="66" fillId="0" borderId="19" xfId="0" applyFont="1" applyBorder="1" applyAlignment="1">
      <alignment vertical="center" wrapText="1"/>
    </xf>
    <xf numFmtId="0" fontId="66" fillId="0" borderId="30" xfId="0" applyFont="1" applyBorder="1" applyAlignment="1">
      <alignment vertical="center" wrapText="1"/>
    </xf>
    <xf numFmtId="190" fontId="66" fillId="0" borderId="19" xfId="0" applyNumberFormat="1" applyFont="1" applyBorder="1" applyAlignment="1">
      <alignment horizontal="center" vertical="center"/>
    </xf>
    <xf numFmtId="0" fontId="66" fillId="0" borderId="30" xfId="0" applyFont="1" applyBorder="1" applyAlignment="1">
      <alignment horizontal="center" vertical="center"/>
    </xf>
    <xf numFmtId="0" fontId="66" fillId="0" borderId="30" xfId="0" applyFont="1" applyBorder="1" applyAlignment="1">
      <alignment horizontal="left" vertical="center" wrapText="1"/>
    </xf>
    <xf numFmtId="0" fontId="64" fillId="0" borderId="44" xfId="0" applyFont="1" applyBorder="1" applyAlignment="1">
      <alignment horizontal="left" vertical="center"/>
    </xf>
    <xf numFmtId="190" fontId="9" fillId="0" borderId="40" xfId="0" applyNumberFormat="1" applyFont="1" applyBorder="1" applyAlignment="1">
      <alignment vertical="center"/>
    </xf>
    <xf numFmtId="0" fontId="9" fillId="0" borderId="41" xfId="0" applyFont="1" applyBorder="1" applyAlignment="1">
      <alignment vertical="center"/>
    </xf>
    <xf numFmtId="190" fontId="65" fillId="0" borderId="18" xfId="0" applyNumberFormat="1" applyFont="1" applyBorder="1" applyAlignment="1">
      <alignment horizontal="center" vertical="center"/>
    </xf>
    <xf numFmtId="190" fontId="65" fillId="0" borderId="19" xfId="0" applyNumberFormat="1" applyFont="1" applyBorder="1" applyAlignment="1">
      <alignment horizontal="center" vertical="center"/>
    </xf>
    <xf numFmtId="0" fontId="66" fillId="0" borderId="19" xfId="0" applyFont="1" applyBorder="1" applyAlignment="1">
      <alignment horizontal="center" vertical="center"/>
    </xf>
    <xf numFmtId="190" fontId="66" fillId="0" borderId="45" xfId="0" applyNumberFormat="1" applyFont="1" applyBorder="1" applyAlignment="1">
      <alignment vertical="center"/>
    </xf>
    <xf numFmtId="190" fontId="66" fillId="0" borderId="46" xfId="0" applyNumberFormat="1" applyFont="1" applyBorder="1" applyAlignment="1">
      <alignment vertical="center"/>
    </xf>
    <xf numFmtId="0" fontId="64" fillId="0" borderId="45" xfId="0" applyFont="1" applyBorder="1" applyAlignment="1">
      <alignment horizontal="left" vertical="center" wrapText="1"/>
    </xf>
    <xf numFmtId="0" fontId="64" fillId="0" borderId="46" xfId="0" applyFont="1" applyBorder="1" applyAlignment="1">
      <alignment horizontal="left" vertical="center" wrapText="1"/>
    </xf>
    <xf numFmtId="0" fontId="64" fillId="0" borderId="47" xfId="0" applyFont="1" applyBorder="1" applyAlignment="1">
      <alignment horizontal="left" vertical="center" wrapText="1"/>
    </xf>
    <xf numFmtId="0" fontId="66" fillId="0" borderId="10" xfId="0" applyFont="1" applyBorder="1" applyAlignment="1">
      <alignment horizontal="center" vertical="center"/>
    </xf>
    <xf numFmtId="190" fontId="64" fillId="0" borderId="31" xfId="0" applyNumberFormat="1" applyFont="1" applyBorder="1" applyAlignment="1">
      <alignment horizontal="center" vertical="center" wrapText="1"/>
    </xf>
    <xf numFmtId="190" fontId="64" fillId="0" borderId="32" xfId="0" applyNumberFormat="1" applyFont="1" applyBorder="1" applyAlignment="1">
      <alignment horizontal="center" vertical="center" wrapText="1"/>
    </xf>
    <xf numFmtId="0" fontId="66" fillId="0" borderId="32" xfId="0" applyFont="1" applyBorder="1" applyAlignment="1">
      <alignment vertical="center"/>
    </xf>
    <xf numFmtId="0" fontId="66" fillId="0" borderId="33" xfId="0" applyFont="1" applyBorder="1" applyAlignment="1">
      <alignment vertical="center"/>
    </xf>
    <xf numFmtId="190" fontId="64" fillId="0" borderId="24" xfId="0" applyNumberFormat="1" applyFont="1" applyBorder="1" applyAlignment="1">
      <alignment horizontal="center" vertical="center" wrapText="1"/>
    </xf>
    <xf numFmtId="190" fontId="64" fillId="0" borderId="0" xfId="0" applyNumberFormat="1" applyFont="1" applyBorder="1" applyAlignment="1">
      <alignment horizontal="center" vertical="center" wrapText="1"/>
    </xf>
    <xf numFmtId="0" fontId="66" fillId="0" borderId="0" xfId="0" applyFont="1" applyBorder="1" applyAlignment="1">
      <alignment vertical="center"/>
    </xf>
    <xf numFmtId="0" fontId="66" fillId="0" borderId="17" xfId="0" applyFont="1" applyBorder="1" applyAlignment="1">
      <alignment vertical="center"/>
    </xf>
    <xf numFmtId="190" fontId="64" fillId="0" borderId="14" xfId="0" applyNumberFormat="1" applyFont="1" applyBorder="1" applyAlignment="1">
      <alignment horizontal="center" vertical="center" wrapText="1"/>
    </xf>
    <xf numFmtId="190" fontId="64" fillId="0" borderId="15" xfId="0" applyNumberFormat="1" applyFont="1" applyBorder="1" applyAlignment="1">
      <alignment horizontal="center" vertical="center" wrapText="1"/>
    </xf>
    <xf numFmtId="0" fontId="66" fillId="0" borderId="15" xfId="0" applyFont="1" applyBorder="1" applyAlignment="1">
      <alignment vertical="center"/>
    </xf>
    <xf numFmtId="0" fontId="66" fillId="0" borderId="16" xfId="0" applyFont="1" applyBorder="1" applyAlignment="1">
      <alignment vertical="center"/>
    </xf>
    <xf numFmtId="0" fontId="66" fillId="0" borderId="0" xfId="0" applyFont="1" applyAlignment="1">
      <alignment horizontal="right" vertical="center"/>
    </xf>
    <xf numFmtId="0" fontId="73" fillId="35" borderId="31" xfId="0" applyFont="1" applyFill="1" applyBorder="1" applyAlignment="1">
      <alignment horizontal="left" vertical="center" wrapText="1"/>
    </xf>
    <xf numFmtId="0" fontId="73" fillId="35" borderId="32" xfId="0" applyFont="1" applyFill="1" applyBorder="1" applyAlignment="1">
      <alignment horizontal="left" vertical="center" wrapText="1"/>
    </xf>
    <xf numFmtId="0" fontId="73" fillId="35" borderId="33" xfId="0" applyFont="1" applyFill="1" applyBorder="1" applyAlignment="1">
      <alignment horizontal="left" vertical="center" wrapText="1"/>
    </xf>
    <xf numFmtId="0" fontId="66" fillId="0" borderId="18" xfId="0" applyFont="1" applyFill="1" applyBorder="1" applyAlignment="1">
      <alignment horizontal="left" vertical="center" wrapText="1"/>
    </xf>
    <xf numFmtId="0" fontId="66" fillId="0" borderId="19" xfId="0" applyFont="1" applyFill="1" applyBorder="1" applyAlignment="1">
      <alignment horizontal="left" vertical="center" wrapText="1"/>
    </xf>
    <xf numFmtId="0" fontId="73" fillId="35" borderId="20" xfId="0" applyFont="1" applyFill="1" applyBorder="1" applyAlignment="1">
      <alignment horizontal="left" vertical="center" wrapText="1"/>
    </xf>
    <xf numFmtId="0" fontId="66" fillId="0" borderId="0" xfId="0" applyFont="1" applyAlignment="1">
      <alignment vertical="center"/>
    </xf>
    <xf numFmtId="0" fontId="66" fillId="0" borderId="20" xfId="0" applyFont="1" applyBorder="1" applyAlignment="1">
      <alignment horizontal="center" vertical="center"/>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66" fillId="0" borderId="33" xfId="0" applyFont="1" applyBorder="1" applyAlignment="1">
      <alignment horizontal="center" vertical="center"/>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xf>
    <xf numFmtId="194" fontId="66" fillId="0" borderId="18" xfId="0" applyNumberFormat="1" applyFont="1" applyBorder="1" applyAlignment="1">
      <alignment vertical="center"/>
    </xf>
    <xf numFmtId="194" fontId="66" fillId="0" borderId="19" xfId="0" applyNumberFormat="1" applyFont="1" applyBorder="1" applyAlignment="1">
      <alignment vertical="center"/>
    </xf>
    <xf numFmtId="0" fontId="73" fillId="35" borderId="24" xfId="0" applyFont="1" applyFill="1" applyBorder="1" applyAlignment="1">
      <alignment horizontal="left" vertical="center" wrapText="1"/>
    </xf>
    <xf numFmtId="0" fontId="73" fillId="35" borderId="0" xfId="0" applyFont="1" applyFill="1" applyBorder="1" applyAlignment="1">
      <alignment horizontal="left" vertical="center" wrapText="1"/>
    </xf>
    <xf numFmtId="0" fontId="73" fillId="35" borderId="17" xfId="0" applyFont="1" applyFill="1" applyBorder="1" applyAlignment="1">
      <alignment horizontal="left" vertical="center" wrapText="1"/>
    </xf>
    <xf numFmtId="0" fontId="73" fillId="0" borderId="14" xfId="0" applyFont="1" applyBorder="1" applyAlignment="1">
      <alignment horizontal="left" vertical="center" wrapText="1"/>
    </xf>
    <xf numFmtId="0" fontId="73" fillId="0" borderId="15" xfId="0" applyFont="1" applyBorder="1" applyAlignment="1">
      <alignment horizontal="left" vertical="center" wrapText="1"/>
    </xf>
    <xf numFmtId="0" fontId="73" fillId="0" borderId="16" xfId="0" applyFont="1" applyBorder="1" applyAlignment="1">
      <alignment horizontal="left" vertical="center" wrapText="1"/>
    </xf>
    <xf numFmtId="0" fontId="66" fillId="0" borderId="18" xfId="0" applyFont="1" applyBorder="1" applyAlignment="1">
      <alignment vertical="center" wrapText="1"/>
    </xf>
    <xf numFmtId="0" fontId="76" fillId="35" borderId="20" xfId="0" applyFont="1" applyFill="1" applyBorder="1" applyAlignment="1">
      <alignment horizontal="left" vertical="center" wrapText="1"/>
    </xf>
    <xf numFmtId="58" fontId="66" fillId="0" borderId="18" xfId="0" applyNumberFormat="1" applyFont="1" applyBorder="1" applyAlignment="1">
      <alignment horizontal="left" vertical="center" wrapText="1"/>
    </xf>
    <xf numFmtId="0" fontId="66" fillId="0" borderId="20" xfId="0" applyFont="1" applyBorder="1" applyAlignment="1">
      <alignment vertical="center"/>
    </xf>
    <xf numFmtId="0" fontId="77" fillId="0" borderId="0" xfId="0" applyFont="1" applyBorder="1" applyAlignment="1">
      <alignment horizontal="center" vertical="center" wrapText="1"/>
    </xf>
    <xf numFmtId="0" fontId="78" fillId="0" borderId="0" xfId="0" applyFont="1" applyAlignment="1">
      <alignment horizontal="center" vertical="center" wrapText="1"/>
    </xf>
    <xf numFmtId="0" fontId="78" fillId="0" borderId="0" xfId="0" applyFont="1" applyAlignment="1">
      <alignment vertical="center" wrapText="1"/>
    </xf>
    <xf numFmtId="0" fontId="79" fillId="0" borderId="15" xfId="0" applyFont="1" applyBorder="1" applyAlignment="1">
      <alignment horizontal="right" vertical="center" wrapText="1"/>
    </xf>
    <xf numFmtId="0" fontId="73" fillId="35" borderId="20" xfId="0" applyFont="1" applyFill="1" applyBorder="1" applyAlignment="1">
      <alignment horizontal="left" vertical="center"/>
    </xf>
    <xf numFmtId="0" fontId="6" fillId="0" borderId="20" xfId="44" applyFont="1" applyFill="1" applyBorder="1" applyAlignment="1" applyProtection="1">
      <alignment horizontal="left" vertical="center" wrapText="1"/>
      <protection/>
    </xf>
    <xf numFmtId="0" fontId="6" fillId="0" borderId="31" xfId="44" applyFont="1" applyFill="1" applyBorder="1" applyAlignment="1" applyProtection="1">
      <alignment horizontal="left" vertical="center" wrapText="1"/>
      <protection/>
    </xf>
    <xf numFmtId="0" fontId="6" fillId="0" borderId="32" xfId="44" applyFont="1" applyFill="1" applyBorder="1" applyAlignment="1" applyProtection="1">
      <alignment horizontal="left" vertical="center" wrapText="1"/>
      <protection/>
    </xf>
    <xf numFmtId="0" fontId="6" fillId="0" borderId="33" xfId="44" applyFont="1" applyFill="1" applyBorder="1" applyAlignment="1" applyProtection="1">
      <alignment horizontal="left" vertical="center" wrapText="1"/>
      <protection/>
    </xf>
    <xf numFmtId="0" fontId="6" fillId="0" borderId="14" xfId="44" applyFont="1" applyFill="1" applyBorder="1" applyAlignment="1" applyProtection="1">
      <alignment horizontal="left" vertical="center" wrapText="1"/>
      <protection/>
    </xf>
    <xf numFmtId="0" fontId="6" fillId="0" borderId="15" xfId="44" applyFont="1" applyFill="1" applyBorder="1" applyAlignment="1" applyProtection="1">
      <alignment horizontal="left" vertical="center" wrapText="1"/>
      <protection/>
    </xf>
    <xf numFmtId="0" fontId="6" fillId="0" borderId="16" xfId="44" applyFont="1" applyFill="1" applyBorder="1" applyAlignment="1" applyProtection="1">
      <alignment horizontal="left" vertical="center" wrapText="1"/>
      <protection/>
    </xf>
    <xf numFmtId="0" fontId="63" fillId="0" borderId="32" xfId="0" applyFont="1" applyBorder="1" applyAlignment="1">
      <alignment vertical="center" wrapText="1"/>
    </xf>
    <xf numFmtId="0" fontId="67" fillId="0" borderId="15" xfId="0" applyFont="1" applyBorder="1" applyAlignment="1">
      <alignment horizontal="left" vertical="center"/>
    </xf>
    <xf numFmtId="0" fontId="63" fillId="0" borderId="15" xfId="0" applyFont="1" applyBorder="1" applyAlignment="1">
      <alignment vertical="center"/>
    </xf>
    <xf numFmtId="0" fontId="7" fillId="0" borderId="18" xfId="44" applyFont="1" applyBorder="1" applyAlignment="1" applyProtection="1">
      <alignment horizontal="left" vertical="center" wrapText="1"/>
      <protection/>
    </xf>
    <xf numFmtId="0" fontId="7" fillId="0" borderId="19" xfId="44" applyFont="1" applyBorder="1" applyAlignment="1" applyProtection="1">
      <alignment horizontal="left" vertical="center" wrapText="1"/>
      <protection/>
    </xf>
    <xf numFmtId="0" fontId="66" fillId="0" borderId="20" xfId="0" applyFont="1" applyBorder="1" applyAlignment="1">
      <alignment horizontal="left" vertical="center" wrapText="1"/>
    </xf>
    <xf numFmtId="0" fontId="66" fillId="0" borderId="20" xfId="0" applyFont="1" applyBorder="1" applyAlignment="1">
      <alignment vertical="center" wrapText="1"/>
    </xf>
    <xf numFmtId="190" fontId="64" fillId="0" borderId="48" xfId="0" applyNumberFormat="1" applyFont="1" applyBorder="1" applyAlignment="1">
      <alignment horizontal="center" vertical="center" wrapText="1"/>
    </xf>
    <xf numFmtId="190" fontId="64" fillId="0" borderId="49" xfId="0" applyNumberFormat="1" applyFont="1" applyBorder="1" applyAlignment="1">
      <alignment horizontal="center" vertical="center" wrapText="1"/>
    </xf>
    <xf numFmtId="0" fontId="66" fillId="0" borderId="50" xfId="0" applyFont="1" applyBorder="1" applyAlignment="1">
      <alignment horizontal="center" vertical="center"/>
    </xf>
    <xf numFmtId="0" fontId="66" fillId="0" borderId="51" xfId="0" applyFont="1" applyBorder="1" applyAlignment="1">
      <alignment horizontal="center" vertical="center"/>
    </xf>
    <xf numFmtId="0" fontId="66" fillId="0" borderId="52" xfId="0" applyFont="1" applyBorder="1" applyAlignment="1">
      <alignment horizontal="center" vertical="center"/>
    </xf>
    <xf numFmtId="190" fontId="66" fillId="0" borderId="31" xfId="0" applyNumberFormat="1" applyFont="1" applyBorder="1" applyAlignment="1">
      <alignment vertical="center"/>
    </xf>
    <xf numFmtId="190" fontId="66" fillId="0" borderId="32" xfId="0" applyNumberFormat="1" applyFont="1" applyBorder="1" applyAlignment="1">
      <alignment vertical="center"/>
    </xf>
    <xf numFmtId="0" fontId="66" fillId="33" borderId="31" xfId="0" applyFont="1" applyFill="1" applyBorder="1" applyAlignment="1">
      <alignment horizontal="left" vertical="center" wrapText="1"/>
    </xf>
    <xf numFmtId="0" fontId="66" fillId="33" borderId="32" xfId="0" applyFont="1" applyFill="1" applyBorder="1" applyAlignment="1">
      <alignment horizontal="left" vertical="center" wrapText="1"/>
    </xf>
    <xf numFmtId="0" fontId="66" fillId="33" borderId="33" xfId="0" applyFont="1" applyFill="1" applyBorder="1" applyAlignment="1">
      <alignment horizontal="left" vertical="center" wrapText="1"/>
    </xf>
    <xf numFmtId="0" fontId="66" fillId="33" borderId="14" xfId="0" applyFont="1" applyFill="1" applyBorder="1" applyAlignment="1">
      <alignment horizontal="left" vertical="center" wrapText="1"/>
    </xf>
    <xf numFmtId="0" fontId="66" fillId="33" borderId="15" xfId="0" applyFont="1" applyFill="1" applyBorder="1" applyAlignment="1">
      <alignment horizontal="left" vertical="center" wrapText="1"/>
    </xf>
    <xf numFmtId="0" fontId="66" fillId="33" borderId="16" xfId="0" applyFont="1" applyFill="1" applyBorder="1" applyAlignment="1">
      <alignment horizontal="left" vertical="center" wrapText="1"/>
    </xf>
    <xf numFmtId="189" fontId="66" fillId="0" borderId="18" xfId="0" applyNumberFormat="1" applyFont="1" applyBorder="1" applyAlignment="1">
      <alignment horizontal="right" vertical="center"/>
    </xf>
    <xf numFmtId="189" fontId="66" fillId="0" borderId="19" xfId="0" applyNumberFormat="1" applyFont="1" applyBorder="1" applyAlignment="1">
      <alignment horizontal="right" vertical="center"/>
    </xf>
    <xf numFmtId="189" fontId="66" fillId="0" borderId="30" xfId="0" applyNumberFormat="1" applyFont="1" applyBorder="1" applyAlignment="1">
      <alignment horizontal="right" vertical="center"/>
    </xf>
    <xf numFmtId="190" fontId="9" fillId="0" borderId="53" xfId="0" applyNumberFormat="1" applyFont="1" applyBorder="1" applyAlignment="1">
      <alignment vertical="center"/>
    </xf>
    <xf numFmtId="0" fontId="9" fillId="0" borderId="54" xfId="0" applyFont="1" applyBorder="1" applyAlignment="1">
      <alignment vertical="center"/>
    </xf>
    <xf numFmtId="190" fontId="66" fillId="0" borderId="48" xfId="0" applyNumberFormat="1" applyFont="1" applyBorder="1" applyAlignment="1">
      <alignment vertical="center"/>
    </xf>
    <xf numFmtId="190" fontId="66" fillId="0" borderId="49" xfId="0" applyNumberFormat="1" applyFont="1" applyBorder="1" applyAlignment="1">
      <alignment vertical="center"/>
    </xf>
    <xf numFmtId="0" fontId="73" fillId="35" borderId="20" xfId="0" applyFont="1" applyFill="1" applyBorder="1" applyAlignment="1">
      <alignment vertical="center" wrapText="1"/>
    </xf>
    <xf numFmtId="0" fontId="73" fillId="35" borderId="14" xfId="0" applyFont="1" applyFill="1" applyBorder="1" applyAlignment="1">
      <alignment horizontal="left" vertical="center" wrapText="1"/>
    </xf>
    <xf numFmtId="0" fontId="73" fillId="35" borderId="15" xfId="0" applyFont="1" applyFill="1" applyBorder="1" applyAlignment="1">
      <alignment horizontal="left" vertical="center" wrapText="1"/>
    </xf>
    <xf numFmtId="0" fontId="73" fillId="35" borderId="16" xfId="0" applyFont="1" applyFill="1" applyBorder="1" applyAlignment="1">
      <alignment horizontal="left" vertical="center" wrapText="1"/>
    </xf>
    <xf numFmtId="190" fontId="9" fillId="0" borderId="55" xfId="0" applyNumberFormat="1" applyFont="1" applyBorder="1" applyAlignment="1">
      <alignment vertical="center"/>
    </xf>
    <xf numFmtId="190" fontId="9" fillId="0" borderId="56" xfId="0" applyNumberFormat="1" applyFont="1" applyBorder="1" applyAlignment="1">
      <alignment vertical="center"/>
    </xf>
    <xf numFmtId="0" fontId="73" fillId="0" borderId="24" xfId="0" applyFont="1" applyBorder="1" applyAlignment="1">
      <alignment horizontal="left" vertical="center" wrapText="1"/>
    </xf>
    <xf numFmtId="0" fontId="73" fillId="0" borderId="0" xfId="0" applyFont="1" applyBorder="1" applyAlignment="1">
      <alignment horizontal="left" vertical="center" wrapText="1"/>
    </xf>
    <xf numFmtId="0" fontId="73" fillId="0" borderId="17" xfId="0" applyFont="1" applyBorder="1" applyAlignment="1">
      <alignment horizontal="left" vertical="center" wrapText="1"/>
    </xf>
    <xf numFmtId="0" fontId="73" fillId="0" borderId="0" xfId="0" applyFont="1" applyAlignment="1">
      <alignment horizontal="left" vertical="center" wrapText="1"/>
    </xf>
    <xf numFmtId="193" fontId="66" fillId="0" borderId="18" xfId="0" applyNumberFormat="1" applyFont="1" applyBorder="1" applyAlignment="1">
      <alignment vertical="center"/>
    </xf>
    <xf numFmtId="193" fontId="66" fillId="0" borderId="19" xfId="0" applyNumberFormat="1" applyFont="1" applyBorder="1" applyAlignment="1">
      <alignment vertical="center"/>
    </xf>
    <xf numFmtId="0" fontId="66" fillId="33" borderId="18" xfId="0" applyFont="1" applyFill="1" applyBorder="1" applyAlignment="1">
      <alignment horizontal="left" vertical="center" wrapText="1"/>
    </xf>
    <xf numFmtId="0" fontId="66" fillId="33" borderId="19" xfId="0" applyFont="1" applyFill="1" applyBorder="1" applyAlignment="1">
      <alignment horizontal="left" vertical="center" wrapText="1"/>
    </xf>
    <xf numFmtId="0" fontId="66" fillId="33" borderId="19" xfId="0" applyFont="1" applyFill="1" applyBorder="1" applyAlignment="1">
      <alignment vertical="center" wrapText="1"/>
    </xf>
    <xf numFmtId="0" fontId="66" fillId="33" borderId="30" xfId="0" applyFont="1" applyFill="1" applyBorder="1" applyAlignment="1">
      <alignment vertical="center" wrapText="1"/>
    </xf>
    <xf numFmtId="0" fontId="9" fillId="0" borderId="24"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17" xfId="0" applyFont="1" applyFill="1" applyBorder="1" applyAlignment="1">
      <alignment vertical="center" wrapText="1"/>
    </xf>
    <xf numFmtId="0" fontId="66" fillId="0" borderId="42" xfId="0" applyFont="1" applyBorder="1" applyAlignment="1">
      <alignment horizontal="center" vertical="center"/>
    </xf>
    <xf numFmtId="0" fontId="66" fillId="0" borderId="43" xfId="0" applyFont="1" applyBorder="1" applyAlignment="1">
      <alignment horizontal="center" vertical="center"/>
    </xf>
    <xf numFmtId="0" fontId="66" fillId="0" borderId="57" xfId="0" applyFont="1" applyBorder="1" applyAlignment="1">
      <alignment horizontal="center" vertical="center"/>
    </xf>
    <xf numFmtId="190" fontId="9" fillId="0" borderId="41" xfId="0" applyNumberFormat="1" applyFont="1" applyBorder="1" applyAlignment="1">
      <alignment vertical="center"/>
    </xf>
    <xf numFmtId="190" fontId="64" fillId="0" borderId="53" xfId="0" applyNumberFormat="1" applyFont="1" applyBorder="1" applyAlignment="1">
      <alignment horizontal="center" vertical="center" wrapText="1"/>
    </xf>
    <xf numFmtId="190" fontId="64" fillId="0" borderId="54" xfId="0" applyNumberFormat="1" applyFont="1" applyBorder="1" applyAlignment="1">
      <alignment horizontal="center" vertical="center" wrapText="1"/>
    </xf>
    <xf numFmtId="0" fontId="66" fillId="0" borderId="54" xfId="0" applyFont="1" applyBorder="1" applyAlignment="1">
      <alignment vertical="center"/>
    </xf>
    <xf numFmtId="0" fontId="66" fillId="0" borderId="58" xfId="0" applyFont="1" applyBorder="1" applyAlignment="1">
      <alignment vertical="center"/>
    </xf>
    <xf numFmtId="190" fontId="66" fillId="0" borderId="14" xfId="0" applyNumberFormat="1" applyFont="1" applyBorder="1" applyAlignment="1">
      <alignment vertical="center"/>
    </xf>
    <xf numFmtId="190" fontId="66" fillId="0" borderId="15" xfId="0" applyNumberFormat="1" applyFont="1" applyBorder="1" applyAlignment="1">
      <alignment vertical="center"/>
    </xf>
    <xf numFmtId="190" fontId="66" fillId="0" borderId="50" xfId="0" applyNumberFormat="1" applyFont="1" applyBorder="1" applyAlignment="1">
      <alignment vertical="center"/>
    </xf>
    <xf numFmtId="190" fontId="66" fillId="0" borderId="51" xfId="0" applyNumberFormat="1" applyFont="1" applyBorder="1" applyAlignment="1">
      <alignment vertical="center"/>
    </xf>
    <xf numFmtId="190" fontId="65" fillId="0" borderId="59" xfId="0" applyNumberFormat="1" applyFont="1" applyBorder="1" applyAlignment="1">
      <alignment horizontal="center" vertical="center"/>
    </xf>
    <xf numFmtId="190" fontId="65" fillId="0" borderId="60" xfId="0" applyNumberFormat="1" applyFont="1" applyBorder="1" applyAlignment="1">
      <alignment horizontal="center" vertical="center"/>
    </xf>
    <xf numFmtId="0" fontId="66" fillId="0" borderId="60" xfId="0" applyFont="1" applyBorder="1" applyAlignment="1">
      <alignment horizontal="center" vertical="center"/>
    </xf>
    <xf numFmtId="0" fontId="66" fillId="0" borderId="61" xfId="0" applyFont="1" applyBorder="1" applyAlignment="1">
      <alignment horizontal="center" vertical="center"/>
    </xf>
    <xf numFmtId="189" fontId="66" fillId="0" borderId="31" xfId="0" applyNumberFormat="1" applyFont="1" applyBorder="1" applyAlignment="1">
      <alignment horizontal="right" vertical="center"/>
    </xf>
    <xf numFmtId="189" fontId="66" fillId="0" borderId="32" xfId="0" applyNumberFormat="1" applyFont="1" applyBorder="1" applyAlignment="1">
      <alignment horizontal="right" vertical="center"/>
    </xf>
    <xf numFmtId="189" fontId="66" fillId="0" borderId="33" xfId="0" applyNumberFormat="1" applyFont="1" applyBorder="1" applyAlignment="1">
      <alignment horizontal="right" vertical="center"/>
    </xf>
    <xf numFmtId="189" fontId="66" fillId="0" borderId="59" xfId="0" applyNumberFormat="1" applyFont="1" applyBorder="1" applyAlignment="1">
      <alignment horizontal="right" vertical="center"/>
    </xf>
    <xf numFmtId="189" fontId="66" fillId="0" borderId="60" xfId="0" applyNumberFormat="1" applyFont="1" applyBorder="1" applyAlignment="1">
      <alignment horizontal="right" vertical="center"/>
    </xf>
    <xf numFmtId="189" fontId="66" fillId="0" borderId="61" xfId="0" applyNumberFormat="1" applyFont="1" applyBorder="1" applyAlignment="1">
      <alignment horizontal="right" vertical="center"/>
    </xf>
    <xf numFmtId="190" fontId="65" fillId="0" borderId="62" xfId="0" applyNumberFormat="1" applyFont="1" applyBorder="1" applyAlignment="1">
      <alignment horizontal="center" vertical="center"/>
    </xf>
    <xf numFmtId="190" fontId="65" fillId="0" borderId="63" xfId="0" applyNumberFormat="1" applyFont="1" applyBorder="1" applyAlignment="1">
      <alignment horizontal="center" vertical="center"/>
    </xf>
    <xf numFmtId="0" fontId="66" fillId="0" borderId="63" xfId="0" applyFont="1" applyBorder="1" applyAlignment="1">
      <alignment horizontal="center" vertical="center"/>
    </xf>
    <xf numFmtId="0" fontId="66" fillId="0" borderId="64" xfId="0" applyFont="1" applyBorder="1" applyAlignment="1">
      <alignment horizontal="center" vertical="center"/>
    </xf>
    <xf numFmtId="0" fontId="66" fillId="0" borderId="32" xfId="0" applyFont="1" applyBorder="1" applyAlignment="1">
      <alignment vertical="center" wrapText="1"/>
    </xf>
    <xf numFmtId="0" fontId="80" fillId="0" borderId="15" xfId="0" applyFont="1" applyBorder="1" applyAlignment="1">
      <alignment horizontal="left" vertical="center"/>
    </xf>
    <xf numFmtId="0" fontId="46" fillId="0" borderId="15" xfId="0" applyFont="1" applyBorder="1" applyAlignment="1">
      <alignment vertical="center"/>
    </xf>
    <xf numFmtId="0" fontId="7" fillId="0" borderId="30" xfId="44" applyFont="1" applyBorder="1" applyAlignment="1" applyProtection="1">
      <alignment horizontal="left" vertical="center" wrapText="1"/>
      <protection/>
    </xf>
    <xf numFmtId="190" fontId="73" fillId="34" borderId="65" xfId="65" applyNumberFormat="1" applyFont="1" applyFill="1" applyBorder="1" applyAlignment="1">
      <alignment horizontal="left" vertical="center" shrinkToFit="1"/>
      <protection/>
    </xf>
    <xf numFmtId="190" fontId="73" fillId="34" borderId="21" xfId="65" applyNumberFormat="1" applyFont="1" applyFill="1" applyBorder="1" applyAlignment="1">
      <alignment horizontal="left" vertical="center" shrinkToFit="1"/>
      <protection/>
    </xf>
    <xf numFmtId="0" fontId="12" fillId="34" borderId="18" xfId="65" applyFont="1" applyFill="1" applyBorder="1" applyAlignment="1">
      <alignment horizontal="center" vertical="center" wrapText="1" shrinkToFit="1"/>
      <protection/>
    </xf>
    <xf numFmtId="0" fontId="12" fillId="34" borderId="19" xfId="65" applyFont="1" applyFill="1" applyBorder="1" applyAlignment="1">
      <alignment horizontal="center" vertical="center" wrapText="1" shrinkToFit="1"/>
      <protection/>
    </xf>
    <xf numFmtId="0" fontId="12" fillId="34" borderId="30" xfId="65" applyFont="1" applyFill="1" applyBorder="1" applyAlignment="1">
      <alignment horizontal="center" vertical="center" wrapText="1" shrinkToFit="1"/>
      <protection/>
    </xf>
    <xf numFmtId="0" fontId="73" fillId="34" borderId="18" xfId="65" applyFont="1" applyFill="1" applyBorder="1" applyAlignment="1">
      <alignment horizontal="left"/>
      <protection/>
    </xf>
    <xf numFmtId="0" fontId="73" fillId="34" borderId="19" xfId="65" applyFont="1" applyFill="1" applyBorder="1" applyAlignment="1">
      <alignment horizontal="left"/>
      <protection/>
    </xf>
    <xf numFmtId="0" fontId="73" fillId="34" borderId="30" xfId="65" applyFont="1" applyFill="1" applyBorder="1" applyAlignment="1">
      <alignment horizontal="left"/>
      <protection/>
    </xf>
    <xf numFmtId="0" fontId="66" fillId="0" borderId="18" xfId="65" applyFont="1" applyBorder="1" applyAlignment="1">
      <alignment horizontal="left" vertical="top"/>
      <protection/>
    </xf>
    <xf numFmtId="0" fontId="66" fillId="0" borderId="19" xfId="65" applyFont="1" applyBorder="1" applyAlignment="1">
      <alignment horizontal="left" vertical="top"/>
      <protection/>
    </xf>
    <xf numFmtId="0" fontId="66" fillId="0" borderId="30" xfId="65" applyFont="1" applyBorder="1" applyAlignment="1">
      <alignment horizontal="left" vertical="top"/>
      <protection/>
    </xf>
    <xf numFmtId="190" fontId="13" fillId="34" borderId="18" xfId="65" applyNumberFormat="1" applyFont="1" applyFill="1" applyBorder="1" applyAlignment="1">
      <alignment horizontal="left" vertical="center" wrapText="1"/>
      <protection/>
    </xf>
    <xf numFmtId="190" fontId="13" fillId="34" borderId="30" xfId="65" applyNumberFormat="1" applyFont="1" applyFill="1" applyBorder="1" applyAlignment="1">
      <alignment horizontal="left" vertical="center" wrapText="1"/>
      <protection/>
    </xf>
    <xf numFmtId="190" fontId="73" fillId="34" borderId="31" xfId="65" applyNumberFormat="1" applyFont="1" applyFill="1" applyBorder="1" applyAlignment="1">
      <alignment horizontal="left" vertical="center" wrapText="1"/>
      <protection/>
    </xf>
    <xf numFmtId="190" fontId="73" fillId="34" borderId="32" xfId="65" applyNumberFormat="1" applyFont="1" applyFill="1" applyBorder="1" applyAlignment="1">
      <alignment horizontal="left" vertical="center" wrapText="1"/>
      <protection/>
    </xf>
    <xf numFmtId="190" fontId="73" fillId="34" borderId="33" xfId="65" applyNumberFormat="1" applyFont="1" applyFill="1" applyBorder="1" applyAlignment="1">
      <alignment horizontal="left" vertical="center" wrapText="1"/>
      <protection/>
    </xf>
    <xf numFmtId="190" fontId="13" fillId="34" borderId="18" xfId="65" applyNumberFormat="1" applyFont="1" applyFill="1" applyBorder="1" applyAlignment="1">
      <alignment vertical="center" wrapText="1"/>
      <protection/>
    </xf>
    <xf numFmtId="190" fontId="13" fillId="34" borderId="30" xfId="65" applyNumberFormat="1" applyFont="1" applyFill="1" applyBorder="1" applyAlignment="1">
      <alignment vertical="center" wrapText="1"/>
      <protection/>
    </xf>
    <xf numFmtId="190" fontId="13" fillId="34" borderId="24" xfId="65" applyNumberFormat="1" applyFont="1" applyFill="1" applyBorder="1" applyAlignment="1">
      <alignment vertical="center" wrapText="1"/>
      <protection/>
    </xf>
    <xf numFmtId="190" fontId="13" fillId="34" borderId="17" xfId="65" applyNumberFormat="1" applyFont="1" applyFill="1" applyBorder="1" applyAlignment="1">
      <alignment vertical="center" wrapText="1"/>
      <protection/>
    </xf>
    <xf numFmtId="190" fontId="73" fillId="34" borderId="24" xfId="65" applyNumberFormat="1" applyFont="1" applyFill="1" applyBorder="1" applyAlignment="1">
      <alignment horizontal="left" vertical="center" shrinkToFit="1"/>
      <protection/>
    </xf>
    <xf numFmtId="190" fontId="73" fillId="34" borderId="0" xfId="65" applyNumberFormat="1" applyFont="1" applyFill="1" applyAlignment="1">
      <alignment horizontal="left" vertical="center" shrinkToFit="1"/>
      <protection/>
    </xf>
    <xf numFmtId="190" fontId="73" fillId="34" borderId="17" xfId="65" applyNumberFormat="1" applyFont="1" applyFill="1" applyBorder="1" applyAlignment="1">
      <alignment horizontal="left" vertical="center" shrinkToFit="1"/>
      <protection/>
    </xf>
    <xf numFmtId="190" fontId="13" fillId="34" borderId="18" xfId="65" applyNumberFormat="1" applyFont="1" applyFill="1" applyBorder="1" applyAlignment="1">
      <alignment horizontal="left" vertical="center"/>
      <protection/>
    </xf>
    <xf numFmtId="190" fontId="13" fillId="34" borderId="30" xfId="65" applyNumberFormat="1" applyFont="1" applyFill="1" applyBorder="1" applyAlignment="1">
      <alignment horizontal="left" vertical="center"/>
      <protection/>
    </xf>
    <xf numFmtId="190" fontId="13" fillId="34" borderId="18" xfId="65" applyNumberFormat="1" applyFont="1" applyFill="1" applyBorder="1" applyAlignment="1">
      <alignment horizontal="left" vertical="center" shrinkToFit="1"/>
      <protection/>
    </xf>
    <xf numFmtId="190" fontId="13" fillId="34" borderId="30" xfId="65" applyNumberFormat="1" applyFont="1" applyFill="1" applyBorder="1" applyAlignment="1">
      <alignment horizontal="left" vertical="center" shrinkToFit="1"/>
      <protection/>
    </xf>
    <xf numFmtId="190" fontId="13" fillId="34" borderId="18" xfId="65" applyNumberFormat="1" applyFont="1" applyFill="1" applyBorder="1" applyAlignment="1">
      <alignment vertical="center"/>
      <protection/>
    </xf>
    <xf numFmtId="190" fontId="13" fillId="34" borderId="30" xfId="65" applyNumberFormat="1" applyFont="1" applyFill="1" applyBorder="1" applyAlignment="1">
      <alignment vertical="center"/>
      <protection/>
    </xf>
    <xf numFmtId="190" fontId="13" fillId="34" borderId="31" xfId="65" applyNumberFormat="1" applyFont="1" applyFill="1" applyBorder="1" applyAlignment="1">
      <alignment vertical="center"/>
      <protection/>
    </xf>
    <xf numFmtId="190" fontId="13" fillId="34" borderId="33" xfId="65" applyNumberFormat="1" applyFont="1" applyFill="1" applyBorder="1" applyAlignment="1">
      <alignment vertical="center"/>
      <protection/>
    </xf>
    <xf numFmtId="190" fontId="73" fillId="34" borderId="66" xfId="65" applyNumberFormat="1" applyFont="1" applyFill="1" applyBorder="1" applyAlignment="1">
      <alignment horizontal="left" vertical="center"/>
      <protection/>
    </xf>
    <xf numFmtId="190" fontId="73" fillId="34" borderId="67" xfId="65" applyNumberFormat="1" applyFont="1" applyFill="1" applyBorder="1" applyAlignment="1">
      <alignment horizontal="left" vertical="center"/>
      <protection/>
    </xf>
    <xf numFmtId="190" fontId="73" fillId="34" borderId="26" xfId="65" applyNumberFormat="1" applyFont="1" applyFill="1" applyBorder="1" applyAlignment="1">
      <alignment horizontal="left" vertical="center"/>
      <protection/>
    </xf>
    <xf numFmtId="190" fontId="73" fillId="35" borderId="10" xfId="65" applyNumberFormat="1" applyFont="1" applyFill="1" applyBorder="1" applyAlignment="1">
      <alignment horizontal="center" vertical="center" textRotation="255"/>
      <protection/>
    </xf>
    <xf numFmtId="190" fontId="73" fillId="35" borderId="11" xfId="65" applyNumberFormat="1" applyFont="1" applyFill="1" applyBorder="1" applyAlignment="1">
      <alignment horizontal="center" vertical="center" textRotation="255"/>
      <protection/>
    </xf>
    <xf numFmtId="190" fontId="73" fillId="35" borderId="24" xfId="65" applyNumberFormat="1" applyFont="1" applyFill="1" applyBorder="1" applyAlignment="1">
      <alignment horizontal="center" vertical="center" textRotation="255"/>
      <protection/>
    </xf>
    <xf numFmtId="190" fontId="73" fillId="34" borderId="24" xfId="65" applyNumberFormat="1" applyFont="1" applyFill="1" applyBorder="1" applyAlignment="1">
      <alignment horizontal="left" vertical="center" wrapText="1"/>
      <protection/>
    </xf>
    <xf numFmtId="190" fontId="73" fillId="34" borderId="0" xfId="65" applyNumberFormat="1" applyFont="1" applyFill="1" applyAlignment="1">
      <alignment horizontal="left" vertical="center" wrapText="1"/>
      <protection/>
    </xf>
    <xf numFmtId="190" fontId="73" fillId="34" borderId="17" xfId="65" applyNumberFormat="1" applyFont="1" applyFill="1" applyBorder="1" applyAlignment="1">
      <alignment horizontal="left" vertical="center" wrapText="1"/>
      <protection/>
    </xf>
    <xf numFmtId="190" fontId="73" fillId="34" borderId="31" xfId="65" applyNumberFormat="1" applyFont="1" applyFill="1" applyBorder="1" applyAlignment="1">
      <alignment horizontal="left" vertical="center"/>
      <protection/>
    </xf>
    <xf numFmtId="190" fontId="73" fillId="34" borderId="32" xfId="65" applyNumberFormat="1" applyFont="1" applyFill="1" applyBorder="1" applyAlignment="1">
      <alignment horizontal="left" vertical="center"/>
      <protection/>
    </xf>
    <xf numFmtId="190" fontId="73" fillId="34" borderId="33" xfId="65" applyNumberFormat="1" applyFont="1" applyFill="1" applyBorder="1" applyAlignment="1">
      <alignment horizontal="left" vertical="center"/>
      <protection/>
    </xf>
    <xf numFmtId="190" fontId="13" fillId="34" borderId="18" xfId="65" applyNumberFormat="1" applyFont="1" applyFill="1" applyBorder="1" applyAlignment="1">
      <alignment horizontal="left" vertical="top"/>
      <protection/>
    </xf>
    <xf numFmtId="190" fontId="13" fillId="34" borderId="30" xfId="65" applyNumberFormat="1" applyFont="1" applyFill="1" applyBorder="1" applyAlignment="1">
      <alignment horizontal="left" vertical="top"/>
      <protection/>
    </xf>
    <xf numFmtId="0" fontId="73" fillId="34" borderId="18" xfId="65" applyFont="1" applyFill="1" applyBorder="1" applyAlignment="1">
      <alignment horizontal="left" vertical="center" shrinkToFit="1"/>
      <protection/>
    </xf>
    <xf numFmtId="0" fontId="73" fillId="34" borderId="19" xfId="65" applyFont="1" applyFill="1" applyBorder="1" applyAlignment="1">
      <alignment horizontal="left" vertical="center" shrinkToFit="1"/>
      <protection/>
    </xf>
    <xf numFmtId="0" fontId="73" fillId="34" borderId="30" xfId="65" applyFont="1" applyFill="1" applyBorder="1" applyAlignment="1">
      <alignment horizontal="left" vertical="center" shrinkToFit="1"/>
      <protection/>
    </xf>
    <xf numFmtId="0" fontId="58" fillId="0" borderId="15" xfId="65" applyFont="1" applyBorder="1" applyAlignment="1">
      <alignment horizontal="left"/>
      <protection/>
    </xf>
    <xf numFmtId="0" fontId="73" fillId="35" borderId="18" xfId="65" applyFont="1" applyFill="1" applyBorder="1" applyAlignment="1">
      <alignment horizontal="left" vertical="center"/>
      <protection/>
    </xf>
    <xf numFmtId="0" fontId="73" fillId="35" borderId="19" xfId="65" applyFont="1" applyFill="1" applyBorder="1" applyAlignment="1">
      <alignment horizontal="left" vertical="center"/>
      <protection/>
    </xf>
    <xf numFmtId="0" fontId="73" fillId="35" borderId="30" xfId="65" applyFont="1" applyFill="1" applyBorder="1" applyAlignment="1">
      <alignment horizontal="left" vertical="center"/>
      <protection/>
    </xf>
    <xf numFmtId="190" fontId="73" fillId="35" borderId="10" xfId="65" applyNumberFormat="1" applyFont="1" applyFill="1" applyBorder="1" applyAlignment="1">
      <alignment horizontal="center" vertical="center" textRotation="255" wrapText="1"/>
      <protection/>
    </xf>
    <xf numFmtId="190" fontId="73" fillId="35" borderId="11" xfId="65" applyNumberFormat="1" applyFont="1" applyFill="1" applyBorder="1" applyAlignment="1">
      <alignment horizontal="center" vertical="center" textRotation="255" wrapText="1"/>
      <protection/>
    </xf>
    <xf numFmtId="190" fontId="73" fillId="35" borderId="14" xfId="65" applyNumberFormat="1" applyFont="1" applyFill="1" applyBorder="1" applyAlignment="1">
      <alignment horizontal="center" vertical="center" textRotation="255" wrapText="1"/>
      <protection/>
    </xf>
    <xf numFmtId="0" fontId="13" fillId="34" borderId="18" xfId="65" applyFont="1" applyFill="1" applyBorder="1" applyAlignment="1">
      <alignment vertical="center" shrinkToFit="1"/>
      <protection/>
    </xf>
    <xf numFmtId="0" fontId="13" fillId="34" borderId="30" xfId="65" applyFont="1" applyFill="1" applyBorder="1" applyAlignment="1">
      <alignment vertical="center" shrinkToFit="1"/>
      <protection/>
    </xf>
    <xf numFmtId="0" fontId="13" fillId="34" borderId="31" xfId="65" applyFont="1" applyFill="1" applyBorder="1" applyAlignment="1">
      <alignment vertical="center" shrinkToFit="1"/>
      <protection/>
    </xf>
    <xf numFmtId="0" fontId="13" fillId="34" borderId="33" xfId="65" applyFont="1" applyFill="1" applyBorder="1" applyAlignment="1">
      <alignment vertical="center" shrinkToFit="1"/>
      <protection/>
    </xf>
    <xf numFmtId="0" fontId="73" fillId="34" borderId="68" xfId="65" applyFont="1" applyFill="1" applyBorder="1" applyAlignment="1">
      <alignment horizontal="center" vertical="center" shrinkToFit="1"/>
      <protection/>
    </xf>
    <xf numFmtId="0" fontId="73" fillId="34" borderId="23" xfId="65" applyFont="1" applyFill="1" applyBorder="1" applyAlignment="1">
      <alignment horizontal="center" vertical="center" shrinkToFit="1"/>
      <protection/>
    </xf>
    <xf numFmtId="0" fontId="73" fillId="34" borderId="65" xfId="65" applyFont="1" applyFill="1" applyBorder="1" applyAlignment="1">
      <alignment vertical="center" shrinkToFit="1"/>
      <protection/>
    </xf>
    <xf numFmtId="0" fontId="73" fillId="34" borderId="21" xfId="65" applyFont="1" applyFill="1" applyBorder="1" applyAlignment="1">
      <alignment vertical="center" shrinkToFit="1"/>
      <protection/>
    </xf>
    <xf numFmtId="0" fontId="73" fillId="34" borderId="69" xfId="65" applyFont="1" applyFill="1" applyBorder="1" applyAlignment="1">
      <alignment vertical="center" shrinkToFit="1"/>
      <protection/>
    </xf>
    <xf numFmtId="0" fontId="73" fillId="34" borderId="25" xfId="65" applyFont="1" applyFill="1" applyBorder="1" applyAlignment="1">
      <alignment vertical="center" shrinkToFit="1"/>
      <protection/>
    </xf>
    <xf numFmtId="0" fontId="73" fillId="34" borderId="65" xfId="65" applyFont="1" applyFill="1" applyBorder="1" applyAlignment="1">
      <alignment horizontal="center" vertical="center" shrinkToFit="1"/>
      <protection/>
    </xf>
    <xf numFmtId="0" fontId="73" fillId="34" borderId="21" xfId="65" applyFont="1" applyFill="1" applyBorder="1" applyAlignment="1">
      <alignment horizontal="center" vertical="center" shrinkToFit="1"/>
      <protection/>
    </xf>
    <xf numFmtId="0" fontId="73" fillId="34" borderId="10" xfId="65" applyFont="1" applyFill="1" applyBorder="1" applyAlignment="1">
      <alignment horizontal="center" vertical="center" wrapText="1"/>
      <protection/>
    </xf>
    <xf numFmtId="0" fontId="73" fillId="34" borderId="11" xfId="65" applyFont="1" applyFill="1" applyBorder="1" applyAlignment="1">
      <alignment horizontal="center" vertical="center" wrapText="1"/>
      <protection/>
    </xf>
    <xf numFmtId="0" fontId="73" fillId="34" borderId="24" xfId="65" applyFont="1" applyFill="1" applyBorder="1" applyAlignment="1">
      <alignment horizontal="center" vertical="center" wrapText="1"/>
      <protection/>
    </xf>
    <xf numFmtId="0" fontId="73" fillId="34" borderId="14" xfId="65" applyFont="1" applyFill="1" applyBorder="1" applyAlignment="1">
      <alignment horizontal="center" vertical="center" wrapText="1"/>
      <protection/>
    </xf>
    <xf numFmtId="0" fontId="73" fillId="34" borderId="24" xfId="65" applyFont="1" applyFill="1" applyBorder="1" applyAlignment="1">
      <alignment horizontal="left" vertical="center" shrinkToFit="1"/>
      <protection/>
    </xf>
    <xf numFmtId="0" fontId="73" fillId="34" borderId="0" xfId="65" applyFont="1" applyFill="1" applyAlignment="1">
      <alignment horizontal="left" vertical="center" shrinkToFit="1"/>
      <protection/>
    </xf>
    <xf numFmtId="0" fontId="73" fillId="34" borderId="17" xfId="65" applyFont="1" applyFill="1" applyBorder="1" applyAlignment="1">
      <alignment horizontal="left" vertical="center" shrinkToFit="1"/>
      <protection/>
    </xf>
    <xf numFmtId="0" fontId="73" fillId="34" borderId="31" xfId="65" applyFont="1" applyFill="1" applyBorder="1" applyAlignment="1">
      <alignment horizontal="left" vertical="center" shrinkToFit="1"/>
      <protection/>
    </xf>
    <xf numFmtId="0" fontId="73" fillId="34" borderId="32" xfId="65" applyFont="1" applyFill="1" applyBorder="1" applyAlignment="1">
      <alignment horizontal="left" vertical="center" shrinkToFit="1"/>
      <protection/>
    </xf>
    <xf numFmtId="0" fontId="73" fillId="34" borderId="33" xfId="65" applyFont="1" applyFill="1" applyBorder="1" applyAlignment="1">
      <alignment horizontal="left" vertical="center" shrinkToFit="1"/>
      <protection/>
    </xf>
    <xf numFmtId="190" fontId="73" fillId="35" borderId="65" xfId="65" applyNumberFormat="1" applyFont="1" applyFill="1" applyBorder="1" applyAlignment="1">
      <alignment horizontal="left" vertical="center" shrinkToFit="1"/>
      <protection/>
    </xf>
    <xf numFmtId="190" fontId="73" fillId="35" borderId="21" xfId="65" applyNumberFormat="1" applyFont="1" applyFill="1" applyBorder="1" applyAlignment="1">
      <alignment horizontal="left" vertical="center" shrinkToFit="1"/>
      <protection/>
    </xf>
    <xf numFmtId="190" fontId="73" fillId="35" borderId="18" xfId="65" applyNumberFormat="1" applyFont="1" applyFill="1" applyBorder="1" applyAlignment="1">
      <alignment horizontal="left" vertical="center"/>
      <protection/>
    </xf>
    <xf numFmtId="190" fontId="73" fillId="35" borderId="19" xfId="65" applyNumberFormat="1" applyFont="1" applyFill="1" applyBorder="1" applyAlignment="1">
      <alignment horizontal="left" vertical="center"/>
      <protection/>
    </xf>
    <xf numFmtId="190" fontId="73" fillId="35" borderId="30" xfId="65" applyNumberFormat="1" applyFont="1" applyFill="1" applyBorder="1" applyAlignment="1">
      <alignment horizontal="left" vertical="center"/>
      <protection/>
    </xf>
    <xf numFmtId="0" fontId="58" fillId="0" borderId="0" xfId="65" applyFont="1" applyAlignment="1">
      <alignment horizontal="left"/>
      <protection/>
    </xf>
    <xf numFmtId="0" fontId="73" fillId="34" borderId="18" xfId="65" applyFont="1" applyFill="1" applyBorder="1" applyAlignment="1">
      <alignment horizontal="left" vertical="center"/>
      <protection/>
    </xf>
    <xf numFmtId="0" fontId="73" fillId="34" borderId="19" xfId="65" applyFont="1" applyFill="1" applyBorder="1" applyAlignment="1">
      <alignment horizontal="left" vertical="center"/>
      <protection/>
    </xf>
    <xf numFmtId="0" fontId="73" fillId="34" borderId="30" xfId="65" applyFont="1" applyFill="1" applyBorder="1" applyAlignment="1">
      <alignment horizontal="left" vertical="center"/>
      <protection/>
    </xf>
    <xf numFmtId="198" fontId="2" fillId="2" borderId="18" xfId="44" applyNumberFormat="1" applyFill="1" applyBorder="1" applyAlignment="1" applyProtection="1">
      <alignment horizontal="left" vertical="center"/>
      <protection/>
    </xf>
    <xf numFmtId="198" fontId="2" fillId="2" borderId="19" xfId="44" applyNumberFormat="1" applyFill="1" applyBorder="1" applyAlignment="1" applyProtection="1">
      <alignment horizontal="left" vertical="center"/>
      <protection/>
    </xf>
    <xf numFmtId="198" fontId="2" fillId="2" borderId="30" xfId="44" applyNumberFormat="1" applyFill="1" applyBorder="1" applyAlignment="1" applyProtection="1">
      <alignment horizontal="left" vertical="center"/>
      <protection/>
    </xf>
    <xf numFmtId="190" fontId="73" fillId="35" borderId="10" xfId="65" applyNumberFormat="1" applyFont="1" applyFill="1" applyBorder="1" applyAlignment="1">
      <alignment horizontal="center" vertical="center" textRotation="255" shrinkToFit="1"/>
      <protection/>
    </xf>
    <xf numFmtId="190" fontId="73" fillId="35" borderId="11" xfId="65" applyNumberFormat="1" applyFont="1" applyFill="1" applyBorder="1" applyAlignment="1">
      <alignment horizontal="center" vertical="center" textRotation="255" shrinkToFit="1"/>
      <protection/>
    </xf>
    <xf numFmtId="190" fontId="73" fillId="35" borderId="24" xfId="65" applyNumberFormat="1" applyFont="1" applyFill="1" applyBorder="1" applyAlignment="1">
      <alignment horizontal="center" vertical="center" textRotation="255" shrinkToFit="1"/>
      <protection/>
    </xf>
    <xf numFmtId="190" fontId="73" fillId="35" borderId="14" xfId="65" applyNumberFormat="1" applyFont="1" applyFill="1" applyBorder="1" applyAlignment="1">
      <alignment vertical="center" shrinkToFit="1"/>
      <protection/>
    </xf>
    <xf numFmtId="190" fontId="73" fillId="35" borderId="15" xfId="65" applyNumberFormat="1" applyFont="1" applyFill="1" applyBorder="1" applyAlignment="1">
      <alignment vertical="center" shrinkToFit="1"/>
      <protection/>
    </xf>
    <xf numFmtId="190" fontId="73" fillId="35" borderId="16" xfId="65" applyNumberFormat="1" applyFont="1" applyFill="1" applyBorder="1" applyAlignment="1">
      <alignment vertical="center" shrinkToFit="1"/>
      <protection/>
    </xf>
    <xf numFmtId="190" fontId="73" fillId="35" borderId="18" xfId="65" applyNumberFormat="1" applyFont="1" applyFill="1" applyBorder="1" applyAlignment="1">
      <alignment vertical="center" shrinkToFit="1"/>
      <protection/>
    </xf>
    <xf numFmtId="190" fontId="73" fillId="35" borderId="19" xfId="65" applyNumberFormat="1" applyFont="1" applyFill="1" applyBorder="1" applyAlignment="1">
      <alignment vertical="center" shrinkToFit="1"/>
      <protection/>
    </xf>
    <xf numFmtId="190" fontId="73" fillId="35" borderId="30" xfId="65" applyNumberFormat="1" applyFont="1" applyFill="1" applyBorder="1" applyAlignment="1">
      <alignment vertical="center" shrinkToFit="1"/>
      <protection/>
    </xf>
    <xf numFmtId="190" fontId="73" fillId="35" borderId="31" xfId="65" applyNumberFormat="1" applyFont="1" applyFill="1" applyBorder="1" applyAlignment="1">
      <alignment horizontal="left" vertical="center" wrapText="1" shrinkToFit="1"/>
      <protection/>
    </xf>
    <xf numFmtId="190" fontId="73" fillId="35" borderId="32" xfId="65" applyNumberFormat="1" applyFont="1" applyFill="1" applyBorder="1" applyAlignment="1">
      <alignment horizontal="left" vertical="center" wrapText="1" shrinkToFit="1"/>
      <protection/>
    </xf>
    <xf numFmtId="190" fontId="73" fillId="35" borderId="33" xfId="65" applyNumberFormat="1" applyFont="1" applyFill="1" applyBorder="1" applyAlignment="1">
      <alignment horizontal="left" vertical="center" wrapText="1" shrinkToFit="1"/>
      <protection/>
    </xf>
    <xf numFmtId="190" fontId="73" fillId="34" borderId="68" xfId="65" applyNumberFormat="1" applyFont="1" applyFill="1" applyBorder="1" applyAlignment="1">
      <alignment horizontal="left" vertical="center" shrinkToFit="1"/>
      <protection/>
    </xf>
    <xf numFmtId="190" fontId="73" fillId="34" borderId="23" xfId="65" applyNumberFormat="1" applyFont="1" applyFill="1" applyBorder="1" applyAlignment="1">
      <alignment horizontal="left" vertical="center" shrinkToFit="1"/>
      <protection/>
    </xf>
    <xf numFmtId="0" fontId="72" fillId="0" borderId="15" xfId="65" applyFont="1" applyBorder="1" applyAlignment="1">
      <alignment horizontal="left"/>
      <protection/>
    </xf>
    <xf numFmtId="190" fontId="73" fillId="35" borderId="31" xfId="65" applyNumberFormat="1" applyFont="1" applyFill="1" applyBorder="1" applyAlignment="1">
      <alignment horizontal="center" vertical="center" textRotation="255" shrinkToFit="1"/>
      <protection/>
    </xf>
    <xf numFmtId="190" fontId="73" fillId="35" borderId="14" xfId="65" applyNumberFormat="1" applyFont="1" applyFill="1" applyBorder="1" applyAlignment="1">
      <alignment horizontal="center" vertical="center" textRotation="255" shrinkToFit="1"/>
      <protection/>
    </xf>
    <xf numFmtId="190" fontId="73" fillId="35" borderId="31" xfId="65" applyNumberFormat="1" applyFont="1" applyFill="1" applyBorder="1" applyAlignment="1">
      <alignment vertical="center" shrinkToFit="1"/>
      <protection/>
    </xf>
    <xf numFmtId="190" fontId="73" fillId="35" borderId="32" xfId="65" applyNumberFormat="1" applyFont="1" applyFill="1" applyBorder="1" applyAlignment="1">
      <alignment vertical="center" shrinkToFit="1"/>
      <protection/>
    </xf>
    <xf numFmtId="190" fontId="73" fillId="35" borderId="33" xfId="65" applyNumberFormat="1" applyFont="1" applyFill="1" applyBorder="1" applyAlignment="1">
      <alignment vertical="center" shrinkToFit="1"/>
      <protection/>
    </xf>
    <xf numFmtId="190" fontId="73" fillId="34" borderId="65" xfId="65" applyNumberFormat="1" applyFont="1" applyFill="1" applyBorder="1" applyAlignment="1">
      <alignment vertical="center" shrinkToFit="1"/>
      <protection/>
    </xf>
    <xf numFmtId="190" fontId="73" fillId="34" borderId="21" xfId="65" applyNumberFormat="1" applyFont="1" applyFill="1" applyBorder="1" applyAlignment="1">
      <alignment vertical="center" shrinkToFit="1"/>
      <protection/>
    </xf>
    <xf numFmtId="0" fontId="66" fillId="0" borderId="18" xfId="65" applyFont="1" applyBorder="1" applyAlignment="1">
      <alignment horizontal="left" vertical="top" wrapText="1"/>
      <protection/>
    </xf>
    <xf numFmtId="0" fontId="66" fillId="0" borderId="19" xfId="65" applyFont="1" applyBorder="1" applyAlignment="1">
      <alignment horizontal="left" vertical="top" wrapText="1"/>
      <protection/>
    </xf>
    <xf numFmtId="0" fontId="66" fillId="0" borderId="30" xfId="65" applyFont="1" applyBorder="1" applyAlignment="1">
      <alignment horizontal="left" vertical="top" wrapText="1"/>
      <protection/>
    </xf>
    <xf numFmtId="0" fontId="66" fillId="0" borderId="18" xfId="65" applyFont="1" applyBorder="1" applyAlignment="1">
      <alignment horizontal="left" vertical="center" wrapText="1"/>
      <protection/>
    </xf>
    <xf numFmtId="0" fontId="66" fillId="0" borderId="19" xfId="65" applyFont="1" applyBorder="1" applyAlignment="1">
      <alignment horizontal="left" vertical="center" wrapText="1"/>
      <protection/>
    </xf>
    <xf numFmtId="0" fontId="66" fillId="0" borderId="30" xfId="65" applyFont="1" applyBorder="1" applyAlignment="1">
      <alignment horizontal="left" vertical="center" wrapText="1"/>
      <protection/>
    </xf>
    <xf numFmtId="0" fontId="66" fillId="0" borderId="18" xfId="65" applyFont="1" applyBorder="1" applyAlignment="1">
      <alignment vertical="center" wrapText="1"/>
      <protection/>
    </xf>
    <xf numFmtId="0" fontId="66" fillId="0" borderId="19" xfId="65" applyFont="1" applyBorder="1" applyAlignment="1">
      <alignment vertical="center"/>
      <protection/>
    </xf>
    <xf numFmtId="0" fontId="66" fillId="0" borderId="30" xfId="65" applyFont="1" applyBorder="1" applyAlignment="1">
      <alignment vertical="center"/>
      <protection/>
    </xf>
    <xf numFmtId="0" fontId="81" fillId="0" borderId="18" xfId="65" applyFont="1" applyBorder="1" applyAlignment="1">
      <alignment horizontal="left" vertical="top" wrapText="1"/>
      <protection/>
    </xf>
    <xf numFmtId="0" fontId="81" fillId="0" borderId="19" xfId="65" applyFont="1" applyBorder="1" applyAlignment="1">
      <alignment horizontal="left" vertical="top" wrapText="1"/>
      <protection/>
    </xf>
    <xf numFmtId="0" fontId="81" fillId="0" borderId="30" xfId="65" applyFont="1" applyBorder="1" applyAlignment="1">
      <alignment horizontal="left" vertical="top" wrapText="1"/>
      <protection/>
    </xf>
    <xf numFmtId="198" fontId="9" fillId="0" borderId="70" xfId="53" applyNumberFormat="1" applyFont="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38100</xdr:colOff>
      <xdr:row>0</xdr:row>
      <xdr:rowOff>466725</xdr:rowOff>
    </xdr:to>
    <xdr:sp>
      <xdr:nvSpPr>
        <xdr:cNvPr id="1" name="テキスト ボックス 3"/>
        <xdr:cNvSpPr txBox="1">
          <a:spLocks noChangeArrowheads="1"/>
        </xdr:cNvSpPr>
      </xdr:nvSpPr>
      <xdr:spPr>
        <a:xfrm>
          <a:off x="0" y="0"/>
          <a:ext cx="3238500" cy="4667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直営施設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houbun/reiki/reiki_honbun/k201RG00000446.html" TargetMode="External" /><Relationship Id="rId2" Type="http://schemas.openxmlformats.org/officeDocument/2006/relationships/hyperlink" Target="http://www.pref.osaka.lg.jp/houbun/reiki/reiki_honbun/k201RG00000447.html" TargetMode="External" /><Relationship Id="rId3" Type="http://schemas.openxmlformats.org/officeDocument/2006/relationships/hyperlink" Target="http://www.pref.osaka.lg.jp/houbun/reiki/reiki_honbun/k201RG00000448.html" TargetMode="External" /><Relationship Id="rId4" Type="http://schemas.openxmlformats.org/officeDocument/2006/relationships/hyperlink" Target="http://www.pref.osaka.lg.jp/sunagawa/sunagawa/index.html" TargetMode="External" /><Relationship Id="rId5" Type="http://schemas.openxmlformats.org/officeDocument/2006/relationships/hyperlink" Target="https://www.pref.osaka.lg.jp/chiikiseikatsu/"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06542/R02_z07-11sunagawakouseifukusicenter.xlsx?web=1" TargetMode="External" /><Relationship Id="rId2" Type="http://schemas.openxmlformats.org/officeDocument/2006/relationships/hyperlink" Target="https://www.pref.osaka.lg.jp/attach/17834/00458259/R04_z07-11sunagawakouseifukusicenter.xlsx"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42"/>
  <sheetViews>
    <sheetView view="pageBreakPreview" zoomScaleSheetLayoutView="100" workbookViewId="0" topLeftCell="A1">
      <selection activeCell="A5" sqref="A5:AR5"/>
    </sheetView>
  </sheetViews>
  <sheetFormatPr defaultColWidth="2.625" defaultRowHeight="13.5"/>
  <cols>
    <col min="1" max="1" width="3.375" style="2" customWidth="1"/>
    <col min="2" max="4" width="2.625" style="2" customWidth="1"/>
    <col min="5" max="5" width="2.50390625" style="2" customWidth="1"/>
    <col min="6" max="8" width="2.625" style="2" customWidth="1"/>
    <col min="9" max="9" width="9.875" style="2" customWidth="1"/>
    <col min="10" max="43" width="2.625" style="2" customWidth="1"/>
    <col min="44" max="44" width="3.625" style="2" customWidth="1"/>
    <col min="45" max="16384" width="2.625" style="2" customWidth="1"/>
  </cols>
  <sheetData>
    <row r="1" spans="1:44" s="1" customFormat="1" ht="40.5" customHeight="1">
      <c r="A1" s="217" t="s">
        <v>19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9"/>
      <c r="AQ1" s="219"/>
      <c r="AR1" s="219"/>
    </row>
    <row r="2" spans="1:44" s="1" customFormat="1" ht="17.2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row>
    <row r="3" spans="1:44" s="1" customFormat="1" ht="40.5" customHeight="1">
      <c r="A3" s="221" t="s">
        <v>11</v>
      </c>
      <c r="B3" s="221"/>
      <c r="C3" s="221"/>
      <c r="D3" s="221"/>
      <c r="E3" s="221"/>
      <c r="F3" s="222" t="s">
        <v>20</v>
      </c>
      <c r="G3" s="222"/>
      <c r="H3" s="222"/>
      <c r="I3" s="222"/>
      <c r="J3" s="222"/>
      <c r="K3" s="222"/>
      <c r="L3" s="222"/>
      <c r="M3" s="222"/>
      <c r="N3" s="222"/>
      <c r="O3" s="222"/>
      <c r="P3" s="222"/>
      <c r="Q3" s="222"/>
      <c r="R3" s="222"/>
      <c r="S3" s="196" t="s">
        <v>12</v>
      </c>
      <c r="T3" s="196"/>
      <c r="U3" s="196"/>
      <c r="V3" s="196"/>
      <c r="W3" s="196"/>
      <c r="X3" s="223" t="s">
        <v>105</v>
      </c>
      <c r="Y3" s="224"/>
      <c r="Z3" s="224"/>
      <c r="AA3" s="224"/>
      <c r="AB3" s="224"/>
      <c r="AC3" s="224"/>
      <c r="AD3" s="224"/>
      <c r="AE3" s="224"/>
      <c r="AF3" s="224"/>
      <c r="AG3" s="224"/>
      <c r="AH3" s="224"/>
      <c r="AI3" s="224"/>
      <c r="AJ3" s="224"/>
      <c r="AK3" s="224"/>
      <c r="AL3" s="224"/>
      <c r="AM3" s="224"/>
      <c r="AN3" s="224"/>
      <c r="AO3" s="224"/>
      <c r="AP3" s="224"/>
      <c r="AQ3" s="224"/>
      <c r="AR3" s="225"/>
    </row>
    <row r="4" spans="1:44" s="1" customFormat="1" ht="2.25" customHeight="1">
      <c r="A4" s="221"/>
      <c r="B4" s="221"/>
      <c r="C4" s="221"/>
      <c r="D4" s="221"/>
      <c r="E4" s="221"/>
      <c r="F4" s="222"/>
      <c r="G4" s="222"/>
      <c r="H4" s="222"/>
      <c r="I4" s="222"/>
      <c r="J4" s="222"/>
      <c r="K4" s="222"/>
      <c r="L4" s="222"/>
      <c r="M4" s="222"/>
      <c r="N4" s="222"/>
      <c r="O4" s="222"/>
      <c r="P4" s="222"/>
      <c r="Q4" s="222"/>
      <c r="R4" s="222"/>
      <c r="S4" s="196"/>
      <c r="T4" s="196"/>
      <c r="U4" s="196"/>
      <c r="V4" s="196"/>
      <c r="W4" s="196"/>
      <c r="X4" s="226"/>
      <c r="Y4" s="227"/>
      <c r="Z4" s="227"/>
      <c r="AA4" s="227"/>
      <c r="AB4" s="227"/>
      <c r="AC4" s="227"/>
      <c r="AD4" s="227"/>
      <c r="AE4" s="227"/>
      <c r="AF4" s="227"/>
      <c r="AG4" s="227"/>
      <c r="AH4" s="227"/>
      <c r="AI4" s="227"/>
      <c r="AJ4" s="227"/>
      <c r="AK4" s="227"/>
      <c r="AL4" s="227"/>
      <c r="AM4" s="227"/>
      <c r="AN4" s="227"/>
      <c r="AO4" s="227"/>
      <c r="AP4" s="227"/>
      <c r="AQ4" s="227"/>
      <c r="AR4" s="228"/>
    </row>
    <row r="5" spans="1:44" s="1" customFormat="1" ht="13.5">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row>
    <row r="6" spans="1:44" s="1" customFormat="1" ht="22.5" customHeight="1">
      <c r="A6" s="230" t="s">
        <v>177</v>
      </c>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row>
    <row r="7" spans="1:44" s="1" customFormat="1" ht="34.5" customHeight="1">
      <c r="A7" s="256" t="s">
        <v>102</v>
      </c>
      <c r="B7" s="256"/>
      <c r="C7" s="256"/>
      <c r="D7" s="256"/>
      <c r="E7" s="256"/>
      <c r="F7" s="256"/>
      <c r="G7" s="256"/>
      <c r="H7" s="256"/>
      <c r="I7" s="256"/>
      <c r="J7" s="256"/>
      <c r="K7" s="232" t="s">
        <v>96</v>
      </c>
      <c r="L7" s="233"/>
      <c r="M7" s="233"/>
      <c r="N7" s="233"/>
      <c r="O7" s="233"/>
      <c r="P7" s="233"/>
      <c r="Q7" s="233"/>
      <c r="R7" s="233"/>
      <c r="S7" s="233"/>
      <c r="T7" s="233"/>
      <c r="U7" s="233"/>
      <c r="V7" s="233" t="s">
        <v>103</v>
      </c>
      <c r="W7" s="233"/>
      <c r="X7" s="233"/>
      <c r="Y7" s="233"/>
      <c r="Z7" s="233"/>
      <c r="AA7" s="233"/>
      <c r="AB7" s="233"/>
      <c r="AC7" s="233"/>
      <c r="AD7" s="233"/>
      <c r="AE7" s="233"/>
      <c r="AF7" s="233"/>
      <c r="AG7" s="233" t="s">
        <v>104</v>
      </c>
      <c r="AH7" s="233"/>
      <c r="AI7" s="233"/>
      <c r="AJ7" s="233"/>
      <c r="AK7" s="233"/>
      <c r="AL7" s="233"/>
      <c r="AM7" s="233"/>
      <c r="AN7" s="233"/>
      <c r="AO7" s="233"/>
      <c r="AP7" s="233"/>
      <c r="AQ7" s="233"/>
      <c r="AR7" s="304"/>
    </row>
    <row r="8" spans="1:44" s="1" customFormat="1" ht="57" customHeight="1">
      <c r="A8" s="256" t="s">
        <v>9</v>
      </c>
      <c r="B8" s="256"/>
      <c r="C8" s="256"/>
      <c r="D8" s="256"/>
      <c r="E8" s="256"/>
      <c r="F8" s="256"/>
      <c r="G8" s="256"/>
      <c r="H8" s="256"/>
      <c r="I8" s="256"/>
      <c r="J8" s="256"/>
      <c r="K8" s="213" t="s">
        <v>109</v>
      </c>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2"/>
    </row>
    <row r="9" spans="1:44" s="1" customFormat="1" ht="36" customHeight="1">
      <c r="A9" s="214" t="s">
        <v>173</v>
      </c>
      <c r="B9" s="214"/>
      <c r="C9" s="214"/>
      <c r="D9" s="214"/>
      <c r="E9" s="214"/>
      <c r="F9" s="214"/>
      <c r="G9" s="214"/>
      <c r="H9" s="214"/>
      <c r="I9" s="214"/>
      <c r="J9" s="214"/>
      <c r="K9" s="215" t="s">
        <v>178</v>
      </c>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1"/>
      <c r="AQ9" s="161"/>
      <c r="AR9" s="162"/>
    </row>
    <row r="10" spans="1:44" s="1" customFormat="1" ht="34.5" customHeight="1">
      <c r="A10" s="196" t="s">
        <v>13</v>
      </c>
      <c r="B10" s="196"/>
      <c r="C10" s="196"/>
      <c r="D10" s="196"/>
      <c r="E10" s="196"/>
      <c r="F10" s="196"/>
      <c r="G10" s="196"/>
      <c r="H10" s="196"/>
      <c r="I10" s="196"/>
      <c r="J10" s="196"/>
      <c r="K10" s="159" t="s">
        <v>24</v>
      </c>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1"/>
      <c r="AQ10" s="161"/>
      <c r="AR10" s="162"/>
    </row>
    <row r="11" spans="1:44" s="1" customFormat="1" ht="34.5" customHeight="1">
      <c r="A11" s="196" t="s">
        <v>14</v>
      </c>
      <c r="B11" s="196"/>
      <c r="C11" s="196"/>
      <c r="D11" s="196"/>
      <c r="E11" s="196"/>
      <c r="F11" s="196"/>
      <c r="G11" s="196"/>
      <c r="H11" s="196"/>
      <c r="I11" s="196"/>
      <c r="J11" s="196"/>
      <c r="K11" s="159" t="s">
        <v>8</v>
      </c>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1"/>
      <c r="AQ11" s="161"/>
      <c r="AR11" s="162"/>
    </row>
    <row r="12" spans="1:44" s="1" customFormat="1" ht="34.5" customHeight="1">
      <c r="A12" s="196" t="s">
        <v>15</v>
      </c>
      <c r="B12" s="196"/>
      <c r="C12" s="196"/>
      <c r="D12" s="196"/>
      <c r="E12" s="196"/>
      <c r="F12" s="196"/>
      <c r="G12" s="196"/>
      <c r="H12" s="196"/>
      <c r="I12" s="196"/>
      <c r="J12" s="196"/>
      <c r="K12" s="159" t="s">
        <v>121</v>
      </c>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5"/>
    </row>
    <row r="13" spans="1:44" s="1" customFormat="1" ht="34.5" customHeight="1">
      <c r="A13" s="196" t="s">
        <v>17</v>
      </c>
      <c r="B13" s="196"/>
      <c r="C13" s="196"/>
      <c r="D13" s="196"/>
      <c r="E13" s="196"/>
      <c r="F13" s="196"/>
      <c r="G13" s="196"/>
      <c r="H13" s="196"/>
      <c r="I13" s="196"/>
      <c r="J13" s="196"/>
      <c r="K13" s="159" t="s">
        <v>118</v>
      </c>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1"/>
      <c r="AQ13" s="161"/>
      <c r="AR13" s="162"/>
    </row>
    <row r="14" spans="1:44" s="1" customFormat="1" ht="73.5" customHeight="1">
      <c r="A14" s="196" t="s">
        <v>90</v>
      </c>
      <c r="B14" s="196"/>
      <c r="C14" s="196"/>
      <c r="D14" s="196"/>
      <c r="E14" s="196"/>
      <c r="F14" s="196"/>
      <c r="G14" s="196"/>
      <c r="H14" s="196"/>
      <c r="I14" s="196"/>
      <c r="J14" s="196"/>
      <c r="K14" s="159" t="s">
        <v>122</v>
      </c>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1"/>
      <c r="AQ14" s="161"/>
      <c r="AR14" s="162"/>
    </row>
    <row r="15" spans="1:44" s="1" customFormat="1" ht="15" customHeight="1">
      <c r="A15" s="191" t="s">
        <v>25</v>
      </c>
      <c r="B15" s="192"/>
      <c r="C15" s="192"/>
      <c r="D15" s="192"/>
      <c r="E15" s="192"/>
      <c r="F15" s="192"/>
      <c r="G15" s="192"/>
      <c r="H15" s="192"/>
      <c r="I15" s="192"/>
      <c r="J15" s="193"/>
      <c r="K15" s="199" t="s">
        <v>26</v>
      </c>
      <c r="L15" s="200"/>
      <c r="M15" s="200"/>
      <c r="N15" s="200"/>
      <c r="O15" s="200"/>
      <c r="P15" s="200"/>
      <c r="Q15" s="201"/>
      <c r="R15" s="198" t="s">
        <v>27</v>
      </c>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180"/>
      <c r="AQ15" s="180"/>
      <c r="AR15" s="181"/>
    </row>
    <row r="16" spans="1:44" s="1" customFormat="1" ht="15" customHeight="1">
      <c r="A16" s="207"/>
      <c r="B16" s="208"/>
      <c r="C16" s="208"/>
      <c r="D16" s="208"/>
      <c r="E16" s="208"/>
      <c r="F16" s="208"/>
      <c r="G16" s="208"/>
      <c r="H16" s="208"/>
      <c r="I16" s="208"/>
      <c r="J16" s="209"/>
      <c r="K16" s="202"/>
      <c r="L16" s="203"/>
      <c r="M16" s="203"/>
      <c r="N16" s="203"/>
      <c r="O16" s="203"/>
      <c r="P16" s="203"/>
      <c r="Q16" s="204"/>
      <c r="R16" s="198" t="s">
        <v>28</v>
      </c>
      <c r="S16" s="198"/>
      <c r="T16" s="198"/>
      <c r="U16" s="198"/>
      <c r="V16" s="198"/>
      <c r="W16" s="198"/>
      <c r="X16" s="198" t="s">
        <v>29</v>
      </c>
      <c r="Y16" s="198"/>
      <c r="Z16" s="198"/>
      <c r="AA16" s="198"/>
      <c r="AB16" s="198"/>
      <c r="AC16" s="198"/>
      <c r="AD16" s="198" t="s">
        <v>30</v>
      </c>
      <c r="AE16" s="198"/>
      <c r="AF16" s="198"/>
      <c r="AG16" s="198"/>
      <c r="AH16" s="198"/>
      <c r="AI16" s="198"/>
      <c r="AJ16" s="198" t="s">
        <v>31</v>
      </c>
      <c r="AK16" s="198"/>
      <c r="AL16" s="198"/>
      <c r="AM16" s="198"/>
      <c r="AN16" s="198"/>
      <c r="AO16" s="198"/>
      <c r="AP16" s="197"/>
      <c r="AQ16" s="197"/>
      <c r="AR16" s="185"/>
    </row>
    <row r="17" spans="1:44" s="1" customFormat="1" ht="15" customHeight="1">
      <c r="A17" s="210"/>
      <c r="B17" s="211"/>
      <c r="C17" s="211"/>
      <c r="D17" s="211"/>
      <c r="E17" s="211"/>
      <c r="F17" s="211"/>
      <c r="G17" s="211"/>
      <c r="H17" s="211"/>
      <c r="I17" s="211"/>
      <c r="J17" s="212"/>
      <c r="K17" s="266" t="s">
        <v>95</v>
      </c>
      <c r="L17" s="267"/>
      <c r="M17" s="267"/>
      <c r="N17" s="267"/>
      <c r="O17" s="267"/>
      <c r="P17" s="163" t="s">
        <v>32</v>
      </c>
      <c r="Q17" s="164"/>
      <c r="R17" s="205"/>
      <c r="S17" s="206"/>
      <c r="T17" s="206"/>
      <c r="U17" s="206"/>
      <c r="V17" s="163" t="s">
        <v>32</v>
      </c>
      <c r="W17" s="164"/>
      <c r="X17" s="205"/>
      <c r="Y17" s="206"/>
      <c r="Z17" s="206"/>
      <c r="AA17" s="206"/>
      <c r="AB17" s="163" t="s">
        <v>32</v>
      </c>
      <c r="AC17" s="164"/>
      <c r="AD17" s="205"/>
      <c r="AE17" s="206"/>
      <c r="AF17" s="206"/>
      <c r="AG17" s="206"/>
      <c r="AH17" s="163" t="s">
        <v>32</v>
      </c>
      <c r="AI17" s="164"/>
      <c r="AJ17" s="205"/>
      <c r="AK17" s="206"/>
      <c r="AL17" s="206"/>
      <c r="AM17" s="206"/>
      <c r="AN17" s="163" t="s">
        <v>32</v>
      </c>
      <c r="AO17" s="164"/>
      <c r="AP17" s="188"/>
      <c r="AQ17" s="188"/>
      <c r="AR17" s="189"/>
    </row>
    <row r="18" spans="1:44" s="1" customFormat="1" ht="38.25" customHeight="1">
      <c r="A18" s="196" t="s">
        <v>23</v>
      </c>
      <c r="B18" s="196"/>
      <c r="C18" s="196"/>
      <c r="D18" s="196"/>
      <c r="E18" s="196"/>
      <c r="F18" s="196"/>
      <c r="G18" s="196"/>
      <c r="H18" s="196"/>
      <c r="I18" s="196"/>
      <c r="J18" s="196"/>
      <c r="K18" s="272" t="s">
        <v>179</v>
      </c>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4"/>
    </row>
    <row r="19" spans="1:44" s="1" customFormat="1" ht="63" customHeight="1">
      <c r="A19" s="191" t="s">
        <v>2</v>
      </c>
      <c r="B19" s="192"/>
      <c r="C19" s="192"/>
      <c r="D19" s="192"/>
      <c r="E19" s="192"/>
      <c r="F19" s="192"/>
      <c r="G19" s="192"/>
      <c r="H19" s="192"/>
      <c r="I19" s="192"/>
      <c r="J19" s="193"/>
      <c r="K19" s="194" t="s">
        <v>100</v>
      </c>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61"/>
      <c r="AQ19" s="161"/>
      <c r="AR19" s="162"/>
    </row>
    <row r="20" spans="1:44" s="1" customFormat="1" ht="34.5" customHeight="1">
      <c r="A20" s="196" t="s">
        <v>97</v>
      </c>
      <c r="B20" s="196"/>
      <c r="C20" s="196"/>
      <c r="D20" s="196"/>
      <c r="E20" s="196"/>
      <c r="F20" s="196"/>
      <c r="G20" s="196"/>
      <c r="H20" s="196"/>
      <c r="I20" s="196"/>
      <c r="J20" s="196"/>
      <c r="K20" s="268" t="s">
        <v>36</v>
      </c>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70"/>
      <c r="AP20" s="270"/>
      <c r="AQ20" s="270"/>
      <c r="AR20" s="271"/>
    </row>
    <row r="21" spans="1:44" s="1" customFormat="1" ht="19.5" customHeight="1">
      <c r="A21" s="191" t="s">
        <v>176</v>
      </c>
      <c r="B21" s="192"/>
      <c r="C21" s="192"/>
      <c r="D21" s="192"/>
      <c r="E21" s="192"/>
      <c r="F21" s="192"/>
      <c r="G21" s="192"/>
      <c r="H21" s="192"/>
      <c r="I21" s="192"/>
      <c r="J21" s="193"/>
      <c r="K21" s="149" t="s">
        <v>33</v>
      </c>
      <c r="L21" s="150"/>
      <c r="M21" s="150"/>
      <c r="N21" s="150"/>
      <c r="O21" s="150"/>
      <c r="P21" s="150"/>
      <c r="Q21" s="150"/>
      <c r="R21" s="151"/>
      <c r="S21" s="149" t="s">
        <v>149</v>
      </c>
      <c r="T21" s="150"/>
      <c r="U21" s="150"/>
      <c r="V21" s="150"/>
      <c r="W21" s="151"/>
      <c r="X21" s="149" t="s">
        <v>107</v>
      </c>
      <c r="Y21" s="150"/>
      <c r="Z21" s="150"/>
      <c r="AA21" s="150"/>
      <c r="AB21" s="151"/>
      <c r="AC21" s="149" t="s">
        <v>174</v>
      </c>
      <c r="AD21" s="150"/>
      <c r="AE21" s="150"/>
      <c r="AF21" s="150"/>
      <c r="AG21" s="151"/>
      <c r="AH21" s="149" t="s">
        <v>175</v>
      </c>
      <c r="AI21" s="150"/>
      <c r="AJ21" s="150"/>
      <c r="AK21" s="150"/>
      <c r="AL21" s="151"/>
      <c r="AM21" s="149" t="s">
        <v>180</v>
      </c>
      <c r="AN21" s="150"/>
      <c r="AO21" s="150"/>
      <c r="AP21" s="150"/>
      <c r="AQ21" s="151"/>
      <c r="AR21" s="3"/>
    </row>
    <row r="22" spans="1:44" s="1" customFormat="1" ht="19.5" customHeight="1">
      <c r="A22" s="262"/>
      <c r="B22" s="263"/>
      <c r="C22" s="263"/>
      <c r="D22" s="263"/>
      <c r="E22" s="263"/>
      <c r="F22" s="263"/>
      <c r="G22" s="263"/>
      <c r="H22" s="263"/>
      <c r="I22" s="263"/>
      <c r="J22" s="264"/>
      <c r="K22" s="178" t="s">
        <v>34</v>
      </c>
      <c r="L22" s="179"/>
      <c r="M22" s="180"/>
      <c r="N22" s="180"/>
      <c r="O22" s="181"/>
      <c r="P22" s="275" t="s">
        <v>37</v>
      </c>
      <c r="Q22" s="276"/>
      <c r="R22" s="277"/>
      <c r="S22" s="241">
        <v>40</v>
      </c>
      <c r="T22" s="242"/>
      <c r="U22" s="242"/>
      <c r="V22" s="242"/>
      <c r="W22" s="112" t="s">
        <v>106</v>
      </c>
      <c r="X22" s="241">
        <v>40</v>
      </c>
      <c r="Y22" s="242"/>
      <c r="Z22" s="242"/>
      <c r="AA22" s="242"/>
      <c r="AB22" s="112" t="s">
        <v>106</v>
      </c>
      <c r="AC22" s="241">
        <v>40</v>
      </c>
      <c r="AD22" s="242"/>
      <c r="AE22" s="242"/>
      <c r="AF22" s="242"/>
      <c r="AG22" s="112" t="s">
        <v>106</v>
      </c>
      <c r="AH22" s="241">
        <v>40</v>
      </c>
      <c r="AI22" s="242"/>
      <c r="AJ22" s="242"/>
      <c r="AK22" s="242"/>
      <c r="AL22" s="112" t="s">
        <v>106</v>
      </c>
      <c r="AM22" s="241">
        <v>40</v>
      </c>
      <c r="AN22" s="242"/>
      <c r="AO22" s="242"/>
      <c r="AP22" s="242"/>
      <c r="AQ22" s="112" t="s">
        <v>22</v>
      </c>
      <c r="AR22" s="4"/>
    </row>
    <row r="23" spans="1:44" s="1" customFormat="1" ht="19.5" customHeight="1">
      <c r="A23" s="262"/>
      <c r="B23" s="263"/>
      <c r="C23" s="263"/>
      <c r="D23" s="263"/>
      <c r="E23" s="263"/>
      <c r="F23" s="263"/>
      <c r="G23" s="263"/>
      <c r="H23" s="263"/>
      <c r="I23" s="263"/>
      <c r="J23" s="264"/>
      <c r="K23" s="182"/>
      <c r="L23" s="183"/>
      <c r="M23" s="184"/>
      <c r="N23" s="184"/>
      <c r="O23" s="185"/>
      <c r="P23" s="166" t="s">
        <v>38</v>
      </c>
      <c r="Q23" s="166"/>
      <c r="R23" s="166"/>
      <c r="S23" s="152">
        <v>40</v>
      </c>
      <c r="T23" s="153"/>
      <c r="U23" s="153"/>
      <c r="V23" s="153"/>
      <c r="W23" s="5" t="s">
        <v>106</v>
      </c>
      <c r="X23" s="152">
        <v>40</v>
      </c>
      <c r="Y23" s="153"/>
      <c r="Z23" s="153"/>
      <c r="AA23" s="153"/>
      <c r="AB23" s="5" t="s">
        <v>106</v>
      </c>
      <c r="AC23" s="152">
        <v>40</v>
      </c>
      <c r="AD23" s="153"/>
      <c r="AE23" s="153"/>
      <c r="AF23" s="153"/>
      <c r="AG23" s="5" t="s">
        <v>106</v>
      </c>
      <c r="AH23" s="152">
        <v>40</v>
      </c>
      <c r="AI23" s="153"/>
      <c r="AJ23" s="153"/>
      <c r="AK23" s="153"/>
      <c r="AL23" s="5" t="s">
        <v>106</v>
      </c>
      <c r="AM23" s="152">
        <v>40</v>
      </c>
      <c r="AN23" s="153"/>
      <c r="AO23" s="153"/>
      <c r="AP23" s="153"/>
      <c r="AQ23" s="5" t="s">
        <v>22</v>
      </c>
      <c r="AR23" s="4"/>
    </row>
    <row r="24" spans="1:44" s="1" customFormat="1" ht="33" customHeight="1">
      <c r="A24" s="262"/>
      <c r="B24" s="265"/>
      <c r="C24" s="265"/>
      <c r="D24" s="265"/>
      <c r="E24" s="265"/>
      <c r="F24" s="265"/>
      <c r="G24" s="265"/>
      <c r="H24" s="265"/>
      <c r="I24" s="265"/>
      <c r="J24" s="264"/>
      <c r="K24" s="186"/>
      <c r="L24" s="187"/>
      <c r="M24" s="188"/>
      <c r="N24" s="188"/>
      <c r="O24" s="189"/>
      <c r="P24" s="174" t="s">
        <v>123</v>
      </c>
      <c r="Q24" s="175"/>
      <c r="R24" s="176"/>
      <c r="S24" s="157">
        <v>14600</v>
      </c>
      <c r="T24" s="158"/>
      <c r="U24" s="158"/>
      <c r="V24" s="158"/>
      <c r="W24" s="146" t="s">
        <v>106</v>
      </c>
      <c r="X24" s="157">
        <v>14419</v>
      </c>
      <c r="Y24" s="158"/>
      <c r="Z24" s="158"/>
      <c r="AA24" s="158"/>
      <c r="AB24" s="146" t="s">
        <v>106</v>
      </c>
      <c r="AC24" s="157">
        <v>14478</v>
      </c>
      <c r="AD24" s="158"/>
      <c r="AE24" s="158"/>
      <c r="AF24" s="158"/>
      <c r="AG24" s="146" t="s">
        <v>106</v>
      </c>
      <c r="AH24" s="157">
        <v>14450</v>
      </c>
      <c r="AI24" s="158"/>
      <c r="AJ24" s="158"/>
      <c r="AK24" s="158"/>
      <c r="AL24" s="146" t="s">
        <v>106</v>
      </c>
      <c r="AM24" s="157">
        <v>14357</v>
      </c>
      <c r="AN24" s="158"/>
      <c r="AO24" s="158"/>
      <c r="AP24" s="158"/>
      <c r="AQ24" s="146" t="s">
        <v>22</v>
      </c>
      <c r="AR24" s="4"/>
    </row>
    <row r="25" spans="1:44" s="1" customFormat="1" ht="19.5" customHeight="1">
      <c r="A25" s="262"/>
      <c r="B25" s="265"/>
      <c r="C25" s="265"/>
      <c r="D25" s="265"/>
      <c r="E25" s="265"/>
      <c r="F25" s="265"/>
      <c r="G25" s="265"/>
      <c r="H25" s="265"/>
      <c r="I25" s="265"/>
      <c r="J25" s="264"/>
      <c r="K25" s="178" t="s">
        <v>35</v>
      </c>
      <c r="L25" s="179"/>
      <c r="M25" s="180"/>
      <c r="N25" s="180"/>
      <c r="O25" s="181"/>
      <c r="P25" s="177" t="s">
        <v>37</v>
      </c>
      <c r="Q25" s="177"/>
      <c r="R25" s="177"/>
      <c r="S25" s="154">
        <v>30</v>
      </c>
      <c r="T25" s="155"/>
      <c r="U25" s="155"/>
      <c r="V25" s="155"/>
      <c r="W25" s="147" t="s">
        <v>106</v>
      </c>
      <c r="X25" s="154">
        <v>30</v>
      </c>
      <c r="Y25" s="156"/>
      <c r="Z25" s="156"/>
      <c r="AA25" s="156"/>
      <c r="AB25" s="147" t="s">
        <v>106</v>
      </c>
      <c r="AC25" s="154">
        <v>30</v>
      </c>
      <c r="AD25" s="156"/>
      <c r="AE25" s="156"/>
      <c r="AF25" s="156"/>
      <c r="AG25" s="147" t="s">
        <v>106</v>
      </c>
      <c r="AH25" s="154">
        <v>30</v>
      </c>
      <c r="AI25" s="156"/>
      <c r="AJ25" s="156"/>
      <c r="AK25" s="156"/>
      <c r="AL25" s="147" t="s">
        <v>106</v>
      </c>
      <c r="AM25" s="154">
        <v>30</v>
      </c>
      <c r="AN25" s="155"/>
      <c r="AO25" s="155"/>
      <c r="AP25" s="155"/>
      <c r="AQ25" s="147" t="s">
        <v>22</v>
      </c>
      <c r="AR25" s="4"/>
    </row>
    <row r="26" spans="1:44" s="1" customFormat="1" ht="19.5" customHeight="1">
      <c r="A26" s="262"/>
      <c r="B26" s="265"/>
      <c r="C26" s="265"/>
      <c r="D26" s="265"/>
      <c r="E26" s="265"/>
      <c r="F26" s="265"/>
      <c r="G26" s="265"/>
      <c r="H26" s="265"/>
      <c r="I26" s="265"/>
      <c r="J26" s="264"/>
      <c r="K26" s="182"/>
      <c r="L26" s="183"/>
      <c r="M26" s="184"/>
      <c r="N26" s="184"/>
      <c r="O26" s="185"/>
      <c r="P26" s="166" t="s">
        <v>38</v>
      </c>
      <c r="Q26" s="166"/>
      <c r="R26" s="166"/>
      <c r="S26" s="167">
        <v>28</v>
      </c>
      <c r="T26" s="168"/>
      <c r="U26" s="168"/>
      <c r="V26" s="168"/>
      <c r="W26" s="148" t="s">
        <v>106</v>
      </c>
      <c r="X26" s="167">
        <v>29</v>
      </c>
      <c r="Y26" s="278"/>
      <c r="Z26" s="278"/>
      <c r="AA26" s="278"/>
      <c r="AB26" s="148" t="s">
        <v>106</v>
      </c>
      <c r="AC26" s="167">
        <v>29</v>
      </c>
      <c r="AD26" s="278"/>
      <c r="AE26" s="278"/>
      <c r="AF26" s="278"/>
      <c r="AG26" s="148" t="s">
        <v>106</v>
      </c>
      <c r="AH26" s="167">
        <v>26</v>
      </c>
      <c r="AI26" s="278"/>
      <c r="AJ26" s="278"/>
      <c r="AK26" s="278"/>
      <c r="AL26" s="148" t="s">
        <v>106</v>
      </c>
      <c r="AM26" s="167">
        <v>26</v>
      </c>
      <c r="AN26" s="168"/>
      <c r="AO26" s="168"/>
      <c r="AP26" s="168"/>
      <c r="AQ26" s="148" t="s">
        <v>22</v>
      </c>
      <c r="AR26" s="4"/>
    </row>
    <row r="27" spans="1:44" s="1" customFormat="1" ht="31.5" customHeight="1" thickBot="1">
      <c r="A27" s="262"/>
      <c r="B27" s="265"/>
      <c r="C27" s="265"/>
      <c r="D27" s="265"/>
      <c r="E27" s="265"/>
      <c r="F27" s="265"/>
      <c r="G27" s="265"/>
      <c r="H27" s="265"/>
      <c r="I27" s="265"/>
      <c r="J27" s="264"/>
      <c r="K27" s="279"/>
      <c r="L27" s="280"/>
      <c r="M27" s="281"/>
      <c r="N27" s="281"/>
      <c r="O27" s="282"/>
      <c r="P27" s="174" t="s">
        <v>123</v>
      </c>
      <c r="Q27" s="175"/>
      <c r="R27" s="176"/>
      <c r="S27" s="252">
        <v>10284</v>
      </c>
      <c r="T27" s="253"/>
      <c r="U27" s="253"/>
      <c r="V27" s="253"/>
      <c r="W27" s="146" t="s">
        <v>106</v>
      </c>
      <c r="X27" s="260">
        <v>9278</v>
      </c>
      <c r="Y27" s="261"/>
      <c r="Z27" s="261"/>
      <c r="AA27" s="261"/>
      <c r="AB27" s="146" t="s">
        <v>106</v>
      </c>
      <c r="AC27" s="260">
        <v>10552</v>
      </c>
      <c r="AD27" s="261"/>
      <c r="AE27" s="261"/>
      <c r="AF27" s="261"/>
      <c r="AG27" s="146" t="s">
        <v>106</v>
      </c>
      <c r="AH27" s="260">
        <v>10190</v>
      </c>
      <c r="AI27" s="261"/>
      <c r="AJ27" s="261"/>
      <c r="AK27" s="261"/>
      <c r="AL27" s="146" t="s">
        <v>106</v>
      </c>
      <c r="AM27" s="252">
        <v>9306</v>
      </c>
      <c r="AN27" s="253"/>
      <c r="AO27" s="253"/>
      <c r="AP27" s="253"/>
      <c r="AQ27" s="146" t="s">
        <v>22</v>
      </c>
      <c r="AR27" s="4"/>
    </row>
    <row r="28" spans="1:44" s="1" customFormat="1" ht="19.5" customHeight="1" thickTop="1">
      <c r="A28" s="262"/>
      <c r="B28" s="265"/>
      <c r="C28" s="265"/>
      <c r="D28" s="265"/>
      <c r="E28" s="265"/>
      <c r="F28" s="265"/>
      <c r="G28" s="265"/>
      <c r="H28" s="265"/>
      <c r="I28" s="265"/>
      <c r="J28" s="264"/>
      <c r="K28" s="236" t="s">
        <v>39</v>
      </c>
      <c r="L28" s="237"/>
      <c r="M28" s="237"/>
      <c r="N28" s="237"/>
      <c r="O28" s="237"/>
      <c r="P28" s="238" t="s">
        <v>37</v>
      </c>
      <c r="Q28" s="239"/>
      <c r="R28" s="240"/>
      <c r="S28" s="254">
        <v>70</v>
      </c>
      <c r="T28" s="255"/>
      <c r="U28" s="255"/>
      <c r="V28" s="255"/>
      <c r="W28" s="6" t="s">
        <v>106</v>
      </c>
      <c r="X28" s="285">
        <v>70</v>
      </c>
      <c r="Y28" s="286"/>
      <c r="Z28" s="286"/>
      <c r="AA28" s="286"/>
      <c r="AB28" s="6" t="s">
        <v>106</v>
      </c>
      <c r="AC28" s="285">
        <v>70</v>
      </c>
      <c r="AD28" s="286"/>
      <c r="AE28" s="286"/>
      <c r="AF28" s="286"/>
      <c r="AG28" s="6" t="s">
        <v>106</v>
      </c>
      <c r="AH28" s="285">
        <v>70</v>
      </c>
      <c r="AI28" s="286"/>
      <c r="AJ28" s="286"/>
      <c r="AK28" s="286"/>
      <c r="AL28" s="6" t="s">
        <v>106</v>
      </c>
      <c r="AM28" s="254">
        <v>70</v>
      </c>
      <c r="AN28" s="255"/>
      <c r="AO28" s="255"/>
      <c r="AP28" s="255"/>
      <c r="AQ28" s="6" t="s">
        <v>22</v>
      </c>
      <c r="AR28" s="7"/>
    </row>
    <row r="29" spans="1:44" s="1" customFormat="1" ht="19.5" customHeight="1">
      <c r="A29" s="262"/>
      <c r="B29" s="265"/>
      <c r="C29" s="265"/>
      <c r="D29" s="265"/>
      <c r="E29" s="265"/>
      <c r="F29" s="265"/>
      <c r="G29" s="265"/>
      <c r="H29" s="265"/>
      <c r="I29" s="265"/>
      <c r="J29" s="264"/>
      <c r="K29" s="182"/>
      <c r="L29" s="183"/>
      <c r="M29" s="183"/>
      <c r="N29" s="183"/>
      <c r="O29" s="183"/>
      <c r="P29" s="166" t="s">
        <v>38</v>
      </c>
      <c r="Q29" s="166"/>
      <c r="R29" s="166"/>
      <c r="S29" s="152">
        <v>68</v>
      </c>
      <c r="T29" s="153"/>
      <c r="U29" s="153"/>
      <c r="V29" s="153"/>
      <c r="W29" s="5" t="s">
        <v>106</v>
      </c>
      <c r="X29" s="152">
        <v>68</v>
      </c>
      <c r="Y29" s="153"/>
      <c r="Z29" s="153"/>
      <c r="AA29" s="153"/>
      <c r="AB29" s="5" t="s">
        <v>106</v>
      </c>
      <c r="AC29" s="152">
        <v>69</v>
      </c>
      <c r="AD29" s="153"/>
      <c r="AE29" s="153"/>
      <c r="AF29" s="153"/>
      <c r="AG29" s="5" t="s">
        <v>106</v>
      </c>
      <c r="AH29" s="152">
        <v>66</v>
      </c>
      <c r="AI29" s="153"/>
      <c r="AJ29" s="153"/>
      <c r="AK29" s="153"/>
      <c r="AL29" s="5" t="s">
        <v>106</v>
      </c>
      <c r="AM29" s="152">
        <v>66</v>
      </c>
      <c r="AN29" s="153"/>
      <c r="AO29" s="153"/>
      <c r="AP29" s="153"/>
      <c r="AQ29" s="5" t="s">
        <v>22</v>
      </c>
      <c r="AR29" s="8"/>
    </row>
    <row r="30" spans="1:44" s="1" customFormat="1" ht="38.25" customHeight="1">
      <c r="A30" s="262"/>
      <c r="B30" s="263"/>
      <c r="C30" s="263"/>
      <c r="D30" s="263"/>
      <c r="E30" s="263"/>
      <c r="F30" s="263"/>
      <c r="G30" s="263"/>
      <c r="H30" s="263"/>
      <c r="I30" s="263"/>
      <c r="J30" s="264"/>
      <c r="K30" s="186"/>
      <c r="L30" s="187"/>
      <c r="M30" s="187"/>
      <c r="N30" s="187"/>
      <c r="O30" s="187"/>
      <c r="P30" s="174" t="s">
        <v>99</v>
      </c>
      <c r="Q30" s="175"/>
      <c r="R30" s="176"/>
      <c r="S30" s="283">
        <f>S24+S27</f>
        <v>24884</v>
      </c>
      <c r="T30" s="284"/>
      <c r="U30" s="284"/>
      <c r="V30" s="284"/>
      <c r="W30" s="113" t="s">
        <v>106</v>
      </c>
      <c r="X30" s="172">
        <f>X24+X27</f>
        <v>23697</v>
      </c>
      <c r="Y30" s="173"/>
      <c r="Z30" s="173"/>
      <c r="AA30" s="173"/>
      <c r="AB30" s="113" t="s">
        <v>106</v>
      </c>
      <c r="AC30" s="172">
        <f>AC24+AC27</f>
        <v>25030</v>
      </c>
      <c r="AD30" s="173"/>
      <c r="AE30" s="173"/>
      <c r="AF30" s="173"/>
      <c r="AG30" s="113" t="s">
        <v>106</v>
      </c>
      <c r="AH30" s="172">
        <f>AH24+AH27</f>
        <v>24640</v>
      </c>
      <c r="AI30" s="173"/>
      <c r="AJ30" s="173"/>
      <c r="AK30" s="173"/>
      <c r="AL30" s="113" t="s">
        <v>106</v>
      </c>
      <c r="AM30" s="283">
        <f>AM24+AM27</f>
        <v>23663</v>
      </c>
      <c r="AN30" s="284"/>
      <c r="AO30" s="284"/>
      <c r="AP30" s="284"/>
      <c r="AQ30" s="113" t="s">
        <v>22</v>
      </c>
      <c r="AR30" s="8"/>
    </row>
    <row r="31" spans="1:44" s="1" customFormat="1" ht="30.75" customHeight="1">
      <c r="A31" s="210"/>
      <c r="B31" s="211"/>
      <c r="C31" s="211"/>
      <c r="D31" s="211"/>
      <c r="E31" s="211"/>
      <c r="F31" s="211"/>
      <c r="G31" s="211"/>
      <c r="H31" s="211"/>
      <c r="I31" s="211"/>
      <c r="J31" s="212"/>
      <c r="K31" s="9"/>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
    </row>
    <row r="32" spans="1:44" s="1" customFormat="1" ht="24.75" customHeight="1">
      <c r="A32" s="191" t="s">
        <v>115</v>
      </c>
      <c r="B32" s="192"/>
      <c r="C32" s="192"/>
      <c r="D32" s="192"/>
      <c r="E32" s="192"/>
      <c r="F32" s="192"/>
      <c r="G32" s="192"/>
      <c r="H32" s="192"/>
      <c r="I32" s="192"/>
      <c r="J32" s="193"/>
      <c r="K32" s="149" t="s">
        <v>33</v>
      </c>
      <c r="L32" s="150"/>
      <c r="M32" s="150"/>
      <c r="N32" s="150"/>
      <c r="O32" s="150"/>
      <c r="P32" s="150"/>
      <c r="Q32" s="150"/>
      <c r="R32" s="151"/>
      <c r="S32" s="149" t="s">
        <v>149</v>
      </c>
      <c r="T32" s="150"/>
      <c r="U32" s="150"/>
      <c r="V32" s="150"/>
      <c r="W32" s="151"/>
      <c r="X32" s="149" t="s">
        <v>111</v>
      </c>
      <c r="Y32" s="150"/>
      <c r="Z32" s="150"/>
      <c r="AA32" s="150"/>
      <c r="AB32" s="151"/>
      <c r="AC32" s="149" t="s">
        <v>150</v>
      </c>
      <c r="AD32" s="150"/>
      <c r="AE32" s="150"/>
      <c r="AF32" s="150"/>
      <c r="AG32" s="151"/>
      <c r="AH32" s="149" t="s">
        <v>151</v>
      </c>
      <c r="AI32" s="150"/>
      <c r="AJ32" s="150"/>
      <c r="AK32" s="150"/>
      <c r="AL32" s="151"/>
      <c r="AM32" s="149" t="s">
        <v>181</v>
      </c>
      <c r="AN32" s="150"/>
      <c r="AO32" s="150"/>
      <c r="AP32" s="150"/>
      <c r="AQ32" s="151"/>
      <c r="AR32" s="12"/>
    </row>
    <row r="33" spans="1:44" s="1" customFormat="1" ht="19.5" customHeight="1">
      <c r="A33" s="207"/>
      <c r="B33" s="208"/>
      <c r="C33" s="208"/>
      <c r="D33" s="208"/>
      <c r="E33" s="208"/>
      <c r="F33" s="208"/>
      <c r="G33" s="208"/>
      <c r="H33" s="208"/>
      <c r="I33" s="208"/>
      <c r="J33" s="209"/>
      <c r="K33" s="169" t="s">
        <v>34</v>
      </c>
      <c r="L33" s="170"/>
      <c r="M33" s="170"/>
      <c r="N33" s="170"/>
      <c r="O33" s="170"/>
      <c r="P33" s="171"/>
      <c r="Q33" s="171"/>
      <c r="R33" s="164"/>
      <c r="S33" s="249">
        <f>S24/(S22*365)</f>
        <v>1</v>
      </c>
      <c r="T33" s="250"/>
      <c r="U33" s="250"/>
      <c r="V33" s="250"/>
      <c r="W33" s="251"/>
      <c r="X33" s="249">
        <f>X24/(X22*365)</f>
        <v>0.9876027397260274</v>
      </c>
      <c r="Y33" s="250"/>
      <c r="Z33" s="250"/>
      <c r="AA33" s="250"/>
      <c r="AB33" s="251"/>
      <c r="AC33" s="249">
        <f>AC24/(AC22*365)</f>
        <v>0.9916438356164383</v>
      </c>
      <c r="AD33" s="250"/>
      <c r="AE33" s="250"/>
      <c r="AF33" s="250"/>
      <c r="AG33" s="251"/>
      <c r="AH33" s="249">
        <f>AH24/(AH22*365)</f>
        <v>0.9897260273972602</v>
      </c>
      <c r="AI33" s="250"/>
      <c r="AJ33" s="250"/>
      <c r="AK33" s="250"/>
      <c r="AL33" s="251"/>
      <c r="AM33" s="249">
        <f>AM24/(AM22*365)</f>
        <v>0.9833561643835617</v>
      </c>
      <c r="AN33" s="250"/>
      <c r="AO33" s="250"/>
      <c r="AP33" s="250"/>
      <c r="AQ33" s="251"/>
      <c r="AR33" s="13"/>
    </row>
    <row r="34" spans="1:44" s="1" customFormat="1" ht="23.25" customHeight="1" thickBot="1">
      <c r="A34" s="207"/>
      <c r="B34" s="208"/>
      <c r="C34" s="208"/>
      <c r="D34" s="208"/>
      <c r="E34" s="208"/>
      <c r="F34" s="208"/>
      <c r="G34" s="208"/>
      <c r="H34" s="208"/>
      <c r="I34" s="208"/>
      <c r="J34" s="209"/>
      <c r="K34" s="297" t="s">
        <v>35</v>
      </c>
      <c r="L34" s="298"/>
      <c r="M34" s="298"/>
      <c r="N34" s="298"/>
      <c r="O34" s="298"/>
      <c r="P34" s="299"/>
      <c r="Q34" s="299"/>
      <c r="R34" s="300"/>
      <c r="S34" s="291">
        <f>S27/(S25*365)</f>
        <v>0.9391780821917808</v>
      </c>
      <c r="T34" s="292"/>
      <c r="U34" s="292"/>
      <c r="V34" s="292"/>
      <c r="W34" s="293"/>
      <c r="X34" s="291">
        <f>X27/(X25*365)</f>
        <v>0.8473059360730594</v>
      </c>
      <c r="Y34" s="292"/>
      <c r="Z34" s="292"/>
      <c r="AA34" s="292"/>
      <c r="AB34" s="293"/>
      <c r="AC34" s="291">
        <f>AC27/(AC25*365)</f>
        <v>0.9636529680365297</v>
      </c>
      <c r="AD34" s="292"/>
      <c r="AE34" s="292"/>
      <c r="AF34" s="292"/>
      <c r="AG34" s="293"/>
      <c r="AH34" s="291">
        <f>AH27/(AH25*365)</f>
        <v>0.9305936073059361</v>
      </c>
      <c r="AI34" s="292"/>
      <c r="AJ34" s="292"/>
      <c r="AK34" s="292"/>
      <c r="AL34" s="293"/>
      <c r="AM34" s="291">
        <f>AM27/(AM25*365)</f>
        <v>0.8498630136986302</v>
      </c>
      <c r="AN34" s="292"/>
      <c r="AO34" s="292"/>
      <c r="AP34" s="292"/>
      <c r="AQ34" s="293"/>
      <c r="AR34" s="13"/>
    </row>
    <row r="35" spans="1:44" s="1" customFormat="1" ht="23.25" customHeight="1" thickTop="1">
      <c r="A35" s="207"/>
      <c r="B35" s="208"/>
      <c r="C35" s="208"/>
      <c r="D35" s="208"/>
      <c r="E35" s="208"/>
      <c r="F35" s="208"/>
      <c r="G35" s="208"/>
      <c r="H35" s="208"/>
      <c r="I35" s="208"/>
      <c r="J35" s="209"/>
      <c r="K35" s="287" t="s">
        <v>39</v>
      </c>
      <c r="L35" s="288"/>
      <c r="M35" s="288"/>
      <c r="N35" s="288"/>
      <c r="O35" s="288"/>
      <c r="P35" s="289"/>
      <c r="Q35" s="289"/>
      <c r="R35" s="290"/>
      <c r="S35" s="294">
        <f>S30/(S28*365)</f>
        <v>0.9739334637964775</v>
      </c>
      <c r="T35" s="295"/>
      <c r="U35" s="295"/>
      <c r="V35" s="295"/>
      <c r="W35" s="296"/>
      <c r="X35" s="294">
        <f>X30/(X28*365)</f>
        <v>0.9274755381604697</v>
      </c>
      <c r="Y35" s="295"/>
      <c r="Z35" s="295"/>
      <c r="AA35" s="295"/>
      <c r="AB35" s="296"/>
      <c r="AC35" s="294">
        <f>AC30/(AC28*365)</f>
        <v>0.9796477495107632</v>
      </c>
      <c r="AD35" s="295"/>
      <c r="AE35" s="295"/>
      <c r="AF35" s="295"/>
      <c r="AG35" s="296"/>
      <c r="AH35" s="294">
        <f>AH30/(AH28*365)</f>
        <v>0.9643835616438357</v>
      </c>
      <c r="AI35" s="295"/>
      <c r="AJ35" s="295"/>
      <c r="AK35" s="295"/>
      <c r="AL35" s="296"/>
      <c r="AM35" s="294">
        <f>AM30/(AM28*365)</f>
        <v>0.9261448140900196</v>
      </c>
      <c r="AN35" s="295"/>
      <c r="AO35" s="295"/>
      <c r="AP35" s="295"/>
      <c r="AQ35" s="296"/>
      <c r="AR35" s="13"/>
    </row>
    <row r="36" spans="1:44" s="1" customFormat="1" ht="19.5" customHeight="1">
      <c r="A36" s="257"/>
      <c r="B36" s="258"/>
      <c r="C36" s="258"/>
      <c r="D36" s="258"/>
      <c r="E36" s="258"/>
      <c r="F36" s="258"/>
      <c r="G36" s="258"/>
      <c r="H36" s="258"/>
      <c r="I36" s="258"/>
      <c r="J36" s="259"/>
      <c r="K36" s="14" t="s">
        <v>98</v>
      </c>
      <c r="L36" s="15"/>
      <c r="M36" s="15"/>
      <c r="N36" s="15"/>
      <c r="O36" s="16"/>
      <c r="P36" s="16"/>
      <c r="Q36" s="16"/>
      <c r="R36" s="16"/>
      <c r="S36" s="17"/>
      <c r="T36" s="16"/>
      <c r="U36" s="16"/>
      <c r="V36" s="16"/>
      <c r="W36" s="16"/>
      <c r="X36" s="17"/>
      <c r="Y36" s="16"/>
      <c r="Z36" s="16"/>
      <c r="AA36" s="16"/>
      <c r="AB36" s="16"/>
      <c r="AC36" s="17"/>
      <c r="AD36" s="16"/>
      <c r="AE36" s="16"/>
      <c r="AF36" s="16"/>
      <c r="AG36" s="16"/>
      <c r="AH36" s="17"/>
      <c r="AI36" s="16"/>
      <c r="AJ36" s="16"/>
      <c r="AK36" s="16"/>
      <c r="AL36" s="16"/>
      <c r="AM36" s="17"/>
      <c r="AN36" s="18"/>
      <c r="AO36" s="18"/>
      <c r="AP36" s="18"/>
      <c r="AQ36" s="18"/>
      <c r="AR36" s="19"/>
    </row>
    <row r="37" spans="1:44" s="1" customFormat="1" ht="18.75">
      <c r="A37" s="301"/>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row>
    <row r="38" spans="1:44" ht="18.75">
      <c r="A38" s="190"/>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row>
    <row r="39" spans="1:44" s="1" customFormat="1" ht="22.5" customHeight="1">
      <c r="A39" s="302" t="s">
        <v>182</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row>
    <row r="40" spans="1:44" s="1" customFormat="1" ht="18.75">
      <c r="A40" s="196" t="s">
        <v>16</v>
      </c>
      <c r="B40" s="196"/>
      <c r="C40" s="196"/>
      <c r="D40" s="196"/>
      <c r="E40" s="196"/>
      <c r="F40" s="196"/>
      <c r="G40" s="196"/>
      <c r="H40" s="196"/>
      <c r="I40" s="196"/>
      <c r="J40" s="196"/>
      <c r="K40" s="234" t="s">
        <v>120</v>
      </c>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5"/>
      <c r="AQ40" s="235"/>
      <c r="AR40" s="235"/>
    </row>
    <row r="41" spans="1:44" s="1" customFormat="1" ht="18">
      <c r="A41" s="196" t="s">
        <v>7</v>
      </c>
      <c r="B41" s="196"/>
      <c r="C41" s="196"/>
      <c r="D41" s="196"/>
      <c r="E41" s="196"/>
      <c r="F41" s="196"/>
      <c r="G41" s="196"/>
      <c r="H41" s="196"/>
      <c r="I41" s="196"/>
      <c r="J41" s="196"/>
      <c r="K41" s="243" t="s">
        <v>101</v>
      </c>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5"/>
    </row>
    <row r="42" spans="1:44" s="1" customFormat="1" ht="18">
      <c r="A42" s="256" t="s">
        <v>18</v>
      </c>
      <c r="B42" s="256"/>
      <c r="C42" s="256"/>
      <c r="D42" s="256"/>
      <c r="E42" s="256"/>
      <c r="F42" s="256"/>
      <c r="G42" s="256"/>
      <c r="H42" s="256"/>
      <c r="I42" s="256"/>
      <c r="J42" s="256"/>
      <c r="K42" s="246"/>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8"/>
    </row>
  </sheetData>
  <sheetProtection/>
  <mergeCells count="147">
    <mergeCell ref="AM28:AP28"/>
    <mergeCell ref="AM21:AQ21"/>
    <mergeCell ref="S35:W35"/>
    <mergeCell ref="AH35:AL35"/>
    <mergeCell ref="AC35:AG35"/>
    <mergeCell ref="AM35:AQ35"/>
    <mergeCell ref="AM34:AQ34"/>
    <mergeCell ref="AM33:AQ33"/>
    <mergeCell ref="AM30:AP30"/>
    <mergeCell ref="AM32:AQ32"/>
    <mergeCell ref="A37:AR37"/>
    <mergeCell ref="A39:AR39"/>
    <mergeCell ref="A41:J41"/>
    <mergeCell ref="A42:J42"/>
    <mergeCell ref="V7:AF7"/>
    <mergeCell ref="AG7:AR7"/>
    <mergeCell ref="AM25:AP25"/>
    <mergeCell ref="AM27:AP27"/>
    <mergeCell ref="AM24:AP24"/>
    <mergeCell ref="AM22:AP22"/>
    <mergeCell ref="AH33:AL33"/>
    <mergeCell ref="K35:R35"/>
    <mergeCell ref="S34:W34"/>
    <mergeCell ref="X34:AB34"/>
    <mergeCell ref="AC34:AG34"/>
    <mergeCell ref="AH34:AL34"/>
    <mergeCell ref="S33:W33"/>
    <mergeCell ref="X33:AB33"/>
    <mergeCell ref="X35:AB35"/>
    <mergeCell ref="K34:R34"/>
    <mergeCell ref="AH22:AK22"/>
    <mergeCell ref="AH27:AK27"/>
    <mergeCell ref="X26:AA26"/>
    <mergeCell ref="AC26:AF26"/>
    <mergeCell ref="AC27:AF27"/>
    <mergeCell ref="AM26:AP26"/>
    <mergeCell ref="X22:AA22"/>
    <mergeCell ref="X30:AA30"/>
    <mergeCell ref="K25:O27"/>
    <mergeCell ref="AH30:AK30"/>
    <mergeCell ref="S30:V30"/>
    <mergeCell ref="AH28:AK28"/>
    <mergeCell ref="AC32:AG32"/>
    <mergeCell ref="AH32:AL32"/>
    <mergeCell ref="AC28:AF28"/>
    <mergeCell ref="X28:AA28"/>
    <mergeCell ref="P30:R30"/>
    <mergeCell ref="K20:AR20"/>
    <mergeCell ref="P29:R29"/>
    <mergeCell ref="S29:V29"/>
    <mergeCell ref="X29:AA29"/>
    <mergeCell ref="AH29:AK29"/>
    <mergeCell ref="K18:AR18"/>
    <mergeCell ref="P22:R22"/>
    <mergeCell ref="S22:V22"/>
    <mergeCell ref="S24:V24"/>
    <mergeCell ref="AH26:AK26"/>
    <mergeCell ref="A7:J7"/>
    <mergeCell ref="A32:J36"/>
    <mergeCell ref="S32:W32"/>
    <mergeCell ref="X32:AB32"/>
    <mergeCell ref="K21:R21"/>
    <mergeCell ref="X27:AA27"/>
    <mergeCell ref="A21:J31"/>
    <mergeCell ref="A8:J8"/>
    <mergeCell ref="K17:O17"/>
    <mergeCell ref="X17:AA17"/>
    <mergeCell ref="A40:J40"/>
    <mergeCell ref="K40:AR40"/>
    <mergeCell ref="K28:O30"/>
    <mergeCell ref="P28:R28"/>
    <mergeCell ref="AC22:AF22"/>
    <mergeCell ref="K41:AR42"/>
    <mergeCell ref="AC33:AG33"/>
    <mergeCell ref="K32:R32"/>
    <mergeCell ref="S27:V27"/>
    <mergeCell ref="S28:V28"/>
    <mergeCell ref="A1:AR1"/>
    <mergeCell ref="A2:AR2"/>
    <mergeCell ref="A3:E4"/>
    <mergeCell ref="F3:R4"/>
    <mergeCell ref="S3:W4"/>
    <mergeCell ref="A10:J10"/>
    <mergeCell ref="X3:AR4"/>
    <mergeCell ref="A5:AR5"/>
    <mergeCell ref="A6:AR6"/>
    <mergeCell ref="K7:U7"/>
    <mergeCell ref="V17:W17"/>
    <mergeCell ref="AD16:AI16"/>
    <mergeCell ref="R17:U17"/>
    <mergeCell ref="A15:J17"/>
    <mergeCell ref="K8:AR8"/>
    <mergeCell ref="A9:J9"/>
    <mergeCell ref="K9:AR9"/>
    <mergeCell ref="R15:AO15"/>
    <mergeCell ref="A12:J12"/>
    <mergeCell ref="AB17:AC17"/>
    <mergeCell ref="A18:J18"/>
    <mergeCell ref="A14:J14"/>
    <mergeCell ref="K14:AR14"/>
    <mergeCell ref="AJ16:AO16"/>
    <mergeCell ref="K15:Q16"/>
    <mergeCell ref="A11:J11"/>
    <mergeCell ref="AD17:AG17"/>
    <mergeCell ref="A13:J13"/>
    <mergeCell ref="K13:AR13"/>
    <mergeCell ref="AJ17:AM17"/>
    <mergeCell ref="A38:AR38"/>
    <mergeCell ref="P17:Q17"/>
    <mergeCell ref="A19:J19"/>
    <mergeCell ref="K19:AR19"/>
    <mergeCell ref="A20:J20"/>
    <mergeCell ref="AP15:AR17"/>
    <mergeCell ref="R16:W16"/>
    <mergeCell ref="X16:AC16"/>
    <mergeCell ref="AH17:AI17"/>
    <mergeCell ref="AC23:AF23"/>
    <mergeCell ref="K33:R33"/>
    <mergeCell ref="AC29:AF29"/>
    <mergeCell ref="P23:R23"/>
    <mergeCell ref="AC30:AF30"/>
    <mergeCell ref="S23:V23"/>
    <mergeCell ref="X23:AA23"/>
    <mergeCell ref="P27:R27"/>
    <mergeCell ref="P24:R24"/>
    <mergeCell ref="P25:R25"/>
    <mergeCell ref="K22:O24"/>
    <mergeCell ref="K10:AR10"/>
    <mergeCell ref="AN17:AO17"/>
    <mergeCell ref="K12:AR12"/>
    <mergeCell ref="AM29:AP29"/>
    <mergeCell ref="AM23:AP23"/>
    <mergeCell ref="P26:R26"/>
    <mergeCell ref="S26:V26"/>
    <mergeCell ref="AH24:AK24"/>
    <mergeCell ref="K11:AR11"/>
    <mergeCell ref="AC25:AF25"/>
    <mergeCell ref="X21:AB21"/>
    <mergeCell ref="AH23:AK23"/>
    <mergeCell ref="S21:W21"/>
    <mergeCell ref="S25:V25"/>
    <mergeCell ref="X25:AA25"/>
    <mergeCell ref="X24:AA24"/>
    <mergeCell ref="AC24:AF24"/>
    <mergeCell ref="AC21:AG21"/>
    <mergeCell ref="AH21:AL21"/>
    <mergeCell ref="AH25:AK25"/>
  </mergeCells>
  <hyperlinks>
    <hyperlink ref="K7:U7" r:id="rId1" display="大阪府立砂川厚生福祉センター条例"/>
    <hyperlink ref="V7:AF7" r:id="rId2" display="大阪府立砂川厚生福祉センター規則"/>
    <hyperlink ref="AG7:AR7" r:id="rId3" display="大阪府立砂川厚生福祉センター処務規程"/>
    <hyperlink ref="F3:R4" r:id="rId4" display="砂川厚生福祉センター"/>
    <hyperlink ref="X3:AR4" r:id="rId5" display="https://www.pref.osaka.lg.jp/chiikiseikatsu/"/>
  </hyperlinks>
  <printOptions/>
  <pageMargins left="0.5905511811023623" right="0.5905511811023623" top="0.5905511811023623" bottom="0.1968503937007874" header="0.5118110236220472" footer="0.1968503937007874"/>
  <pageSetup fitToHeight="0" horizontalDpi="600" verticalDpi="600" orientation="portrait" paperSize="9" scale="70" r:id="rId7"/>
  <headerFooter alignWithMargins="0">
    <oddHeader>&amp;R&amp;"游ゴシック,標準"砂川厚生福祉センター</oddHeader>
  </headerFooter>
  <drawing r:id="rId6"/>
</worksheet>
</file>

<file path=xl/worksheets/sheet2.xml><?xml version="1.0" encoding="utf-8"?>
<worksheet xmlns="http://schemas.openxmlformats.org/spreadsheetml/2006/main" xmlns:r="http://schemas.openxmlformats.org/officeDocument/2006/relationships">
  <dimension ref="A1:I108"/>
  <sheetViews>
    <sheetView tabSelected="1" view="pageBreakPreview" zoomScaleSheetLayoutView="100" workbookViewId="0" topLeftCell="A43">
      <selection activeCell="G46" sqref="G46"/>
    </sheetView>
  </sheetViews>
  <sheetFormatPr defaultColWidth="9.00390625" defaultRowHeight="13.5"/>
  <cols>
    <col min="1" max="1" width="4.25390625" style="20" customWidth="1"/>
    <col min="2" max="2" width="6.50390625" style="20" customWidth="1"/>
    <col min="3" max="3" width="6.125" style="20" customWidth="1"/>
    <col min="4" max="4" width="21.375" style="20" customWidth="1"/>
    <col min="5" max="7" width="17.125" style="22" customWidth="1"/>
    <col min="8" max="9" width="17.125" style="23" customWidth="1"/>
    <col min="10" max="16384" width="9.00390625" style="20" customWidth="1"/>
  </cols>
  <sheetData>
    <row r="1" ht="17.25">
      <c r="A1" s="21" t="s">
        <v>124</v>
      </c>
    </row>
    <row r="2" ht="12" customHeight="1">
      <c r="A2" s="24" t="s">
        <v>125</v>
      </c>
    </row>
    <row r="3" spans="1:9" ht="18" customHeight="1">
      <c r="A3" s="408" t="s">
        <v>126</v>
      </c>
      <c r="B3" s="408"/>
      <c r="C3" s="408"/>
      <c r="D3" s="408"/>
      <c r="I3" s="107" t="s">
        <v>127</v>
      </c>
    </row>
    <row r="4" spans="1:9" ht="16.5" customHeight="1">
      <c r="A4" s="350" t="s">
        <v>1</v>
      </c>
      <c r="B4" s="351"/>
      <c r="C4" s="351"/>
      <c r="D4" s="352"/>
      <c r="E4" s="48" t="s">
        <v>128</v>
      </c>
      <c r="F4" s="48" t="s">
        <v>129</v>
      </c>
      <c r="G4" s="48" t="s">
        <v>130</v>
      </c>
      <c r="H4" s="49" t="s">
        <v>131</v>
      </c>
      <c r="I4" s="49" t="s">
        <v>183</v>
      </c>
    </row>
    <row r="5" spans="1:9" ht="16.5" customHeight="1">
      <c r="A5" s="409" t="s">
        <v>132</v>
      </c>
      <c r="B5" s="400" t="s">
        <v>0</v>
      </c>
      <c r="C5" s="401"/>
      <c r="D5" s="402"/>
      <c r="E5" s="50">
        <v>96924</v>
      </c>
      <c r="F5" s="50">
        <v>103041</v>
      </c>
      <c r="G5" s="50">
        <v>106828</v>
      </c>
      <c r="H5" s="50">
        <v>103759</v>
      </c>
      <c r="I5" s="114">
        <v>100603</v>
      </c>
    </row>
    <row r="6" spans="1:9" ht="16.5" customHeight="1">
      <c r="A6" s="396"/>
      <c r="B6" s="400" t="s">
        <v>3</v>
      </c>
      <c r="C6" s="401"/>
      <c r="D6" s="402"/>
      <c r="E6" s="50">
        <v>0</v>
      </c>
      <c r="F6" s="50">
        <v>0</v>
      </c>
      <c r="G6" s="50">
        <v>0</v>
      </c>
      <c r="H6" s="50">
        <v>0</v>
      </c>
      <c r="I6" s="114">
        <v>0</v>
      </c>
    </row>
    <row r="7" spans="1:9" ht="16.5" customHeight="1" thickBot="1">
      <c r="A7" s="396"/>
      <c r="B7" s="411" t="s">
        <v>6</v>
      </c>
      <c r="C7" s="412"/>
      <c r="D7" s="413"/>
      <c r="E7" s="51">
        <v>31114</v>
      </c>
      <c r="F7" s="51">
        <v>31102</v>
      </c>
      <c r="G7" s="51">
        <v>29815</v>
      </c>
      <c r="H7" s="51">
        <v>33518</v>
      </c>
      <c r="I7" s="117">
        <v>34892</v>
      </c>
    </row>
    <row r="8" spans="1:9" ht="16.5" customHeight="1" thickBot="1">
      <c r="A8" s="410"/>
      <c r="B8" s="414" t="s">
        <v>21</v>
      </c>
      <c r="C8" s="415"/>
      <c r="D8" s="415"/>
      <c r="E8" s="52">
        <v>128038</v>
      </c>
      <c r="F8" s="52">
        <v>134143</v>
      </c>
      <c r="G8" s="52">
        <v>136643</v>
      </c>
      <c r="H8" s="52">
        <f>SUM(H5:H7)</f>
        <v>137277</v>
      </c>
      <c r="I8" s="121">
        <f>SUM(I5:I7)</f>
        <v>135495</v>
      </c>
    </row>
    <row r="9" spans="1:9" ht="16.5" customHeight="1">
      <c r="A9" s="394" t="s">
        <v>5</v>
      </c>
      <c r="B9" s="397" t="s">
        <v>4</v>
      </c>
      <c r="C9" s="398"/>
      <c r="D9" s="399"/>
      <c r="E9" s="53">
        <v>79387</v>
      </c>
      <c r="F9" s="53">
        <v>78000</v>
      </c>
      <c r="G9" s="53">
        <v>99597</v>
      </c>
      <c r="H9" s="116">
        <v>93090</v>
      </c>
      <c r="I9" s="116">
        <v>89993</v>
      </c>
    </row>
    <row r="10" spans="1:9" ht="16.5" customHeight="1">
      <c r="A10" s="395"/>
      <c r="B10" s="400" t="s">
        <v>133</v>
      </c>
      <c r="C10" s="401"/>
      <c r="D10" s="402"/>
      <c r="E10" s="50">
        <v>24458</v>
      </c>
      <c r="F10" s="50">
        <v>27412</v>
      </c>
      <c r="G10" s="50">
        <v>30108</v>
      </c>
      <c r="H10" s="114">
        <v>30757</v>
      </c>
      <c r="I10" s="114">
        <v>31723</v>
      </c>
    </row>
    <row r="11" spans="1:9" ht="16.5" customHeight="1">
      <c r="A11" s="395"/>
      <c r="B11" s="400" t="s">
        <v>134</v>
      </c>
      <c r="C11" s="401"/>
      <c r="D11" s="402"/>
      <c r="E11" s="54">
        <v>52159</v>
      </c>
      <c r="F11" s="54">
        <v>52219</v>
      </c>
      <c r="G11" s="54">
        <v>50711</v>
      </c>
      <c r="H11" s="115">
        <v>50864</v>
      </c>
      <c r="I11" s="115">
        <v>51550</v>
      </c>
    </row>
    <row r="12" spans="1:9" ht="16.5" customHeight="1" thickBot="1">
      <c r="A12" s="395"/>
      <c r="B12" s="403" t="s">
        <v>135</v>
      </c>
      <c r="C12" s="404"/>
      <c r="D12" s="405"/>
      <c r="E12" s="51">
        <v>0</v>
      </c>
      <c r="F12" s="51">
        <v>0</v>
      </c>
      <c r="G12" s="51">
        <v>0</v>
      </c>
      <c r="H12" s="117">
        <v>0</v>
      </c>
      <c r="I12" s="117">
        <v>0</v>
      </c>
    </row>
    <row r="13" spans="1:9" ht="16.5" customHeight="1" thickBot="1">
      <c r="A13" s="396"/>
      <c r="B13" s="406" t="s">
        <v>21</v>
      </c>
      <c r="C13" s="407"/>
      <c r="D13" s="407"/>
      <c r="E13" s="55">
        <v>156004</v>
      </c>
      <c r="F13" s="55">
        <v>157631</v>
      </c>
      <c r="G13" s="55">
        <v>180416</v>
      </c>
      <c r="H13" s="118">
        <f>SUM(H9:H12)</f>
        <v>174711</v>
      </c>
      <c r="I13" s="123">
        <f>SUM(I9:I12)</f>
        <v>173266</v>
      </c>
    </row>
    <row r="14" spans="1:9" ht="16.5" customHeight="1" thickBot="1">
      <c r="A14" s="382" t="s">
        <v>136</v>
      </c>
      <c r="B14" s="383"/>
      <c r="C14" s="383"/>
      <c r="D14" s="383"/>
      <c r="E14" s="52">
        <v>27966</v>
      </c>
      <c r="F14" s="52">
        <v>23488</v>
      </c>
      <c r="G14" s="52">
        <v>43773</v>
      </c>
      <c r="H14" s="119">
        <f>H13-H8</f>
        <v>37434</v>
      </c>
      <c r="I14" s="122">
        <f>I13-I8</f>
        <v>37771</v>
      </c>
    </row>
    <row r="15" spans="5:9" ht="12" customHeight="1">
      <c r="E15" s="25"/>
      <c r="F15" s="25"/>
      <c r="G15" s="25"/>
      <c r="H15" s="120"/>
      <c r="I15" s="26"/>
    </row>
    <row r="16" spans="1:9" ht="16.5" customHeight="1">
      <c r="A16" s="384" t="s">
        <v>40</v>
      </c>
      <c r="B16" s="385"/>
      <c r="C16" s="385"/>
      <c r="D16" s="386"/>
      <c r="E16" s="50">
        <v>5839</v>
      </c>
      <c r="F16" s="50">
        <v>6650</v>
      </c>
      <c r="G16" s="50">
        <v>39953</v>
      </c>
      <c r="H16" s="114">
        <v>45990</v>
      </c>
      <c r="I16" s="50">
        <v>29459</v>
      </c>
    </row>
    <row r="17" ht="12" customHeight="1"/>
    <row r="18" spans="1:9" ht="16.5" customHeight="1">
      <c r="A18" s="310" t="s">
        <v>137</v>
      </c>
      <c r="B18" s="311"/>
      <c r="C18" s="311"/>
      <c r="D18" s="311"/>
      <c r="E18" s="311"/>
      <c r="F18" s="311"/>
      <c r="G18" s="311"/>
      <c r="H18" s="311"/>
      <c r="I18" s="312"/>
    </row>
    <row r="19" spans="1:9" ht="51" customHeight="1">
      <c r="A19" s="313" t="s">
        <v>119</v>
      </c>
      <c r="B19" s="314"/>
      <c r="C19" s="314"/>
      <c r="D19" s="314"/>
      <c r="E19" s="314"/>
      <c r="F19" s="314"/>
      <c r="G19" s="314"/>
      <c r="H19" s="314"/>
      <c r="I19" s="315"/>
    </row>
    <row r="20" ht="9" customHeight="1"/>
    <row r="21" ht="14.25">
      <c r="A21" s="27" t="s">
        <v>108</v>
      </c>
    </row>
    <row r="22" spans="1:9" ht="18" customHeight="1">
      <c r="A22" s="387" t="s">
        <v>138</v>
      </c>
      <c r="B22" s="387"/>
      <c r="C22" s="387"/>
      <c r="H22" s="28"/>
      <c r="I22" s="29"/>
    </row>
    <row r="23" spans="1:9" ht="18" customHeight="1">
      <c r="A23" s="391" t="s">
        <v>139</v>
      </c>
      <c r="B23" s="392"/>
      <c r="C23" s="392"/>
      <c r="D23" s="393"/>
      <c r="H23" s="30"/>
      <c r="I23" s="107" t="s">
        <v>127</v>
      </c>
    </row>
    <row r="24" spans="1:9" ht="16.5" customHeight="1">
      <c r="A24" s="388" t="s">
        <v>1</v>
      </c>
      <c r="B24" s="389"/>
      <c r="C24" s="389"/>
      <c r="D24" s="390"/>
      <c r="E24" s="48" t="s">
        <v>149</v>
      </c>
      <c r="F24" s="48" t="s">
        <v>111</v>
      </c>
      <c r="G24" s="48" t="s">
        <v>150</v>
      </c>
      <c r="H24" s="49" t="s">
        <v>151</v>
      </c>
      <c r="I24" s="49" t="s">
        <v>184</v>
      </c>
    </row>
    <row r="25" spans="1:9" ht="16.5" customHeight="1">
      <c r="A25" s="372" t="s">
        <v>140</v>
      </c>
      <c r="B25" s="379" t="s">
        <v>41</v>
      </c>
      <c r="C25" s="380"/>
      <c r="D25" s="381"/>
      <c r="E25" s="56">
        <f>SUM(E26:E30)</f>
        <v>0</v>
      </c>
      <c r="F25" s="57">
        <f>SUM(F26:F30)</f>
        <v>0</v>
      </c>
      <c r="G25" s="57">
        <f>SUM(G26:G30)</f>
        <v>0</v>
      </c>
      <c r="H25" s="125">
        <f>SUM(H26:H30)</f>
        <v>0</v>
      </c>
      <c r="I25" s="125">
        <f>SUM(I26:I30)</f>
        <v>0</v>
      </c>
    </row>
    <row r="26" spans="1:9" ht="16.5" customHeight="1">
      <c r="A26" s="373"/>
      <c r="B26" s="58"/>
      <c r="C26" s="360" t="s">
        <v>42</v>
      </c>
      <c r="D26" s="361"/>
      <c r="E26" s="50">
        <v>0</v>
      </c>
      <c r="F26" s="59">
        <v>0</v>
      </c>
      <c r="G26" s="59">
        <v>0</v>
      </c>
      <c r="H26" s="126">
        <v>0</v>
      </c>
      <c r="I26" s="126">
        <v>0</v>
      </c>
    </row>
    <row r="27" spans="1:9" ht="16.5" customHeight="1">
      <c r="A27" s="373"/>
      <c r="B27" s="58"/>
      <c r="C27" s="360" t="s">
        <v>43</v>
      </c>
      <c r="D27" s="361"/>
      <c r="E27" s="50">
        <v>0</v>
      </c>
      <c r="F27" s="59">
        <v>0</v>
      </c>
      <c r="G27" s="59">
        <v>0</v>
      </c>
      <c r="H27" s="126">
        <v>0</v>
      </c>
      <c r="I27" s="126">
        <v>0</v>
      </c>
    </row>
    <row r="28" spans="1:9" ht="16.5" customHeight="1">
      <c r="A28" s="373"/>
      <c r="B28" s="58"/>
      <c r="C28" s="360" t="s">
        <v>112</v>
      </c>
      <c r="D28" s="361"/>
      <c r="E28" s="50">
        <v>0</v>
      </c>
      <c r="F28" s="59">
        <v>0</v>
      </c>
      <c r="G28" s="59">
        <v>0</v>
      </c>
      <c r="H28" s="126">
        <v>0</v>
      </c>
      <c r="I28" s="126">
        <v>0</v>
      </c>
    </row>
    <row r="29" spans="1:9" ht="16.5" customHeight="1">
      <c r="A29" s="373"/>
      <c r="B29" s="58"/>
      <c r="C29" s="360" t="s">
        <v>44</v>
      </c>
      <c r="D29" s="361"/>
      <c r="E29" s="50">
        <v>0</v>
      </c>
      <c r="F29" s="59">
        <v>0</v>
      </c>
      <c r="G29" s="59">
        <v>0</v>
      </c>
      <c r="H29" s="126">
        <v>0</v>
      </c>
      <c r="I29" s="126">
        <v>0</v>
      </c>
    </row>
    <row r="30" spans="1:9" ht="16.5" customHeight="1">
      <c r="A30" s="373"/>
      <c r="B30" s="60"/>
      <c r="C30" s="360" t="s">
        <v>45</v>
      </c>
      <c r="D30" s="361"/>
      <c r="E30" s="50">
        <v>0</v>
      </c>
      <c r="F30" s="59">
        <v>0</v>
      </c>
      <c r="G30" s="59">
        <v>0</v>
      </c>
      <c r="H30" s="126">
        <v>0</v>
      </c>
      <c r="I30" s="126">
        <v>0</v>
      </c>
    </row>
    <row r="31" spans="1:9" ht="16.5" customHeight="1">
      <c r="A31" s="373"/>
      <c r="B31" s="379" t="s">
        <v>46</v>
      </c>
      <c r="C31" s="380"/>
      <c r="D31" s="381"/>
      <c r="E31" s="56">
        <f>SUM(E32:E41)</f>
        <v>1611581</v>
      </c>
      <c r="F31" s="57">
        <f>SUM(F32:F41)</f>
        <v>1538188199</v>
      </c>
      <c r="G31" s="57">
        <f>SUM(G32:G41)</f>
        <v>1462766387</v>
      </c>
      <c r="H31" s="57">
        <f>SUM(H32:H41)</f>
        <v>1407026719</v>
      </c>
      <c r="I31" s="125">
        <f>SUM(I32:I41)</f>
        <v>1353181863</v>
      </c>
    </row>
    <row r="32" spans="1:9" ht="16.5" customHeight="1">
      <c r="A32" s="373"/>
      <c r="B32" s="61"/>
      <c r="C32" s="360" t="s">
        <v>47</v>
      </c>
      <c r="D32" s="361"/>
      <c r="E32" s="50">
        <v>246533</v>
      </c>
      <c r="F32" s="59">
        <v>246532585</v>
      </c>
      <c r="G32" s="59">
        <v>246532585</v>
      </c>
      <c r="H32" s="126">
        <v>246532585</v>
      </c>
      <c r="I32" s="126">
        <v>246532585</v>
      </c>
    </row>
    <row r="33" spans="1:9" ht="16.5" customHeight="1">
      <c r="A33" s="373"/>
      <c r="B33" s="61"/>
      <c r="C33" s="360" t="s">
        <v>48</v>
      </c>
      <c r="D33" s="361"/>
      <c r="E33" s="50">
        <v>1270435</v>
      </c>
      <c r="F33" s="59">
        <v>1205218967</v>
      </c>
      <c r="G33" s="59">
        <v>1137723239</v>
      </c>
      <c r="H33" s="126">
        <v>1089571774</v>
      </c>
      <c r="I33" s="126">
        <v>1043195415</v>
      </c>
    </row>
    <row r="34" spans="1:9" ht="16.5" customHeight="1">
      <c r="A34" s="373"/>
      <c r="B34" s="61"/>
      <c r="C34" s="360" t="s">
        <v>49</v>
      </c>
      <c r="D34" s="361"/>
      <c r="E34" s="50">
        <v>94118</v>
      </c>
      <c r="F34" s="59">
        <v>86179239</v>
      </c>
      <c r="G34" s="59">
        <v>78490755</v>
      </c>
      <c r="H34" s="126">
        <v>70922353</v>
      </c>
      <c r="I34" s="126">
        <v>63453863</v>
      </c>
    </row>
    <row r="35" spans="1:9" ht="16.5" customHeight="1">
      <c r="A35" s="373"/>
      <c r="B35" s="61"/>
      <c r="C35" s="360" t="s">
        <v>50</v>
      </c>
      <c r="D35" s="361"/>
      <c r="E35" s="50">
        <v>0</v>
      </c>
      <c r="F35" s="59">
        <v>0</v>
      </c>
      <c r="G35" s="59">
        <v>0</v>
      </c>
      <c r="H35" s="126">
        <v>0</v>
      </c>
      <c r="I35" s="126">
        <v>0</v>
      </c>
    </row>
    <row r="36" spans="1:9" ht="16.5" customHeight="1">
      <c r="A36" s="373"/>
      <c r="B36" s="61"/>
      <c r="C36" s="360" t="s">
        <v>51</v>
      </c>
      <c r="D36" s="361"/>
      <c r="E36" s="50">
        <v>495</v>
      </c>
      <c r="F36" s="59">
        <v>257408</v>
      </c>
      <c r="G36" s="59">
        <v>19808</v>
      </c>
      <c r="H36" s="126">
        <v>7</v>
      </c>
      <c r="I36" s="126">
        <v>0</v>
      </c>
    </row>
    <row r="37" spans="1:9" ht="16.5" customHeight="1">
      <c r="A37" s="373"/>
      <c r="B37" s="61"/>
      <c r="C37" s="360" t="s">
        <v>52</v>
      </c>
      <c r="D37" s="361"/>
      <c r="E37" s="50">
        <v>0</v>
      </c>
      <c r="F37" s="59">
        <v>0</v>
      </c>
      <c r="G37" s="59">
        <v>0</v>
      </c>
      <c r="H37" s="126">
        <v>0</v>
      </c>
      <c r="I37" s="126">
        <v>0</v>
      </c>
    </row>
    <row r="38" spans="1:9" ht="16.5" customHeight="1">
      <c r="A38" s="373"/>
      <c r="B38" s="61"/>
      <c r="C38" s="360" t="s">
        <v>53</v>
      </c>
      <c r="D38" s="361"/>
      <c r="E38" s="50">
        <v>0</v>
      </c>
      <c r="F38" s="59">
        <v>0</v>
      </c>
      <c r="G38" s="59">
        <v>0</v>
      </c>
      <c r="H38" s="126">
        <v>0</v>
      </c>
      <c r="I38" s="126">
        <v>0</v>
      </c>
    </row>
    <row r="39" spans="1:9" ht="16.5" customHeight="1">
      <c r="A39" s="373"/>
      <c r="B39" s="61"/>
      <c r="C39" s="360" t="s">
        <v>54</v>
      </c>
      <c r="D39" s="361"/>
      <c r="E39" s="50">
        <v>0</v>
      </c>
      <c r="F39" s="59">
        <v>0</v>
      </c>
      <c r="G39" s="59">
        <v>0</v>
      </c>
      <c r="H39" s="126">
        <v>0</v>
      </c>
      <c r="I39" s="126">
        <v>0</v>
      </c>
    </row>
    <row r="40" spans="1:9" ht="16.5" customHeight="1">
      <c r="A40" s="373"/>
      <c r="B40" s="61"/>
      <c r="C40" s="360" t="s">
        <v>55</v>
      </c>
      <c r="D40" s="361"/>
      <c r="E40" s="50">
        <v>0</v>
      </c>
      <c r="F40" s="59">
        <v>0</v>
      </c>
      <c r="G40" s="59">
        <v>0</v>
      </c>
      <c r="H40" s="126">
        <v>0</v>
      </c>
      <c r="I40" s="126">
        <v>0</v>
      </c>
    </row>
    <row r="41" spans="1:9" ht="16.5" customHeight="1" thickBot="1">
      <c r="A41" s="373"/>
      <c r="B41" s="61"/>
      <c r="C41" s="362" t="s">
        <v>56</v>
      </c>
      <c r="D41" s="363"/>
      <c r="E41" s="51">
        <v>0</v>
      </c>
      <c r="F41" s="62">
        <v>0</v>
      </c>
      <c r="G41" s="62">
        <v>0</v>
      </c>
      <c r="H41" s="127">
        <v>0</v>
      </c>
      <c r="I41" s="127">
        <v>0</v>
      </c>
    </row>
    <row r="42" spans="1:9" ht="16.5" customHeight="1" thickBot="1">
      <c r="A42" s="375"/>
      <c r="B42" s="370" t="s">
        <v>57</v>
      </c>
      <c r="C42" s="371"/>
      <c r="D42" s="371"/>
      <c r="E42" s="52">
        <f>E25+E31</f>
        <v>1611581</v>
      </c>
      <c r="F42" s="63">
        <f>F25+F31</f>
        <v>1538188199</v>
      </c>
      <c r="G42" s="63">
        <f>G25+G31</f>
        <v>1462766387</v>
      </c>
      <c r="H42" s="130">
        <f>H25+H31</f>
        <v>1407026719</v>
      </c>
      <c r="I42" s="138">
        <f>I25+I31</f>
        <v>1353181863</v>
      </c>
    </row>
    <row r="43" spans="1:9" ht="16.5" customHeight="1">
      <c r="A43" s="372" t="s">
        <v>141</v>
      </c>
      <c r="B43" s="376" t="s">
        <v>91</v>
      </c>
      <c r="C43" s="377"/>
      <c r="D43" s="378"/>
      <c r="E43" s="64">
        <f>SUM(E44:E47)</f>
        <v>227830</v>
      </c>
      <c r="F43" s="65">
        <f>SUM(F44:F47)</f>
        <v>154529618</v>
      </c>
      <c r="G43" s="65">
        <f>SUM(G44:G47)</f>
        <v>250762553</v>
      </c>
      <c r="H43" s="133">
        <f>SUM(H44:H47)</f>
        <v>328343612</v>
      </c>
      <c r="I43" s="128">
        <f>SUM(I44:I47)</f>
        <v>83465948</v>
      </c>
    </row>
    <row r="44" spans="1:9" ht="16.5" customHeight="1">
      <c r="A44" s="373"/>
      <c r="B44" s="61"/>
      <c r="C44" s="360" t="s">
        <v>58</v>
      </c>
      <c r="D44" s="361"/>
      <c r="E44" s="50">
        <v>166412</v>
      </c>
      <c r="F44" s="59">
        <v>90706220</v>
      </c>
      <c r="G44" s="59">
        <v>186300570</v>
      </c>
      <c r="H44" s="134">
        <v>268459220</v>
      </c>
      <c r="I44" s="126">
        <v>21368220</v>
      </c>
    </row>
    <row r="45" spans="1:9" ht="16.5" customHeight="1">
      <c r="A45" s="373"/>
      <c r="B45" s="61"/>
      <c r="C45" s="360" t="s">
        <v>113</v>
      </c>
      <c r="D45" s="361"/>
      <c r="E45" s="50">
        <v>61418</v>
      </c>
      <c r="F45" s="59">
        <v>63823398</v>
      </c>
      <c r="G45" s="59">
        <v>64461983</v>
      </c>
      <c r="H45" s="134">
        <v>59884392</v>
      </c>
      <c r="I45" s="126">
        <v>62097728</v>
      </c>
    </row>
    <row r="46" spans="1:9" ht="16.5" customHeight="1">
      <c r="A46" s="373"/>
      <c r="B46" s="61"/>
      <c r="C46" s="360" t="s">
        <v>59</v>
      </c>
      <c r="D46" s="361"/>
      <c r="E46" s="50">
        <v>0</v>
      </c>
      <c r="F46" s="59">
        <v>0</v>
      </c>
      <c r="G46" s="59">
        <v>0</v>
      </c>
      <c r="H46" s="134">
        <v>0</v>
      </c>
      <c r="I46" s="126">
        <v>0</v>
      </c>
    </row>
    <row r="47" spans="1:9" ht="16.5" customHeight="1">
      <c r="A47" s="373"/>
      <c r="B47" s="61"/>
      <c r="C47" s="360" t="s">
        <v>60</v>
      </c>
      <c r="D47" s="361"/>
      <c r="E47" s="50">
        <v>0</v>
      </c>
      <c r="F47" s="59">
        <v>0</v>
      </c>
      <c r="G47" s="59">
        <v>0</v>
      </c>
      <c r="H47" s="134">
        <v>0</v>
      </c>
      <c r="I47" s="126">
        <v>0</v>
      </c>
    </row>
    <row r="48" spans="1:9" ht="16.5" customHeight="1">
      <c r="A48" s="373"/>
      <c r="B48" s="379" t="s">
        <v>92</v>
      </c>
      <c r="C48" s="380"/>
      <c r="D48" s="381"/>
      <c r="E48" s="56">
        <f>SUM(E49:E51)</f>
        <v>1292415</v>
      </c>
      <c r="F48" s="57">
        <f>SUM(F49:F51)</f>
        <v>1335017553</v>
      </c>
      <c r="G48" s="57">
        <f>SUM(G49:G51)</f>
        <v>1176868419</v>
      </c>
      <c r="H48" s="135">
        <f>SUM(H49:H51)</f>
        <v>1001358629</v>
      </c>
      <c r="I48" s="125">
        <f>SUM(I49:I51)</f>
        <v>991662411</v>
      </c>
    </row>
    <row r="49" spans="1:9" ht="16.5" customHeight="1">
      <c r="A49" s="373"/>
      <c r="B49" s="61"/>
      <c r="C49" s="360" t="s">
        <v>58</v>
      </c>
      <c r="D49" s="361"/>
      <c r="E49" s="50">
        <v>519979</v>
      </c>
      <c r="F49" s="59">
        <v>554573070</v>
      </c>
      <c r="G49" s="59">
        <v>396532500</v>
      </c>
      <c r="H49" s="134">
        <v>291853170</v>
      </c>
      <c r="I49" s="126">
        <v>312906950</v>
      </c>
    </row>
    <row r="50" spans="1:9" ht="16.5" customHeight="1">
      <c r="A50" s="373"/>
      <c r="B50" s="61"/>
      <c r="C50" s="360" t="s">
        <v>61</v>
      </c>
      <c r="D50" s="361"/>
      <c r="E50" s="50">
        <v>772436</v>
      </c>
      <c r="F50" s="59">
        <v>780444483</v>
      </c>
      <c r="G50" s="59">
        <v>780335919</v>
      </c>
      <c r="H50" s="134">
        <v>709505459</v>
      </c>
      <c r="I50" s="126">
        <v>678755461</v>
      </c>
    </row>
    <row r="51" spans="1:9" ht="16.5" customHeight="1" thickBot="1">
      <c r="A51" s="373"/>
      <c r="B51" s="61"/>
      <c r="C51" s="362" t="s">
        <v>59</v>
      </c>
      <c r="D51" s="363"/>
      <c r="E51" s="51">
        <v>0</v>
      </c>
      <c r="F51" s="62">
        <v>0</v>
      </c>
      <c r="G51" s="62">
        <v>0</v>
      </c>
      <c r="H51" s="136">
        <v>0</v>
      </c>
      <c r="I51" s="428">
        <v>0</v>
      </c>
    </row>
    <row r="52" spans="1:9" ht="16.5" customHeight="1" thickBot="1">
      <c r="A52" s="374"/>
      <c r="B52" s="364" t="s">
        <v>162</v>
      </c>
      <c r="C52" s="365"/>
      <c r="D52" s="365"/>
      <c r="E52" s="55">
        <f>E43+E48</f>
        <v>1520245</v>
      </c>
      <c r="F52" s="66">
        <f>F43+F48</f>
        <v>1489547171</v>
      </c>
      <c r="G52" s="66">
        <f>G43+G48</f>
        <v>1427630972</v>
      </c>
      <c r="H52" s="129">
        <f>H43+H48</f>
        <v>1329702241</v>
      </c>
      <c r="I52" s="139">
        <f>I43+I48</f>
        <v>1075128359</v>
      </c>
    </row>
    <row r="53" spans="1:9" ht="16.5" customHeight="1" thickBot="1">
      <c r="A53" s="374"/>
      <c r="B53" s="366" t="s">
        <v>93</v>
      </c>
      <c r="C53" s="367"/>
      <c r="D53" s="367"/>
      <c r="E53" s="52">
        <f>E42-E52</f>
        <v>91336</v>
      </c>
      <c r="F53" s="63">
        <f>F42-F52</f>
        <v>48641028</v>
      </c>
      <c r="G53" s="63">
        <f>G42-G52</f>
        <v>35135415</v>
      </c>
      <c r="H53" s="130">
        <f>H42-H52</f>
        <v>77324478</v>
      </c>
      <c r="I53" s="138">
        <f>I42-I52</f>
        <v>278053504</v>
      </c>
    </row>
    <row r="54" spans="1:9" ht="16.5" customHeight="1" thickBot="1">
      <c r="A54" s="375"/>
      <c r="B54" s="368" t="s">
        <v>94</v>
      </c>
      <c r="C54" s="369"/>
      <c r="D54" s="369"/>
      <c r="E54" s="67">
        <f>SUM(E52:E53)</f>
        <v>1611581</v>
      </c>
      <c r="F54" s="68">
        <f>SUM(F52:F53)</f>
        <v>1538188199</v>
      </c>
      <c r="G54" s="68">
        <f>SUM(G52:G53)</f>
        <v>1462766387</v>
      </c>
      <c r="H54" s="137">
        <f>SUM(H52:H53)</f>
        <v>1407026719</v>
      </c>
      <c r="I54" s="140">
        <f>SUM(I52:I53)</f>
        <v>1353181863</v>
      </c>
    </row>
    <row r="55" spans="1:9" ht="8.25" customHeight="1">
      <c r="A55" s="31"/>
      <c r="E55" s="25"/>
      <c r="F55" s="25"/>
      <c r="G55" s="25"/>
      <c r="H55" s="32"/>
      <c r="I55" s="108"/>
    </row>
    <row r="56" spans="1:9" ht="16.5" customHeight="1">
      <c r="A56" s="350" t="s">
        <v>163</v>
      </c>
      <c r="B56" s="351"/>
      <c r="C56" s="351"/>
      <c r="D56" s="352"/>
      <c r="E56" s="69">
        <f>E52*1000/D59</f>
        <v>171.983746987517</v>
      </c>
      <c r="F56" s="69">
        <f>F52/D59</f>
        <v>168.51093329248624</v>
      </c>
      <c r="G56" s="69">
        <f>G52/D61</f>
        <v>161.53901977723805</v>
      </c>
      <c r="H56" s="69">
        <f>H52/D61</f>
        <v>150.45820721150392</v>
      </c>
      <c r="I56" s="141">
        <f>I52/D61</f>
        <v>121.65271323881763</v>
      </c>
    </row>
    <row r="57" spans="1:9" s="34" customFormat="1" ht="12" customHeight="1">
      <c r="A57" s="33" t="s">
        <v>142</v>
      </c>
      <c r="E57" s="35"/>
      <c r="F57" s="36"/>
      <c r="G57" s="35"/>
      <c r="H57" s="37"/>
      <c r="I57" s="142"/>
    </row>
    <row r="58" spans="1:9" s="34" customFormat="1" ht="13.5" customHeight="1">
      <c r="A58" s="38" t="s">
        <v>143</v>
      </c>
      <c r="B58" s="38"/>
      <c r="C58" s="38"/>
      <c r="D58" s="38"/>
      <c r="E58" s="35"/>
      <c r="F58" s="36"/>
      <c r="G58" s="35"/>
      <c r="H58" s="37"/>
      <c r="I58" s="142"/>
    </row>
    <row r="59" spans="1:9" s="34" customFormat="1" ht="13.5" customHeight="1">
      <c r="A59" s="39" t="s">
        <v>144</v>
      </c>
      <c r="B59" s="38"/>
      <c r="C59" s="38"/>
      <c r="D59" s="40">
        <v>8839469</v>
      </c>
      <c r="E59" s="35"/>
      <c r="F59" s="36"/>
      <c r="G59" s="35"/>
      <c r="H59" s="37"/>
      <c r="I59" s="142"/>
    </row>
    <row r="60" spans="1:9" s="34" customFormat="1" ht="13.5" customHeight="1">
      <c r="A60" s="38" t="s">
        <v>187</v>
      </c>
      <c r="B60" s="38"/>
      <c r="C60" s="38"/>
      <c r="D60" s="41"/>
      <c r="E60" s="35"/>
      <c r="F60" s="36"/>
      <c r="G60" s="35"/>
      <c r="H60" s="37"/>
      <c r="I60" s="142"/>
    </row>
    <row r="61" spans="1:9" s="34" customFormat="1" ht="13.5" customHeight="1">
      <c r="A61" s="39" t="s">
        <v>145</v>
      </c>
      <c r="B61" s="38"/>
      <c r="C61" s="38"/>
      <c r="D61" s="40">
        <v>8837685</v>
      </c>
      <c r="E61" s="35"/>
      <c r="F61" s="36"/>
      <c r="G61" s="35"/>
      <c r="H61" s="37"/>
      <c r="I61" s="142"/>
    </row>
    <row r="62" spans="1:9" ht="14.25">
      <c r="A62" s="42" t="s">
        <v>146</v>
      </c>
      <c r="I62" s="143"/>
    </row>
    <row r="63" spans="1:9" ht="18" customHeight="1">
      <c r="A63" s="353" t="s">
        <v>147</v>
      </c>
      <c r="B63" s="353"/>
      <c r="C63" s="353"/>
      <c r="D63" s="353"/>
      <c r="I63" s="144" t="s">
        <v>127</v>
      </c>
    </row>
    <row r="64" spans="1:9" ht="16.5" customHeight="1">
      <c r="A64" s="354" t="s">
        <v>1</v>
      </c>
      <c r="B64" s="355"/>
      <c r="C64" s="355"/>
      <c r="D64" s="356"/>
      <c r="E64" s="48" t="s">
        <v>149</v>
      </c>
      <c r="F64" s="48" t="s">
        <v>111</v>
      </c>
      <c r="G64" s="48" t="s">
        <v>150</v>
      </c>
      <c r="H64" s="49" t="s">
        <v>151</v>
      </c>
      <c r="I64" s="49" t="s">
        <v>184</v>
      </c>
    </row>
    <row r="65" spans="1:9" ht="16.5" customHeight="1">
      <c r="A65" s="357" t="s">
        <v>62</v>
      </c>
      <c r="B65" s="345" t="s">
        <v>63</v>
      </c>
      <c r="C65" s="346"/>
      <c r="D65" s="347"/>
      <c r="E65" s="56">
        <f>SUM(E66:E71)</f>
        <v>358610</v>
      </c>
      <c r="F65" s="57">
        <f>SUM(F66:F71)</f>
        <v>363290346</v>
      </c>
      <c r="G65" s="57">
        <f>SUM(G66:G71)</f>
        <v>382273246</v>
      </c>
      <c r="H65" s="125">
        <f>SUM(H66:H71)</f>
        <v>370014026</v>
      </c>
      <c r="I65" s="125">
        <f>SUM(I66:I71)</f>
        <v>370007237</v>
      </c>
    </row>
    <row r="66" spans="1:9" ht="16.5" customHeight="1">
      <c r="A66" s="358"/>
      <c r="B66" s="70"/>
      <c r="C66" s="332" t="s">
        <v>64</v>
      </c>
      <c r="D66" s="333"/>
      <c r="E66" s="50">
        <v>0</v>
      </c>
      <c r="F66" s="59">
        <v>0</v>
      </c>
      <c r="G66" s="59">
        <v>0</v>
      </c>
      <c r="H66" s="59">
        <v>0</v>
      </c>
      <c r="I66" s="59">
        <v>0</v>
      </c>
    </row>
    <row r="67" spans="1:9" ht="16.5" customHeight="1">
      <c r="A67" s="358"/>
      <c r="B67" s="70"/>
      <c r="C67" s="332" t="s">
        <v>65</v>
      </c>
      <c r="D67" s="333"/>
      <c r="E67" s="50">
        <v>326464</v>
      </c>
      <c r="F67" s="59">
        <v>329093117</v>
      </c>
      <c r="G67" s="59">
        <v>345439404</v>
      </c>
      <c r="H67" s="59">
        <v>331565036</v>
      </c>
      <c r="I67" s="59">
        <v>331153574</v>
      </c>
    </row>
    <row r="68" spans="1:9" ht="16.5" customHeight="1">
      <c r="A68" s="358"/>
      <c r="B68" s="70"/>
      <c r="C68" s="332" t="s">
        <v>66</v>
      </c>
      <c r="D68" s="333"/>
      <c r="E68" s="50">
        <v>0</v>
      </c>
      <c r="F68" s="59">
        <v>0</v>
      </c>
      <c r="G68" s="59">
        <v>0</v>
      </c>
      <c r="H68" s="59">
        <v>0</v>
      </c>
      <c r="I68" s="59">
        <v>0</v>
      </c>
    </row>
    <row r="69" spans="1:9" ht="16.5" customHeight="1">
      <c r="A69" s="358"/>
      <c r="B69" s="70"/>
      <c r="C69" s="332" t="s">
        <v>67</v>
      </c>
      <c r="D69" s="333"/>
      <c r="E69" s="50">
        <v>218</v>
      </c>
      <c r="F69" s="59">
        <v>136726</v>
      </c>
      <c r="G69" s="59">
        <v>187090</v>
      </c>
      <c r="H69" s="59">
        <v>77450</v>
      </c>
      <c r="I69" s="59">
        <v>54640</v>
      </c>
    </row>
    <row r="70" spans="1:9" ht="16.5" customHeight="1">
      <c r="A70" s="358"/>
      <c r="B70" s="70"/>
      <c r="C70" s="332" t="s">
        <v>68</v>
      </c>
      <c r="D70" s="333"/>
      <c r="E70" s="50">
        <v>0</v>
      </c>
      <c r="F70" s="59">
        <v>0</v>
      </c>
      <c r="G70" s="59">
        <v>0</v>
      </c>
      <c r="H70" s="59">
        <v>0</v>
      </c>
      <c r="I70" s="59">
        <v>0</v>
      </c>
    </row>
    <row r="71" spans="1:9" ht="16.5" customHeight="1">
      <c r="A71" s="358"/>
      <c r="B71" s="70"/>
      <c r="C71" s="332" t="s">
        <v>69</v>
      </c>
      <c r="D71" s="333"/>
      <c r="E71" s="50">
        <v>31928</v>
      </c>
      <c r="F71" s="59">
        <v>34060503</v>
      </c>
      <c r="G71" s="59">
        <v>36646752</v>
      </c>
      <c r="H71" s="59">
        <v>38371540</v>
      </c>
      <c r="I71" s="59">
        <v>38799023</v>
      </c>
    </row>
    <row r="72" spans="1:9" ht="16.5" customHeight="1">
      <c r="A72" s="358"/>
      <c r="B72" s="345" t="s">
        <v>70</v>
      </c>
      <c r="C72" s="346"/>
      <c r="D72" s="347"/>
      <c r="E72" s="56">
        <f>E73</f>
        <v>0</v>
      </c>
      <c r="F72" s="57">
        <f>F73</f>
        <v>0</v>
      </c>
      <c r="G72" s="57">
        <f>G73</f>
        <v>0</v>
      </c>
      <c r="H72" s="125">
        <f>H73</f>
        <v>0</v>
      </c>
      <c r="I72" s="125">
        <f>I73</f>
        <v>0</v>
      </c>
    </row>
    <row r="73" spans="1:9" ht="16.5" customHeight="1">
      <c r="A73" s="358"/>
      <c r="B73" s="71"/>
      <c r="C73" s="348" t="s">
        <v>71</v>
      </c>
      <c r="D73" s="349"/>
      <c r="E73" s="50">
        <v>0</v>
      </c>
      <c r="F73" s="50">
        <v>0</v>
      </c>
      <c r="G73" s="59">
        <v>0</v>
      </c>
      <c r="H73" s="59">
        <v>0</v>
      </c>
      <c r="I73" s="126">
        <v>0</v>
      </c>
    </row>
    <row r="74" spans="1:9" ht="16.5" customHeight="1">
      <c r="A74" s="358"/>
      <c r="B74" s="345" t="s">
        <v>72</v>
      </c>
      <c r="C74" s="346"/>
      <c r="D74" s="347"/>
      <c r="E74" s="56">
        <f>SUM(E75:E78)</f>
        <v>0</v>
      </c>
      <c r="F74" s="57">
        <f>SUM(F75:F78)</f>
        <v>0</v>
      </c>
      <c r="G74" s="57">
        <f>SUM(G75:G78)</f>
        <v>0</v>
      </c>
      <c r="H74" s="125">
        <f>SUM(H75:H78)</f>
        <v>0</v>
      </c>
      <c r="I74" s="125">
        <f>SUM(I75:I78)</f>
        <v>0</v>
      </c>
    </row>
    <row r="75" spans="1:9" ht="16.5" customHeight="1">
      <c r="A75" s="358"/>
      <c r="B75" s="70"/>
      <c r="C75" s="332" t="s">
        <v>64</v>
      </c>
      <c r="D75" s="333"/>
      <c r="E75" s="50">
        <v>0</v>
      </c>
      <c r="F75" s="50">
        <v>0</v>
      </c>
      <c r="G75" s="59">
        <v>0</v>
      </c>
      <c r="H75" s="59">
        <v>0</v>
      </c>
      <c r="I75" s="126">
        <v>0</v>
      </c>
    </row>
    <row r="76" spans="1:9" ht="16.5" customHeight="1">
      <c r="A76" s="358"/>
      <c r="B76" s="70"/>
      <c r="C76" s="332" t="s">
        <v>66</v>
      </c>
      <c r="D76" s="333"/>
      <c r="E76" s="50">
        <v>0</v>
      </c>
      <c r="F76" s="50">
        <v>0</v>
      </c>
      <c r="G76" s="59">
        <v>0</v>
      </c>
      <c r="H76" s="59">
        <v>0</v>
      </c>
      <c r="I76" s="126">
        <v>0</v>
      </c>
    </row>
    <row r="77" spans="1:9" ht="16.5" customHeight="1">
      <c r="A77" s="358"/>
      <c r="B77" s="70"/>
      <c r="C77" s="332" t="s">
        <v>73</v>
      </c>
      <c r="D77" s="333"/>
      <c r="E77" s="50">
        <v>0</v>
      </c>
      <c r="F77" s="50">
        <v>0</v>
      </c>
      <c r="G77" s="59">
        <v>0</v>
      </c>
      <c r="H77" s="59">
        <v>0</v>
      </c>
      <c r="I77" s="126">
        <v>0</v>
      </c>
    </row>
    <row r="78" spans="1:9" ht="16.5" customHeight="1" thickBot="1">
      <c r="A78" s="358"/>
      <c r="B78" s="70"/>
      <c r="C78" s="334" t="s">
        <v>74</v>
      </c>
      <c r="D78" s="335"/>
      <c r="E78" s="51">
        <v>0</v>
      </c>
      <c r="F78" s="51">
        <v>0</v>
      </c>
      <c r="G78" s="62">
        <v>0</v>
      </c>
      <c r="H78" s="131">
        <v>0</v>
      </c>
      <c r="I78" s="127">
        <v>0</v>
      </c>
    </row>
    <row r="79" spans="1:9" ht="16.5" customHeight="1" thickBot="1">
      <c r="A79" s="359"/>
      <c r="B79" s="336" t="s">
        <v>164</v>
      </c>
      <c r="C79" s="337"/>
      <c r="D79" s="338"/>
      <c r="E79" s="72">
        <f>SUM(E65,E72,E74)</f>
        <v>358610</v>
      </c>
      <c r="F79" s="73">
        <f>SUM(F65,F72,F74)</f>
        <v>363290346</v>
      </c>
      <c r="G79" s="73">
        <f>SUM(G65,G72,G74)</f>
        <v>382273246</v>
      </c>
      <c r="H79" s="130">
        <f>SUM(H65,H72,H74)</f>
        <v>370014026</v>
      </c>
      <c r="I79" s="138">
        <f>SUM(I65,I72,I74)</f>
        <v>370007237</v>
      </c>
    </row>
    <row r="80" spans="1:9" ht="16.5" customHeight="1">
      <c r="A80" s="339" t="s">
        <v>5</v>
      </c>
      <c r="B80" s="342" t="s">
        <v>165</v>
      </c>
      <c r="C80" s="343"/>
      <c r="D80" s="344"/>
      <c r="E80" s="64">
        <f>SUM(E81:E90)</f>
        <v>1038959</v>
      </c>
      <c r="F80" s="65">
        <f>SUM(F81:F90)</f>
        <v>1071097449</v>
      </c>
      <c r="G80" s="65">
        <f>SUM(G81:G90)</f>
        <v>1063503482</v>
      </c>
      <c r="H80" s="128">
        <f>SUM(H81:H90)</f>
        <v>985218490</v>
      </c>
      <c r="I80" s="128">
        <f>SUM(I81:I90)</f>
        <v>1047390933</v>
      </c>
    </row>
    <row r="81" spans="1:9" ht="16.5" customHeight="1">
      <c r="A81" s="340"/>
      <c r="B81" s="70"/>
      <c r="C81" s="316" t="s">
        <v>75</v>
      </c>
      <c r="D81" s="317"/>
      <c r="E81" s="50">
        <v>719943</v>
      </c>
      <c r="F81" s="59">
        <v>739418642</v>
      </c>
      <c r="G81" s="59">
        <v>736674666</v>
      </c>
      <c r="H81" s="59">
        <v>713620408</v>
      </c>
      <c r="I81" s="59">
        <v>730064714</v>
      </c>
    </row>
    <row r="82" spans="1:9" ht="16.5" customHeight="1">
      <c r="A82" s="340"/>
      <c r="B82" s="70"/>
      <c r="C82" s="316" t="s">
        <v>110</v>
      </c>
      <c r="D82" s="317"/>
      <c r="E82" s="50">
        <v>73667</v>
      </c>
      <c r="F82" s="59">
        <v>73335984</v>
      </c>
      <c r="G82" s="59">
        <v>74583290</v>
      </c>
      <c r="H82" s="59">
        <v>89524500</v>
      </c>
      <c r="I82" s="59">
        <v>78478031</v>
      </c>
    </row>
    <row r="83" spans="1:9" ht="16.5" customHeight="1">
      <c r="A83" s="340"/>
      <c r="B83" s="70"/>
      <c r="C83" s="316" t="s">
        <v>76</v>
      </c>
      <c r="D83" s="317"/>
      <c r="E83" s="50">
        <v>37583</v>
      </c>
      <c r="F83" s="59">
        <v>36792076</v>
      </c>
      <c r="G83" s="59">
        <v>35749809</v>
      </c>
      <c r="H83" s="59">
        <v>36034145</v>
      </c>
      <c r="I83" s="59">
        <v>46916200</v>
      </c>
    </row>
    <row r="84" spans="1:9" ht="16.5" customHeight="1">
      <c r="A84" s="340"/>
      <c r="B84" s="70"/>
      <c r="C84" s="328" t="s">
        <v>77</v>
      </c>
      <c r="D84" s="329"/>
      <c r="E84" s="50">
        <v>3945</v>
      </c>
      <c r="F84" s="59">
        <v>3926130</v>
      </c>
      <c r="G84" s="59">
        <v>4101197</v>
      </c>
      <c r="H84" s="59">
        <v>3953827</v>
      </c>
      <c r="I84" s="59">
        <v>3817965</v>
      </c>
    </row>
    <row r="85" spans="1:9" ht="16.5" customHeight="1">
      <c r="A85" s="340"/>
      <c r="B85" s="70"/>
      <c r="C85" s="316" t="s">
        <v>78</v>
      </c>
      <c r="D85" s="317"/>
      <c r="E85" s="50">
        <v>3485</v>
      </c>
      <c r="F85" s="59">
        <v>5768453</v>
      </c>
      <c r="G85" s="59">
        <v>2940680</v>
      </c>
      <c r="H85" s="59">
        <v>5281851</v>
      </c>
      <c r="I85" s="59">
        <v>3291521</v>
      </c>
    </row>
    <row r="86" spans="1:9" ht="16.5" customHeight="1">
      <c r="A86" s="340"/>
      <c r="B86" s="70"/>
      <c r="C86" s="328" t="s">
        <v>79</v>
      </c>
      <c r="D86" s="329"/>
      <c r="E86" s="50">
        <v>0</v>
      </c>
      <c r="F86" s="59">
        <v>0</v>
      </c>
      <c r="G86" s="59">
        <v>0</v>
      </c>
      <c r="H86" s="59">
        <v>0</v>
      </c>
      <c r="I86" s="59">
        <v>0</v>
      </c>
    </row>
    <row r="87" spans="1:9" ht="16.5" customHeight="1">
      <c r="A87" s="340"/>
      <c r="B87" s="70"/>
      <c r="C87" s="328" t="s">
        <v>80</v>
      </c>
      <c r="D87" s="329"/>
      <c r="E87" s="50">
        <v>0</v>
      </c>
      <c r="F87" s="59">
        <v>0</v>
      </c>
      <c r="G87" s="59">
        <v>0</v>
      </c>
      <c r="H87" s="59">
        <v>0</v>
      </c>
      <c r="I87" s="59">
        <v>0</v>
      </c>
    </row>
    <row r="88" spans="1:9" ht="16.5" customHeight="1">
      <c r="A88" s="340"/>
      <c r="B88" s="70"/>
      <c r="C88" s="328" t="s">
        <v>81</v>
      </c>
      <c r="D88" s="329"/>
      <c r="E88" s="50">
        <v>77217</v>
      </c>
      <c r="F88" s="59">
        <v>77019662</v>
      </c>
      <c r="G88" s="59">
        <v>75421812</v>
      </c>
      <c r="H88" s="59">
        <v>75012010</v>
      </c>
      <c r="I88" s="59">
        <v>75286022</v>
      </c>
    </row>
    <row r="89" spans="1:9" ht="16.5" customHeight="1">
      <c r="A89" s="340"/>
      <c r="B89" s="70"/>
      <c r="C89" s="330" t="s">
        <v>148</v>
      </c>
      <c r="D89" s="331"/>
      <c r="E89" s="50">
        <v>123119</v>
      </c>
      <c r="F89" s="59">
        <v>134836502</v>
      </c>
      <c r="G89" s="59">
        <v>134032028</v>
      </c>
      <c r="H89" s="59">
        <v>61791749</v>
      </c>
      <c r="I89" s="59">
        <v>109536480</v>
      </c>
    </row>
    <row r="90" spans="1:9" ht="16.5" customHeight="1">
      <c r="A90" s="340"/>
      <c r="B90" s="70"/>
      <c r="C90" s="316" t="s">
        <v>82</v>
      </c>
      <c r="D90" s="317"/>
      <c r="E90" s="50">
        <v>0</v>
      </c>
      <c r="F90" s="59">
        <v>0</v>
      </c>
      <c r="G90" s="59">
        <v>0</v>
      </c>
      <c r="H90" s="59">
        <v>0</v>
      </c>
      <c r="I90" s="59">
        <v>0</v>
      </c>
    </row>
    <row r="91" spans="1:9" ht="16.5" customHeight="1">
      <c r="A91" s="340"/>
      <c r="B91" s="318" t="s">
        <v>166</v>
      </c>
      <c r="C91" s="319"/>
      <c r="D91" s="320"/>
      <c r="E91" s="56">
        <f>E92</f>
        <v>6415</v>
      </c>
      <c r="F91" s="57">
        <f>F92</f>
        <v>5706660</v>
      </c>
      <c r="G91" s="57">
        <f>G92</f>
        <v>5037940</v>
      </c>
      <c r="H91" s="57">
        <f>H92</f>
        <v>4042563</v>
      </c>
      <c r="I91" s="125">
        <f>I92</f>
        <v>1796188</v>
      </c>
    </row>
    <row r="92" spans="1:9" ht="16.5" customHeight="1">
      <c r="A92" s="340"/>
      <c r="B92" s="71"/>
      <c r="C92" s="316" t="s">
        <v>83</v>
      </c>
      <c r="D92" s="317"/>
      <c r="E92" s="50">
        <v>6415</v>
      </c>
      <c r="F92" s="59">
        <v>5706660</v>
      </c>
      <c r="G92" s="59">
        <v>5037940</v>
      </c>
      <c r="H92" s="59">
        <v>4042563</v>
      </c>
      <c r="I92" s="126">
        <v>1796188</v>
      </c>
    </row>
    <row r="93" spans="1:9" ht="16.5" customHeight="1">
      <c r="A93" s="340"/>
      <c r="B93" s="318" t="s">
        <v>84</v>
      </c>
      <c r="C93" s="319"/>
      <c r="D93" s="320"/>
      <c r="E93" s="56">
        <f>SUM(E94:E95)</f>
        <v>0</v>
      </c>
      <c r="F93" s="57">
        <f>SUM(F94:F95)</f>
        <v>0</v>
      </c>
      <c r="G93" s="57">
        <f>SUM(G94:G95)</f>
        <v>0</v>
      </c>
      <c r="H93" s="57">
        <f>SUM(H94:H95)</f>
        <v>19801</v>
      </c>
      <c r="I93" s="125">
        <f>SUM(I94:I95)</f>
        <v>0</v>
      </c>
    </row>
    <row r="94" spans="1:9" ht="16.5" customHeight="1">
      <c r="A94" s="340"/>
      <c r="B94" s="70"/>
      <c r="C94" s="321" t="s">
        <v>114</v>
      </c>
      <c r="D94" s="322"/>
      <c r="E94" s="50">
        <v>0</v>
      </c>
      <c r="F94" s="50">
        <v>0</v>
      </c>
      <c r="G94" s="59">
        <v>0</v>
      </c>
      <c r="H94" s="59">
        <v>19801</v>
      </c>
      <c r="I94" s="126">
        <v>0</v>
      </c>
    </row>
    <row r="95" spans="1:9" ht="16.5" customHeight="1" thickBot="1">
      <c r="A95" s="340"/>
      <c r="B95" s="70"/>
      <c r="C95" s="323" t="s">
        <v>85</v>
      </c>
      <c r="D95" s="324"/>
      <c r="E95" s="51">
        <v>0</v>
      </c>
      <c r="F95" s="51">
        <v>0</v>
      </c>
      <c r="G95" s="62">
        <v>0</v>
      </c>
      <c r="H95" s="131">
        <v>0</v>
      </c>
      <c r="I95" s="127">
        <v>0</v>
      </c>
    </row>
    <row r="96" spans="1:9" ht="16.5" customHeight="1" thickBot="1">
      <c r="A96" s="341"/>
      <c r="B96" s="74" t="s">
        <v>167</v>
      </c>
      <c r="C96" s="75"/>
      <c r="D96" s="76"/>
      <c r="E96" s="55">
        <f>SUM(E80,E91,E93)</f>
        <v>1045374</v>
      </c>
      <c r="F96" s="66">
        <f>SUM(F80,F91,F93)</f>
        <v>1076804109</v>
      </c>
      <c r="G96" s="66">
        <f>SUM(G80,G91,G93)</f>
        <v>1068541422</v>
      </c>
      <c r="H96" s="129">
        <f>SUM(H80,H91,H93)</f>
        <v>989280854</v>
      </c>
      <c r="I96" s="139">
        <f>SUM(I80,I91,I93)</f>
        <v>1049187121</v>
      </c>
    </row>
    <row r="97" spans="1:9" ht="16.5" customHeight="1" thickBot="1">
      <c r="A97" s="305" t="s">
        <v>168</v>
      </c>
      <c r="B97" s="306"/>
      <c r="C97" s="306"/>
      <c r="D97" s="306"/>
      <c r="E97" s="52">
        <f>E79-E96</f>
        <v>-686764</v>
      </c>
      <c r="F97" s="63">
        <f>F79-F96</f>
        <v>-713513763</v>
      </c>
      <c r="G97" s="63">
        <f>G79-G96</f>
        <v>-686268176</v>
      </c>
      <c r="H97" s="130">
        <f>H79-H96</f>
        <v>-619266828</v>
      </c>
      <c r="I97" s="138">
        <f>I79-I96</f>
        <v>-679179884</v>
      </c>
    </row>
    <row r="98" spans="1:9" ht="16.5" customHeight="1" thickBot="1">
      <c r="A98" s="325" t="s">
        <v>169</v>
      </c>
      <c r="B98" s="326"/>
      <c r="C98" s="326"/>
      <c r="D98" s="327"/>
      <c r="E98" s="77">
        <v>606858</v>
      </c>
      <c r="F98" s="78">
        <v>629706683</v>
      </c>
      <c r="G98" s="78">
        <v>610316343</v>
      </c>
      <c r="H98" s="132">
        <v>638935211</v>
      </c>
      <c r="I98" s="145">
        <v>653871697</v>
      </c>
    </row>
    <row r="99" spans="1:9" ht="16.5" customHeight="1" thickBot="1">
      <c r="A99" s="305" t="s">
        <v>170</v>
      </c>
      <c r="B99" s="306"/>
      <c r="C99" s="306"/>
      <c r="D99" s="306"/>
      <c r="E99" s="52">
        <f>SUM(E97:E98)</f>
        <v>-79906</v>
      </c>
      <c r="F99" s="63">
        <f>SUM(F97:F98)</f>
        <v>-83807080</v>
      </c>
      <c r="G99" s="63">
        <f>SUM(G97:G98)</f>
        <v>-75951833</v>
      </c>
      <c r="H99" s="130">
        <f>SUM(H97:H98)</f>
        <v>19668383</v>
      </c>
      <c r="I99" s="138">
        <f>SUM(I97:I98)</f>
        <v>-25308187</v>
      </c>
    </row>
    <row r="100" ht="18" customHeight="1">
      <c r="I100" s="109"/>
    </row>
    <row r="101" spans="1:9" ht="16.5" customHeight="1">
      <c r="A101" s="79"/>
      <c r="B101" s="80"/>
      <c r="C101" s="80"/>
      <c r="D101" s="81"/>
      <c r="E101" s="48" t="s">
        <v>149</v>
      </c>
      <c r="F101" s="48" t="s">
        <v>111</v>
      </c>
      <c r="G101" s="48" t="s">
        <v>150</v>
      </c>
      <c r="H101" s="49" t="s">
        <v>151</v>
      </c>
      <c r="I101" s="110" t="s">
        <v>184</v>
      </c>
    </row>
    <row r="102" spans="1:9" ht="40.5" customHeight="1">
      <c r="A102" s="307" t="s">
        <v>171</v>
      </c>
      <c r="B102" s="308"/>
      <c r="C102" s="308"/>
      <c r="D102" s="309"/>
      <c r="E102" s="124">
        <f>(E80+E91)*1000/'基本情報'!$S$30</f>
        <v>42009.88587043883</v>
      </c>
      <c r="F102" s="124">
        <f>(F80+F91)/'基本情報'!$X$30</f>
        <v>45440.524496771744</v>
      </c>
      <c r="G102" s="124">
        <f>(G80+G91)/'基本情報'!$AC$30</f>
        <v>42690.42836596085</v>
      </c>
      <c r="H102" s="124">
        <f>(H80+H91)/'基本情報'!$AH$30</f>
        <v>40148.58169642857</v>
      </c>
      <c r="I102" s="124">
        <f>(I80+I91)/'基本情報'!$AM$30</f>
        <v>44338.71956218569</v>
      </c>
    </row>
    <row r="103" spans="1:9" s="43" customFormat="1" ht="18" customHeight="1">
      <c r="A103" s="82"/>
      <c r="B103" s="82"/>
      <c r="C103" s="82"/>
      <c r="D103" s="82"/>
      <c r="E103" s="83"/>
      <c r="F103" s="83"/>
      <c r="G103" s="83"/>
      <c r="H103" s="83"/>
      <c r="I103" s="111"/>
    </row>
    <row r="104" spans="1:9" ht="16.5" customHeight="1">
      <c r="A104" s="84"/>
      <c r="B104" s="85"/>
      <c r="C104" s="85"/>
      <c r="D104" s="86"/>
      <c r="E104" s="48" t="s">
        <v>149</v>
      </c>
      <c r="F104" s="48" t="s">
        <v>111</v>
      </c>
      <c r="G104" s="48" t="s">
        <v>150</v>
      </c>
      <c r="H104" s="49" t="s">
        <v>151</v>
      </c>
      <c r="I104" s="110" t="s">
        <v>184</v>
      </c>
    </row>
    <row r="105" spans="1:9" ht="40.5" customHeight="1">
      <c r="A105" s="307" t="s">
        <v>172</v>
      </c>
      <c r="B105" s="308"/>
      <c r="C105" s="308"/>
      <c r="D105" s="309"/>
      <c r="E105" s="124">
        <f>E98*1000/'基本情報'!$S$30</f>
        <v>24387.47789744414</v>
      </c>
      <c r="F105" s="124">
        <f>F98/'基本情報'!$X$30</f>
        <v>26573.265940836394</v>
      </c>
      <c r="G105" s="124">
        <f>G98/'基本情報'!$AC$30</f>
        <v>24383.393647622852</v>
      </c>
      <c r="H105" s="124">
        <f>H98/'基本情報'!$AH$30</f>
        <v>25930.81213474026</v>
      </c>
      <c r="I105" s="124">
        <f>I98/'基本情報'!$AM$30</f>
        <v>27632.66268013354</v>
      </c>
    </row>
    <row r="106" spans="1:9" ht="18.75">
      <c r="A106" s="87"/>
      <c r="B106" s="87"/>
      <c r="C106" s="87"/>
      <c r="D106" s="87"/>
      <c r="E106" s="88"/>
      <c r="F106" s="88"/>
      <c r="G106" s="88"/>
      <c r="H106" s="89"/>
      <c r="I106" s="89"/>
    </row>
    <row r="107" spans="1:9" ht="16.5" customHeight="1">
      <c r="A107" s="310" t="s">
        <v>137</v>
      </c>
      <c r="B107" s="311"/>
      <c r="C107" s="311"/>
      <c r="D107" s="311"/>
      <c r="E107" s="311"/>
      <c r="F107" s="311"/>
      <c r="G107" s="311"/>
      <c r="H107" s="311"/>
      <c r="I107" s="312"/>
    </row>
    <row r="108" spans="1:9" ht="68.25" customHeight="1">
      <c r="A108" s="313" t="s">
        <v>119</v>
      </c>
      <c r="B108" s="314"/>
      <c r="C108" s="314"/>
      <c r="D108" s="314"/>
      <c r="E108" s="314"/>
      <c r="F108" s="314"/>
      <c r="G108" s="314"/>
      <c r="H108" s="314"/>
      <c r="I108" s="315"/>
    </row>
  </sheetData>
  <sheetProtection/>
  <mergeCells count="95">
    <mergeCell ref="A3:D3"/>
    <mergeCell ref="A4:D4"/>
    <mergeCell ref="A5:A8"/>
    <mergeCell ref="B5:D5"/>
    <mergeCell ref="B6:D6"/>
    <mergeCell ref="B7:D7"/>
    <mergeCell ref="B8:D8"/>
    <mergeCell ref="A9:A13"/>
    <mergeCell ref="B9:D9"/>
    <mergeCell ref="B10:D10"/>
    <mergeCell ref="B11:D11"/>
    <mergeCell ref="B12:D12"/>
    <mergeCell ref="B13:D13"/>
    <mergeCell ref="A14:D14"/>
    <mergeCell ref="A16:D16"/>
    <mergeCell ref="A18:I18"/>
    <mergeCell ref="A19:I19"/>
    <mergeCell ref="A22:C22"/>
    <mergeCell ref="A24:D24"/>
    <mergeCell ref="A23:D23"/>
    <mergeCell ref="A25:A42"/>
    <mergeCell ref="B25:D25"/>
    <mergeCell ref="C26:D26"/>
    <mergeCell ref="C27:D27"/>
    <mergeCell ref="C28:D28"/>
    <mergeCell ref="C29:D29"/>
    <mergeCell ref="C30:D30"/>
    <mergeCell ref="B31:D31"/>
    <mergeCell ref="C32:D32"/>
    <mergeCell ref="C33:D33"/>
    <mergeCell ref="C34:D34"/>
    <mergeCell ref="C35:D35"/>
    <mergeCell ref="C36:D36"/>
    <mergeCell ref="C37:D37"/>
    <mergeCell ref="C38:D38"/>
    <mergeCell ref="C39:D39"/>
    <mergeCell ref="C40:D40"/>
    <mergeCell ref="C41:D41"/>
    <mergeCell ref="B42:D42"/>
    <mergeCell ref="A43:A54"/>
    <mergeCell ref="B43:D43"/>
    <mergeCell ref="C44:D44"/>
    <mergeCell ref="C45:D45"/>
    <mergeCell ref="C46:D46"/>
    <mergeCell ref="C47:D47"/>
    <mergeCell ref="B48:D48"/>
    <mergeCell ref="C49:D49"/>
    <mergeCell ref="C50:D50"/>
    <mergeCell ref="C51:D51"/>
    <mergeCell ref="B52:D52"/>
    <mergeCell ref="B53:D53"/>
    <mergeCell ref="B54:D54"/>
    <mergeCell ref="A56:D56"/>
    <mergeCell ref="A63:D63"/>
    <mergeCell ref="A64:D64"/>
    <mergeCell ref="A65:A79"/>
    <mergeCell ref="B65:D65"/>
    <mergeCell ref="C66:D66"/>
    <mergeCell ref="C67:D67"/>
    <mergeCell ref="C68:D68"/>
    <mergeCell ref="C69:D69"/>
    <mergeCell ref="C70:D70"/>
    <mergeCell ref="C71:D71"/>
    <mergeCell ref="B72:D72"/>
    <mergeCell ref="C73:D73"/>
    <mergeCell ref="B74:D74"/>
    <mergeCell ref="C75:D75"/>
    <mergeCell ref="C76:D76"/>
    <mergeCell ref="C77:D77"/>
    <mergeCell ref="C78:D78"/>
    <mergeCell ref="B79:D79"/>
    <mergeCell ref="A80:A96"/>
    <mergeCell ref="B80:D80"/>
    <mergeCell ref="C81:D81"/>
    <mergeCell ref="C82:D82"/>
    <mergeCell ref="C83:D83"/>
    <mergeCell ref="C84:D84"/>
    <mergeCell ref="C85:D85"/>
    <mergeCell ref="A98:D98"/>
    <mergeCell ref="C86:D86"/>
    <mergeCell ref="C87:D87"/>
    <mergeCell ref="C88:D88"/>
    <mergeCell ref="C89:D89"/>
    <mergeCell ref="C90:D90"/>
    <mergeCell ref="B91:D91"/>
    <mergeCell ref="A99:D99"/>
    <mergeCell ref="A102:D102"/>
    <mergeCell ref="A105:D105"/>
    <mergeCell ref="A107:I107"/>
    <mergeCell ref="A108:I108"/>
    <mergeCell ref="C92:D92"/>
    <mergeCell ref="B93:D93"/>
    <mergeCell ref="C94:D94"/>
    <mergeCell ref="C95:D95"/>
    <mergeCell ref="A97:D97"/>
  </mergeCells>
  <hyperlinks>
    <hyperlink ref="A23" r:id="rId1" display="府の決算（財務諸表等）はこちら"/>
    <hyperlink ref="A23:D23" r:id="rId2" display="府の決算（財務諸表等）はこちら"/>
  </hyperlinks>
  <printOptions/>
  <pageMargins left="0.5905511811023623" right="0.5905511811023623" top="0.5905511811023623" bottom="0.1968503937007874" header="0.5118110236220472" footer="0.1968503937007874"/>
  <pageSetup fitToHeight="0" horizontalDpi="600" verticalDpi="600" orientation="portrait" paperSize="9" scale="70" r:id="rId3"/>
  <headerFooter alignWithMargins="0">
    <oddHeader>&amp;R&amp;"游ゴシック,標準"砂川厚生福祉センター</oddHeader>
  </headerFooter>
  <rowBreaks count="1" manualBreakCount="1">
    <brk id="61" max="9" man="1"/>
  </rowBreaks>
</worksheet>
</file>

<file path=xl/worksheets/sheet3.xml><?xml version="1.0" encoding="utf-8"?>
<worksheet xmlns="http://schemas.openxmlformats.org/spreadsheetml/2006/main" xmlns:r="http://schemas.openxmlformats.org/officeDocument/2006/relationships">
  <dimension ref="A2:H16"/>
  <sheetViews>
    <sheetView view="pageBreakPreview" zoomScaleSheetLayoutView="100" zoomScalePageLayoutView="0" workbookViewId="0" topLeftCell="A1">
      <selection activeCell="A2" sqref="A2"/>
    </sheetView>
  </sheetViews>
  <sheetFormatPr defaultColWidth="9.00390625" defaultRowHeight="13.5"/>
  <cols>
    <col min="1" max="1" width="20.25390625" style="20" customWidth="1"/>
    <col min="2" max="2" width="14.125" style="20" customWidth="1"/>
    <col min="3" max="3" width="10.625" style="20" customWidth="1"/>
    <col min="4" max="7" width="13.625" style="20" customWidth="1"/>
    <col min="8" max="8" width="13.75390625" style="20" customWidth="1"/>
    <col min="9" max="16384" width="9.00390625" style="20" customWidth="1"/>
  </cols>
  <sheetData>
    <row r="2" spans="1:8" ht="17.25">
      <c r="A2" s="44" t="s">
        <v>152</v>
      </c>
      <c r="B2" s="34"/>
      <c r="C2" s="34"/>
      <c r="D2" s="34"/>
      <c r="E2" s="34"/>
      <c r="F2" s="34"/>
      <c r="G2" s="34"/>
      <c r="H2" s="34"/>
    </row>
    <row r="3" spans="1:8" ht="18">
      <c r="A3" s="90" t="s">
        <v>87</v>
      </c>
      <c r="B3" s="91"/>
      <c r="C3" s="91"/>
      <c r="D3" s="92" t="s">
        <v>153</v>
      </c>
      <c r="E3" s="92" t="s">
        <v>129</v>
      </c>
      <c r="F3" s="92" t="s">
        <v>130</v>
      </c>
      <c r="G3" s="92" t="s">
        <v>131</v>
      </c>
      <c r="H3" s="93" t="s">
        <v>183</v>
      </c>
    </row>
    <row r="4" spans="1:8" ht="19.5">
      <c r="A4" s="94" t="s">
        <v>86</v>
      </c>
      <c r="B4" s="95"/>
      <c r="C4" s="95"/>
      <c r="D4" s="96">
        <v>113</v>
      </c>
      <c r="E4" s="96">
        <v>106</v>
      </c>
      <c r="F4" s="96">
        <v>105</v>
      </c>
      <c r="G4" s="96">
        <v>107</v>
      </c>
      <c r="H4" s="97">
        <f>SUM(H5:H6)</f>
        <v>105</v>
      </c>
    </row>
    <row r="5" spans="1:8" ht="18.75">
      <c r="A5" s="98" t="s">
        <v>10</v>
      </c>
      <c r="B5" s="99" t="s">
        <v>88</v>
      </c>
      <c r="C5" s="100"/>
      <c r="D5" s="101">
        <v>109</v>
      </c>
      <c r="E5" s="101">
        <v>104</v>
      </c>
      <c r="F5" s="101">
        <v>103</v>
      </c>
      <c r="G5" s="101">
        <v>104</v>
      </c>
      <c r="H5" s="102">
        <v>102</v>
      </c>
    </row>
    <row r="6" spans="1:8" ht="18.75">
      <c r="A6" s="103"/>
      <c r="B6" s="99" t="s">
        <v>89</v>
      </c>
      <c r="C6" s="100"/>
      <c r="D6" s="101">
        <v>4</v>
      </c>
      <c r="E6" s="101">
        <v>2</v>
      </c>
      <c r="F6" s="101">
        <v>2</v>
      </c>
      <c r="G6" s="101">
        <v>3</v>
      </c>
      <c r="H6" s="102">
        <v>3</v>
      </c>
    </row>
    <row r="7" spans="1:8" ht="13.5">
      <c r="A7" s="45"/>
      <c r="B7" s="45"/>
      <c r="C7" s="45"/>
      <c r="D7" s="45"/>
      <c r="E7" s="45"/>
      <c r="F7" s="45"/>
      <c r="G7" s="45"/>
      <c r="H7" s="45"/>
    </row>
    <row r="8" spans="1:8" ht="13.5">
      <c r="A8" s="45"/>
      <c r="B8" s="46"/>
      <c r="C8" s="46"/>
      <c r="D8" s="47"/>
      <c r="E8" s="47"/>
      <c r="F8" s="47"/>
      <c r="G8" s="47"/>
      <c r="H8" s="47"/>
    </row>
    <row r="9" spans="1:8" ht="17.25">
      <c r="A9" s="44" t="s">
        <v>154</v>
      </c>
      <c r="B9" s="34"/>
      <c r="C9" s="34"/>
      <c r="D9" s="34"/>
      <c r="E9" s="34"/>
      <c r="F9" s="34"/>
      <c r="G9" s="34"/>
      <c r="H9" s="34"/>
    </row>
    <row r="10" spans="1:8" ht="98.25" customHeight="1">
      <c r="A10" s="416" t="s">
        <v>119</v>
      </c>
      <c r="B10" s="417"/>
      <c r="C10" s="417"/>
      <c r="D10" s="417"/>
      <c r="E10" s="417"/>
      <c r="F10" s="417"/>
      <c r="G10" s="417"/>
      <c r="H10" s="418"/>
    </row>
    <row r="11" spans="1:8" ht="13.5">
      <c r="A11" s="34"/>
      <c r="B11" s="34"/>
      <c r="C11" s="34"/>
      <c r="D11" s="34"/>
      <c r="E11" s="34"/>
      <c r="F11" s="34"/>
      <c r="G11" s="34"/>
      <c r="H11" s="34"/>
    </row>
    <row r="12" spans="1:8" ht="13.5">
      <c r="A12" s="34"/>
      <c r="B12" s="34"/>
      <c r="C12" s="34"/>
      <c r="D12" s="34"/>
      <c r="E12" s="34"/>
      <c r="F12" s="34"/>
      <c r="G12" s="34"/>
      <c r="H12" s="34"/>
    </row>
    <row r="13" spans="1:8" ht="17.25">
      <c r="A13" s="44" t="s">
        <v>155</v>
      </c>
      <c r="B13" s="34"/>
      <c r="C13" s="34"/>
      <c r="D13" s="34"/>
      <c r="E13" s="34"/>
      <c r="F13" s="34"/>
      <c r="G13" s="34"/>
      <c r="H13" s="34"/>
    </row>
    <row r="14" spans="1:8" ht="19.5" customHeight="1">
      <c r="A14" s="104" t="s">
        <v>156</v>
      </c>
      <c r="B14" s="105" t="s">
        <v>116</v>
      </c>
      <c r="C14" s="104" t="s">
        <v>157</v>
      </c>
      <c r="D14" s="419" t="s">
        <v>117</v>
      </c>
      <c r="E14" s="420"/>
      <c r="F14" s="421"/>
      <c r="G14" s="90" t="s">
        <v>158</v>
      </c>
      <c r="H14" s="106" t="s">
        <v>161</v>
      </c>
    </row>
    <row r="15" spans="1:8" ht="116.25" customHeight="1">
      <c r="A15" s="104" t="s">
        <v>159</v>
      </c>
      <c r="B15" s="422" t="s">
        <v>185</v>
      </c>
      <c r="C15" s="423"/>
      <c r="D15" s="423"/>
      <c r="E15" s="423"/>
      <c r="F15" s="423"/>
      <c r="G15" s="423"/>
      <c r="H15" s="424"/>
    </row>
    <row r="16" spans="1:8" ht="408.75" customHeight="1">
      <c r="A16" s="104" t="s">
        <v>160</v>
      </c>
      <c r="B16" s="425" t="s">
        <v>186</v>
      </c>
      <c r="C16" s="426"/>
      <c r="D16" s="426"/>
      <c r="E16" s="426"/>
      <c r="F16" s="426"/>
      <c r="G16" s="426"/>
      <c r="H16" s="427"/>
    </row>
  </sheetData>
  <sheetProtection/>
  <mergeCells count="4">
    <mergeCell ref="A10:H10"/>
    <mergeCell ref="D14:F14"/>
    <mergeCell ref="B15:H15"/>
    <mergeCell ref="B16:H16"/>
  </mergeCells>
  <printOptions/>
  <pageMargins left="0.5905511811023623" right="0.5905511811023623" top="0.5905511811023623" bottom="0.1968503937007874" header="0.5118110236220472" footer="0.1968503937007874"/>
  <pageSetup horizontalDpi="600" verticalDpi="600" orientation="portrait" paperSize="9" scale="70" r:id="rId1"/>
  <headerFooter alignWithMargins="0">
    <oddHeader>&amp;R&amp;"游ゴシック,標準"砂川厚生福祉センター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萩原　和美</dc:creator>
  <cp:keywords/>
  <dc:description/>
  <cp:lastModifiedBy>大阪府</cp:lastModifiedBy>
  <cp:lastPrinted>2023-10-24T10:14:55Z</cp:lastPrinted>
  <dcterms:created xsi:type="dcterms:W3CDTF">1997-01-08T22:48:59Z</dcterms:created>
  <dcterms:modified xsi:type="dcterms:W3CDTF">2023-10-24T10:14:57Z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