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85w$\作業用\02計画推進グループ\07 公の施設\01公の施設基本情報（照会等）\R05年公表分\07_9月照会分（部局提出）\"/>
    </mc:Choice>
  </mc:AlternateContent>
  <xr:revisionPtr revIDLastSave="0" documentId="13_ncr:1_{FBDEA3C8-6828-48C7-BF0C-66ADAD480E5C}" xr6:coauthVersionLast="47" xr6:coauthVersionMax="47" xr10:uidLastSave="{00000000-0000-0000-0000-000000000000}"/>
  <bookViews>
    <workbookView xWindow="-120" yWindow="-120" windowWidth="20730" windowHeight="11310" tabRatio="891" activeTab="1" xr2:uid="{00000000-000D-0000-FFFF-FFFF00000000}"/>
  </bookViews>
  <sheets>
    <sheet name="基本情報" sheetId="9" r:id="rId1"/>
    <sheet name="収支情報" sheetId="10" r:id="rId2"/>
    <sheet name="その他" sheetId="11" r:id="rId3"/>
  </sheets>
  <definedNames>
    <definedName name="_xlnm.Print_Area" localSheetId="2">その他!$A$1:$H$15</definedName>
    <definedName name="_xlnm.Print_Area" localSheetId="0">基本情報!$A$1:$AR$30</definedName>
    <definedName name="_xlnm.Print_Area" localSheetId="1">収支情報!$A$1:$I$108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10" l="1"/>
  <c r="H105" i="10"/>
  <c r="G105" i="10"/>
  <c r="F105" i="10"/>
  <c r="E105" i="10"/>
  <c r="I13" i="10" l="1"/>
  <c r="I8" i="10"/>
  <c r="I14" i="10" l="1"/>
  <c r="H3" i="11"/>
  <c r="G3" i="11" l="1"/>
  <c r="F3" i="11"/>
  <c r="E3" i="11"/>
  <c r="D3" i="11"/>
  <c r="H13" i="10"/>
  <c r="H8" i="10"/>
  <c r="G13" i="10"/>
  <c r="G8" i="10"/>
  <c r="F13" i="10"/>
  <c r="F14" i="10" s="1"/>
  <c r="F8" i="10"/>
  <c r="E13" i="10"/>
  <c r="E8" i="10"/>
  <c r="AD23" i="9"/>
  <c r="Y23" i="9"/>
  <c r="T23" i="9"/>
  <c r="O23" i="9"/>
  <c r="H14" i="10" l="1"/>
  <c r="E14" i="10"/>
  <c r="G14" i="10"/>
  <c r="I93" i="10"/>
  <c r="H93" i="10" l="1"/>
  <c r="G93" i="10"/>
  <c r="F93" i="10"/>
  <c r="E93" i="10"/>
  <c r="I91" i="10"/>
  <c r="H91" i="10"/>
  <c r="G91" i="10"/>
  <c r="F91" i="10"/>
  <c r="E91" i="10"/>
  <c r="I80" i="10"/>
  <c r="H80" i="10"/>
  <c r="G80" i="10"/>
  <c r="G102" i="10" s="1"/>
  <c r="F80" i="10"/>
  <c r="E80" i="10"/>
  <c r="E102" i="10" s="1"/>
  <c r="I74" i="10"/>
  <c r="H74" i="10"/>
  <c r="G74" i="10"/>
  <c r="F74" i="10"/>
  <c r="E74" i="10"/>
  <c r="I72" i="10"/>
  <c r="H72" i="10"/>
  <c r="G72" i="10"/>
  <c r="F72" i="10"/>
  <c r="E72" i="10"/>
  <c r="I65" i="10"/>
  <c r="H65" i="10"/>
  <c r="G65" i="10"/>
  <c r="F65" i="10"/>
  <c r="E65" i="10"/>
  <c r="I48" i="10"/>
  <c r="H48" i="10"/>
  <c r="G48" i="10"/>
  <c r="F48" i="10"/>
  <c r="E48" i="10"/>
  <c r="I43" i="10"/>
  <c r="H43" i="10"/>
  <c r="G43" i="10"/>
  <c r="F43" i="10"/>
  <c r="E43" i="10"/>
  <c r="I31" i="10"/>
  <c r="H31" i="10"/>
  <c r="G31" i="10"/>
  <c r="F31" i="10"/>
  <c r="E31" i="10"/>
  <c r="I25" i="10"/>
  <c r="H25" i="10"/>
  <c r="G25" i="10"/>
  <c r="F25" i="10"/>
  <c r="E25" i="10"/>
  <c r="I102" i="10" l="1"/>
  <c r="H102" i="10"/>
  <c r="H79" i="10"/>
  <c r="F102" i="10"/>
  <c r="I96" i="10"/>
  <c r="E42" i="10"/>
  <c r="I42" i="10"/>
  <c r="G52" i="10"/>
  <c r="G56" i="10" s="1"/>
  <c r="F79" i="10"/>
  <c r="G42" i="10"/>
  <c r="E52" i="10"/>
  <c r="E56" i="10" s="1"/>
  <c r="I52" i="10"/>
  <c r="I56" i="10" s="1"/>
  <c r="F42" i="10"/>
  <c r="H42" i="10"/>
  <c r="F52" i="10"/>
  <c r="F56" i="10" s="1"/>
  <c r="H52" i="10"/>
  <c r="H56" i="10" s="1"/>
  <c r="E79" i="10"/>
  <c r="G79" i="10"/>
  <c r="I79" i="10"/>
  <c r="F96" i="10"/>
  <c r="H96" i="10"/>
  <c r="H97" i="10" s="1"/>
  <c r="H99" i="10" s="1"/>
  <c r="G53" i="10"/>
  <c r="G54" i="10" s="1"/>
  <c r="E96" i="10"/>
  <c r="G96" i="10"/>
  <c r="G97" i="10" l="1"/>
  <c r="G99" i="10" s="1"/>
  <c r="F97" i="10"/>
  <c r="F99" i="10" s="1"/>
  <c r="E97" i="10"/>
  <c r="E99" i="10" s="1"/>
  <c r="I97" i="10"/>
  <c r="I99" i="10" s="1"/>
  <c r="I53" i="10"/>
  <c r="I54" i="10" s="1"/>
  <c r="E53" i="10"/>
  <c r="E54" i="10" s="1"/>
  <c r="F53" i="10"/>
  <c r="F54" i="10" s="1"/>
  <c r="H53" i="10"/>
  <c r="H54" i="10" s="1"/>
</calcChain>
</file>

<file path=xl/sharedStrings.xml><?xml version="1.0" encoding="utf-8"?>
<sst xmlns="http://schemas.openxmlformats.org/spreadsheetml/2006/main" count="229" uniqueCount="183">
  <si>
    <t>施設使用料</t>
    <rPh sb="0" eb="2">
      <t>シセツ</t>
    </rPh>
    <rPh sb="2" eb="4">
      <t>シヨウ</t>
    </rPh>
    <rPh sb="4" eb="5">
      <t>リョウ</t>
    </rPh>
    <phoneticPr fontId="1"/>
  </si>
  <si>
    <t>区分</t>
    <rPh sb="0" eb="2">
      <t>クブン</t>
    </rPh>
    <phoneticPr fontId="1"/>
  </si>
  <si>
    <t>施設で実施している主な事業</t>
    <rPh sb="0" eb="2">
      <t>シセツ</t>
    </rPh>
    <rPh sb="3" eb="5">
      <t>ジッシ</t>
    </rPh>
    <rPh sb="9" eb="10">
      <t>オモ</t>
    </rPh>
    <rPh sb="11" eb="13">
      <t>ジギョウ</t>
    </rPh>
    <phoneticPr fontId="1"/>
  </si>
  <si>
    <t>行政財産目的外使用料</t>
    <rPh sb="0" eb="2">
      <t>ギョウセイ</t>
    </rPh>
    <rPh sb="2" eb="4">
      <t>ザイサン</t>
    </rPh>
    <rPh sb="4" eb="6">
      <t>モクテキ</t>
    </rPh>
    <rPh sb="6" eb="7">
      <t>ガイ</t>
    </rPh>
    <rPh sb="7" eb="9">
      <t>シヨウ</t>
    </rPh>
    <rPh sb="9" eb="10">
      <t>リョウ</t>
    </rPh>
    <phoneticPr fontId="1"/>
  </si>
  <si>
    <t>施設管理費</t>
    <rPh sb="0" eb="2">
      <t>シセツ</t>
    </rPh>
    <rPh sb="2" eb="5">
      <t>カンリヒ</t>
    </rPh>
    <phoneticPr fontId="1"/>
  </si>
  <si>
    <t>府支出</t>
    <rPh sb="0" eb="1">
      <t>フ</t>
    </rPh>
    <rPh sb="1" eb="3">
      <t>シシュツ</t>
    </rPh>
    <phoneticPr fontId="1"/>
  </si>
  <si>
    <t>雑入</t>
    <rPh sb="0" eb="1">
      <t>ザツ</t>
    </rPh>
    <rPh sb="1" eb="2">
      <t>ニュウ</t>
    </rPh>
    <phoneticPr fontId="1"/>
  </si>
  <si>
    <t>料金水準の考え方</t>
    <rPh sb="0" eb="2">
      <t>リョウキン</t>
    </rPh>
    <rPh sb="2" eb="4">
      <t>スイジュン</t>
    </rPh>
    <rPh sb="5" eb="6">
      <t>カンガ</t>
    </rPh>
    <rPh sb="7" eb="8">
      <t>カタ</t>
    </rPh>
    <phoneticPr fontId="1"/>
  </si>
  <si>
    <t>５，４７５㎡（大阪府）</t>
    <rPh sb="7" eb="9">
      <t>オオサカ</t>
    </rPh>
    <rPh sb="9" eb="10">
      <t>フ</t>
    </rPh>
    <phoneticPr fontId="1"/>
  </si>
  <si>
    <t>条例等に規定された設置目的</t>
    <rPh sb="2" eb="3">
      <t>トウ</t>
    </rPh>
    <phoneticPr fontId="1"/>
  </si>
  <si>
    <t>施設名（愛称）</t>
    <phoneticPr fontId="1"/>
  </si>
  <si>
    <t>担当部・課
　・グループ</t>
    <phoneticPr fontId="1"/>
  </si>
  <si>
    <t>所在地等</t>
    <phoneticPr fontId="1"/>
  </si>
  <si>
    <t>敷地面積（敷地所有者）</t>
    <phoneticPr fontId="1"/>
  </si>
  <si>
    <t>建物規模（施設構造）</t>
    <phoneticPr fontId="1"/>
  </si>
  <si>
    <t>延床面積（建物所有者）</t>
    <phoneticPr fontId="1"/>
  </si>
  <si>
    <t>管理運営形態</t>
    <phoneticPr fontId="1"/>
  </si>
  <si>
    <t>料金区分</t>
    <phoneticPr fontId="1"/>
  </si>
  <si>
    <t>開館日・開館時間</t>
    <phoneticPr fontId="1"/>
  </si>
  <si>
    <t>主な料金</t>
    <phoneticPr fontId="1"/>
  </si>
  <si>
    <t>公の施設基本情報</t>
    <rPh sb="4" eb="6">
      <t>キホン</t>
    </rPh>
    <rPh sb="6" eb="8">
      <t>ジョウホウ</t>
    </rPh>
    <phoneticPr fontId="1"/>
  </si>
  <si>
    <t>障がい者自立センター</t>
    <rPh sb="0" eb="1">
      <t>サワ</t>
    </rPh>
    <rPh sb="3" eb="4">
      <t>シャ</t>
    </rPh>
    <rPh sb="4" eb="6">
      <t>ジリツ</t>
    </rPh>
    <phoneticPr fontId="1"/>
  </si>
  <si>
    <t>合　　計</t>
    <rPh sb="0" eb="1">
      <t>ゴウ</t>
    </rPh>
    <rPh sb="3" eb="4">
      <t>ケイ</t>
    </rPh>
    <phoneticPr fontId="1"/>
  </si>
  <si>
    <t>人</t>
    <rPh sb="0" eb="1">
      <t>ニン</t>
    </rPh>
    <phoneticPr fontId="1"/>
  </si>
  <si>
    <t>〒５５８-０００１　　大阪市住吉区大領３丁目２-３６　　TEL０６－６６９２－２９７１</t>
    <rPh sb="11" eb="14">
      <t>オオサカシ</t>
    </rPh>
    <rPh sb="14" eb="17">
      <t>スミヨシク</t>
    </rPh>
    <rPh sb="17" eb="19">
      <t>ダイリョウ</t>
    </rPh>
    <rPh sb="20" eb="22">
      <t>チョウメ</t>
    </rPh>
    <phoneticPr fontId="1"/>
  </si>
  <si>
    <t>主な施設内容</t>
    <phoneticPr fontId="1"/>
  </si>
  <si>
    <t>施設建設時の財源内訳</t>
    <phoneticPr fontId="1"/>
  </si>
  <si>
    <t>合　　　計</t>
    <rPh sb="0" eb="1">
      <t>ゴウ</t>
    </rPh>
    <rPh sb="4" eb="5">
      <t>ケイ</t>
    </rPh>
    <phoneticPr fontId="1"/>
  </si>
  <si>
    <t>左の財源内訳</t>
    <rPh sb="0" eb="1">
      <t>ヒダリ</t>
    </rPh>
    <rPh sb="2" eb="4">
      <t>ザイゲン</t>
    </rPh>
    <rPh sb="4" eb="6">
      <t>ウチワケ</t>
    </rPh>
    <phoneticPr fontId="1"/>
  </si>
  <si>
    <t>地方債</t>
    <rPh sb="0" eb="3">
      <t>チホウサイ</t>
    </rPh>
    <phoneticPr fontId="1"/>
  </si>
  <si>
    <t>国　　庫</t>
    <rPh sb="0" eb="1">
      <t>クニ</t>
    </rPh>
    <rPh sb="3" eb="4">
      <t>コ</t>
    </rPh>
    <phoneticPr fontId="1"/>
  </si>
  <si>
    <t>その他</t>
    <rPh sb="2" eb="3">
      <t>タ</t>
    </rPh>
    <phoneticPr fontId="1"/>
  </si>
  <si>
    <t>一般財源</t>
    <rPh sb="0" eb="2">
      <t>イッパン</t>
    </rPh>
    <rPh sb="2" eb="4">
      <t>ザイゲン</t>
    </rPh>
    <phoneticPr fontId="1"/>
  </si>
  <si>
    <t>億円</t>
    <rPh sb="0" eb="2">
      <t>オクエン</t>
    </rPh>
    <phoneticPr fontId="1"/>
  </si>
  <si>
    <t>年度</t>
    <rPh sb="0" eb="2">
      <t>ネンド</t>
    </rPh>
    <phoneticPr fontId="1"/>
  </si>
  <si>
    <t>利用者数（過去5年間）
※H19.4開所</t>
    <rPh sb="0" eb="2">
      <t>リヨウ</t>
    </rPh>
    <rPh sb="2" eb="3">
      <t>シャ</t>
    </rPh>
    <rPh sb="3" eb="4">
      <t>スウ</t>
    </rPh>
    <rPh sb="5" eb="7">
      <t>カコ</t>
    </rPh>
    <rPh sb="8" eb="10">
      <t>ネンカン</t>
    </rPh>
    <rPh sb="18" eb="20">
      <t>カイショ</t>
    </rPh>
    <phoneticPr fontId="1"/>
  </si>
  <si>
    <t>利用率</t>
    <rPh sb="0" eb="3">
      <t>リヨウリツ</t>
    </rPh>
    <phoneticPr fontId="1"/>
  </si>
  <si>
    <t>府支出（補修費）</t>
    <rPh sb="0" eb="1">
      <t>フ</t>
    </rPh>
    <rPh sb="1" eb="3">
      <t>シシュツ</t>
    </rPh>
    <rPh sb="4" eb="6">
      <t>ホシュウ</t>
    </rPh>
    <rPh sb="6" eb="7">
      <t>ヒ</t>
    </rPh>
    <phoneticPr fontId="1"/>
  </si>
  <si>
    <t>Ⅰ流動資産</t>
    <rPh sb="1" eb="3">
      <t>リュウドウ</t>
    </rPh>
    <rPh sb="3" eb="5">
      <t>シサン</t>
    </rPh>
    <phoneticPr fontId="1"/>
  </si>
  <si>
    <t>現金預金等</t>
    <rPh sb="0" eb="2">
      <t>ゲンキン</t>
    </rPh>
    <rPh sb="2" eb="4">
      <t>ヨキン</t>
    </rPh>
    <rPh sb="4" eb="5">
      <t>トウ</t>
    </rPh>
    <phoneticPr fontId="1"/>
  </si>
  <si>
    <t>未収金</t>
    <rPh sb="0" eb="3">
      <t>ミシュウキン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</si>
  <si>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</si>
  <si>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その他流動資産</t>
    <rPh sb="2" eb="3">
      <t>タ</t>
    </rPh>
    <rPh sb="3" eb="5">
      <t>リュウドウ</t>
    </rPh>
    <rPh sb="5" eb="7">
      <t>シサン</t>
    </rPh>
    <phoneticPr fontId="1"/>
  </si>
  <si>
    <t>Ⅱ固定資産</t>
    <rPh sb="1" eb="3">
      <t>コテイ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</si>
  <si>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</si>
  <si>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</si>
  <si>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工作物・立木竹・浮標等</t>
    <rPh sb="0" eb="3">
      <t>コウサクブツ</t>
    </rPh>
    <rPh sb="4" eb="5">
      <t>タ</t>
    </rPh>
    <rPh sb="5" eb="6">
      <t>モク</t>
    </rPh>
    <rPh sb="6" eb="7">
      <t>タケ</t>
    </rPh>
    <rPh sb="8" eb="10">
      <t>フヒョウ</t>
    </rPh>
    <rPh sb="10" eb="11">
      <t>トウ</t>
    </rPh>
    <phoneticPr fontId="1"/>
  </si>
  <si>
    <t>地上権</t>
    <rPh sb="0" eb="3">
      <t>チジョウケン</t>
    </rPh>
    <phoneticPr fontId="1"/>
  </si>
  <si>
    <t>重要物品</t>
    <rPh sb="0" eb="2">
      <t>ジュウヨウ</t>
    </rPh>
    <rPh sb="2" eb="4">
      <t>ブッピン</t>
    </rPh>
    <phoneticPr fontId="1"/>
  </si>
  <si>
    <t>リース資産・ソフトウェア等</t>
    <rPh sb="3" eb="5">
      <t>シサン</t>
    </rPh>
    <rPh sb="12" eb="13">
      <t>トウ</t>
    </rPh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</si>
  <si>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</si>
  <si>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出資金</t>
    <rPh sb="0" eb="3">
      <t>シュッシキン</t>
    </rPh>
    <phoneticPr fontId="1"/>
  </si>
  <si>
    <t>長期貸付金</t>
    <rPh sb="0" eb="2">
      <t>チョウキ</t>
    </rPh>
    <rPh sb="2" eb="4">
      <t>カシツケ</t>
    </rPh>
    <rPh sb="4" eb="5">
      <t>キン</t>
    </rPh>
    <phoneticPr fontId="1"/>
  </si>
  <si>
    <t>基金</t>
    <rPh sb="0" eb="2">
      <t>キキン</t>
    </rPh>
    <phoneticPr fontId="1"/>
  </si>
  <si>
    <t>資産合計</t>
    <rPh sb="0" eb="2">
      <t>シサン</t>
    </rPh>
    <rPh sb="2" eb="4">
      <t>ゴウケイ</t>
    </rPh>
    <phoneticPr fontId="1"/>
  </si>
  <si>
    <t>地方債</t>
    <rPh sb="0" eb="2">
      <t>チホウ</t>
    </rPh>
    <rPh sb="2" eb="3">
      <t>サイ</t>
    </rPh>
    <phoneticPr fontId="1"/>
  </si>
  <si>
    <t>リース債務</t>
    <rPh sb="3" eb="5">
      <t>サイム</t>
    </rPh>
    <phoneticPr fontId="1"/>
  </si>
  <si>
    <t>その他流動負債</t>
    <rPh sb="2" eb="3">
      <t>タ</t>
    </rPh>
    <rPh sb="3" eb="5">
      <t>リュウドウ</t>
    </rPh>
    <rPh sb="5" eb="7">
      <t>フサイ</t>
    </rPh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</si>
  <si>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</si>
  <si>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府収入</t>
    <rPh sb="0" eb="1">
      <t>フ</t>
    </rPh>
    <rPh sb="1" eb="2">
      <t>オサメル</t>
    </rPh>
    <rPh sb="2" eb="3">
      <t>ニュウ</t>
    </rPh>
    <phoneticPr fontId="1"/>
  </si>
  <si>
    <t>行政収入</t>
    <rPh sb="0" eb="2">
      <t>ギョウセイ</t>
    </rPh>
    <rPh sb="2" eb="4">
      <t>シュウニュウ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</si>
  <si>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</si>
  <si>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</si>
  <si>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</si>
  <si>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</si>
  <si>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寄附金・繰入金</t>
    <rPh sb="0" eb="3">
      <t>キフキン</t>
    </rPh>
    <rPh sb="4" eb="6">
      <t>クリイレ</t>
    </rPh>
    <rPh sb="6" eb="7">
      <t>キン</t>
    </rPh>
    <phoneticPr fontId="1"/>
  </si>
  <si>
    <t>その他行政収入</t>
    <rPh sb="2" eb="3">
      <t>タ</t>
    </rPh>
    <rPh sb="3" eb="5">
      <t>ギョウセイ</t>
    </rPh>
    <rPh sb="5" eb="7">
      <t>シュウニュウ</t>
    </rPh>
    <phoneticPr fontId="1"/>
  </si>
  <si>
    <t>金融収入</t>
    <rPh sb="0" eb="2">
      <t>キンユウ</t>
    </rPh>
    <rPh sb="2" eb="4">
      <t>シュウニュウ</t>
    </rPh>
    <phoneticPr fontId="1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</si>
  <si>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1"/>
  </si>
  <si>
    <t>特別収入</t>
    <rPh sb="0" eb="2">
      <t>トクベツ</t>
    </rPh>
    <rPh sb="2" eb="4">
      <t>シュウニュウ</t>
    </rPh>
    <phoneticPr fontId="1"/>
  </si>
  <si>
    <t>固定資産売却益</t>
    <rPh sb="0" eb="2">
      <t>コテイ</t>
    </rPh>
    <rPh sb="2" eb="4">
      <t>シサン</t>
    </rPh>
    <rPh sb="4" eb="7">
      <t>バイキャクエキ</t>
    </rPh>
    <phoneticPr fontId="1"/>
  </si>
  <si>
    <t>その他特別収入</t>
    <rPh sb="2" eb="3">
      <t>タ</t>
    </rPh>
    <rPh sb="3" eb="5">
      <t>トクベツ</t>
    </rPh>
    <rPh sb="5" eb="7">
      <t>シュウニュウ</t>
    </rPh>
    <phoneticPr fontId="1"/>
  </si>
  <si>
    <t>給与関係費</t>
    <rPh sb="0" eb="2">
      <t>キュウヨ</t>
    </rPh>
    <rPh sb="2" eb="5">
      <t>カンケイヒ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</si>
  <si>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</si>
  <si>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社会保障扶助費</t>
    <rPh sb="0" eb="2">
      <t>シャカイ</t>
    </rPh>
    <rPh sb="2" eb="4">
      <t>ホショウ</t>
    </rPh>
    <rPh sb="4" eb="7">
      <t>フジョヒ</t>
    </rPh>
    <phoneticPr fontId="1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</si>
  <si>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トウ</t>
    </rPh>
    <phoneticPr fontId="1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</si>
  <si>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1"/>
  </si>
  <si>
    <t>繰出金</t>
    <rPh sb="0" eb="2">
      <t>クリダ</t>
    </rPh>
    <rPh sb="2" eb="3">
      <t>キン</t>
    </rPh>
    <phoneticPr fontId="1"/>
  </si>
  <si>
    <t>減価償却費</t>
    <phoneticPr fontId="1"/>
  </si>
  <si>
    <t>その他行政費用</t>
    <rPh sb="2" eb="3">
      <t>タ</t>
    </rPh>
    <rPh sb="3" eb="5">
      <t>ギョウセイ</t>
    </rPh>
    <rPh sb="5" eb="7">
      <t>ヒヨウ</t>
    </rPh>
    <phoneticPr fontId="1"/>
  </si>
  <si>
    <t>地方債利息・手数料</t>
    <rPh sb="0" eb="3">
      <t>チホウサイ</t>
    </rPh>
    <rPh sb="3" eb="5">
      <t>リソク</t>
    </rPh>
    <rPh sb="6" eb="9">
      <t>テスウリョウ</t>
    </rPh>
    <phoneticPr fontId="1"/>
  </si>
  <si>
    <t>特別費用</t>
    <rPh sb="0" eb="2">
      <t>トクベツ</t>
    </rPh>
    <rPh sb="2" eb="4">
      <t>ヒヨウ</t>
    </rPh>
    <phoneticPr fontId="1"/>
  </si>
  <si>
    <t>その他特別費用</t>
    <rPh sb="2" eb="3">
      <t>タ</t>
    </rPh>
    <rPh sb="3" eb="5">
      <t>トクベツ</t>
    </rPh>
    <rPh sb="5" eb="7">
      <t>ヒヨウ</t>
    </rPh>
    <phoneticPr fontId="1"/>
  </si>
  <si>
    <t>総数</t>
    <rPh sb="0" eb="2">
      <t>ソウスウ</t>
    </rPh>
    <phoneticPr fontId="1"/>
  </si>
  <si>
    <t>施設職員数（4月1日時点）</t>
    <rPh sb="0" eb="2">
      <t>シセツ</t>
    </rPh>
    <rPh sb="2" eb="4">
      <t>ショクイン</t>
    </rPh>
    <rPh sb="4" eb="5">
      <t>スウ</t>
    </rPh>
    <rPh sb="7" eb="8">
      <t>ガツ</t>
    </rPh>
    <rPh sb="9" eb="10">
      <t>ニチ</t>
    </rPh>
    <rPh sb="10" eb="12">
      <t>ジテン</t>
    </rPh>
    <phoneticPr fontId="1"/>
  </si>
  <si>
    <t>　</t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</si>
  <si>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</si>
  <si>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</si>
  <si>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Ⅰ流動負債</t>
    <phoneticPr fontId="1"/>
  </si>
  <si>
    <t>Ⅱ固定負債</t>
    <rPh sb="1" eb="3">
      <t>コテイ</t>
    </rPh>
    <phoneticPr fontId="1"/>
  </si>
  <si>
    <t>純資産</t>
    <rPh sb="0" eb="1">
      <t>ジュン</t>
    </rPh>
    <rPh sb="1" eb="3">
      <t>シサン</t>
    </rPh>
    <phoneticPr fontId="1"/>
  </si>
  <si>
    <t>負債及び純資産の合計</t>
    <rPh sb="0" eb="2">
      <t>フサイ</t>
    </rPh>
    <rPh sb="2" eb="3">
      <t>オヨ</t>
    </rPh>
    <rPh sb="4" eb="7">
      <t>ジュンシサン</t>
    </rPh>
    <rPh sb="8" eb="10">
      <t>ゴウケイ</t>
    </rPh>
    <phoneticPr fontId="1"/>
  </si>
  <si>
    <t>大阪府立障害者自立センター条例</t>
    <rPh sb="7" eb="9">
      <t>ジリツ</t>
    </rPh>
    <phoneticPr fontId="1"/>
  </si>
  <si>
    <t>開館日：土日・祝日及び年末年始（12月31日～1月3日）を除く日
開館時間：午前9時～午後5時30分
　※ただし、入所施設利用者には、一年を通じてサービスを提供</t>
    <rPh sb="0" eb="2">
      <t>カイカン</t>
    </rPh>
    <rPh sb="2" eb="3">
      <t>ヒ</t>
    </rPh>
    <rPh sb="4" eb="5">
      <t>ド</t>
    </rPh>
    <rPh sb="5" eb="6">
      <t>ニチ</t>
    </rPh>
    <rPh sb="7" eb="9">
      <t>シュクジツ</t>
    </rPh>
    <rPh sb="9" eb="10">
      <t>オヨ</t>
    </rPh>
    <rPh sb="11" eb="13">
      <t>ネンマツ</t>
    </rPh>
    <rPh sb="13" eb="15">
      <t>ネンシ</t>
    </rPh>
    <rPh sb="18" eb="19">
      <t>ガツ</t>
    </rPh>
    <rPh sb="21" eb="22">
      <t>ニチ</t>
    </rPh>
    <rPh sb="24" eb="25">
      <t>ガツ</t>
    </rPh>
    <rPh sb="26" eb="27">
      <t>ニチ</t>
    </rPh>
    <rPh sb="29" eb="30">
      <t>ノゾ</t>
    </rPh>
    <rPh sb="31" eb="32">
      <t>ヒ</t>
    </rPh>
    <rPh sb="33" eb="35">
      <t>カイカン</t>
    </rPh>
    <rPh sb="35" eb="37">
      <t>ジカン</t>
    </rPh>
    <rPh sb="38" eb="40">
      <t>ゴゼン</t>
    </rPh>
    <rPh sb="41" eb="42">
      <t>ジ</t>
    </rPh>
    <rPh sb="43" eb="45">
      <t>ゴゴ</t>
    </rPh>
    <rPh sb="46" eb="47">
      <t>ジ</t>
    </rPh>
    <rPh sb="49" eb="50">
      <t>フン</t>
    </rPh>
    <rPh sb="57" eb="59">
      <t>ニュウショ</t>
    </rPh>
    <rPh sb="59" eb="61">
      <t>シセツ</t>
    </rPh>
    <rPh sb="61" eb="64">
      <t>リヨウシャ</t>
    </rPh>
    <rPh sb="67" eb="69">
      <t>イチネン</t>
    </rPh>
    <rPh sb="70" eb="71">
      <t>ツウ</t>
    </rPh>
    <rPh sb="78" eb="80">
      <t>テイキョウ</t>
    </rPh>
    <phoneticPr fontId="1"/>
  </si>
  <si>
    <t>年間延べ利用者数①</t>
    <rPh sb="0" eb="2">
      <t>ネンカン</t>
    </rPh>
    <rPh sb="2" eb="3">
      <t>ノ</t>
    </rPh>
    <rPh sb="4" eb="6">
      <t>リヨウ</t>
    </rPh>
    <rPh sb="6" eb="7">
      <t>シャ</t>
    </rPh>
    <rPh sb="7" eb="8">
      <t>スウ</t>
    </rPh>
    <phoneticPr fontId="1"/>
  </si>
  <si>
    <t>％</t>
  </si>
  <si>
    <t>福祉部　障がい福祉室
地域生活支援課　　地域生活推進ｸﾞﾙｰﾌﾟ</t>
    <rPh sb="0" eb="2">
      <t>フクシ</t>
    </rPh>
    <rPh sb="2" eb="3">
      <t>ブ</t>
    </rPh>
    <rPh sb="4" eb="5">
      <t>サワ</t>
    </rPh>
    <rPh sb="7" eb="9">
      <t>フクシ</t>
    </rPh>
    <rPh sb="9" eb="10">
      <t>シツ</t>
    </rPh>
    <rPh sb="11" eb="13">
      <t>チイキ</t>
    </rPh>
    <rPh sb="13" eb="15">
      <t>セイカツ</t>
    </rPh>
    <rPh sb="15" eb="17">
      <t>シエン</t>
    </rPh>
    <rPh sb="17" eb="18">
      <t>カ</t>
    </rPh>
    <rPh sb="20" eb="22">
      <t>チイキ</t>
    </rPh>
    <rPh sb="22" eb="24">
      <t>セイカツ</t>
    </rPh>
    <rPh sb="24" eb="26">
      <t>スイシン</t>
    </rPh>
    <phoneticPr fontId="1"/>
  </si>
  <si>
    <t>障害者総合支援法に基づく</t>
    <rPh sb="0" eb="3">
      <t>ショウガイシャ</t>
    </rPh>
    <rPh sb="3" eb="5">
      <t>ソウゴウ</t>
    </rPh>
    <rPh sb="5" eb="7">
      <t>シエン</t>
    </rPh>
    <rPh sb="7" eb="8">
      <t>ホウ</t>
    </rPh>
    <rPh sb="9" eb="10">
      <t>モト</t>
    </rPh>
    <phoneticPr fontId="1"/>
  </si>
  <si>
    <t>根拠条例・規則名</t>
    <phoneticPr fontId="1"/>
  </si>
  <si>
    <t>大阪府立障害者自立センター規則</t>
    <phoneticPr fontId="1"/>
  </si>
  <si>
    <t>大阪府立障害者自立センター処務規程</t>
    <phoneticPr fontId="1"/>
  </si>
  <si>
    <t>障害者総合支援法に基づく障がい福祉サービス事業
（施設入所支援、自立訓練（機能訓練）、自立訓練（生活訓練） ）</t>
    <rPh sb="0" eb="3">
      <t>ショウガイシャ</t>
    </rPh>
    <rPh sb="3" eb="5">
      <t>ソウゴウ</t>
    </rPh>
    <rPh sb="5" eb="7">
      <t>シエン</t>
    </rPh>
    <rPh sb="7" eb="8">
      <t>ホウ</t>
    </rPh>
    <rPh sb="9" eb="10">
      <t>モト</t>
    </rPh>
    <rPh sb="12" eb="13">
      <t>ショウ</t>
    </rPh>
    <rPh sb="15" eb="17">
      <t>フクシ</t>
    </rPh>
    <rPh sb="21" eb="23">
      <t>ジギョウ</t>
    </rPh>
    <rPh sb="25" eb="27">
      <t>シセツ</t>
    </rPh>
    <rPh sb="27" eb="29">
      <t>ニュウショ</t>
    </rPh>
    <rPh sb="29" eb="31">
      <t>シエン</t>
    </rPh>
    <rPh sb="32" eb="34">
      <t>ジリツ</t>
    </rPh>
    <rPh sb="34" eb="36">
      <t>クンレン</t>
    </rPh>
    <rPh sb="37" eb="39">
      <t>キノウ</t>
    </rPh>
    <rPh sb="39" eb="41">
      <t>クンレン</t>
    </rPh>
    <rPh sb="43" eb="45">
      <t>ジリツ</t>
    </rPh>
    <rPh sb="45" eb="47">
      <t>クンレン</t>
    </rPh>
    <rPh sb="48" eb="50">
      <t>セイカツ</t>
    </rPh>
    <rPh sb="50" eb="52">
      <t>クンレン</t>
    </rPh>
    <phoneticPr fontId="1"/>
  </si>
  <si>
    <t>人</t>
  </si>
  <si>
    <t>○自立訓練　　　　９０名
○施設入所支援　８０名
（主な内容）　医務室、訓練室、居室、食堂、浴室、大会議室等</t>
    <rPh sb="1" eb="3">
      <t>ジリツ</t>
    </rPh>
    <rPh sb="3" eb="5">
      <t>クンレン</t>
    </rPh>
    <rPh sb="11" eb="12">
      <t>メイ</t>
    </rPh>
    <rPh sb="14" eb="16">
      <t>シセツ</t>
    </rPh>
    <rPh sb="16" eb="18">
      <t>ニュウショ</t>
    </rPh>
    <rPh sb="18" eb="20">
      <t>シエン</t>
    </rPh>
    <rPh sb="23" eb="24">
      <t>メイ</t>
    </rPh>
    <rPh sb="27" eb="28">
      <t>オモ</t>
    </rPh>
    <rPh sb="29" eb="31">
      <t>ナイヨウ</t>
    </rPh>
    <rPh sb="33" eb="36">
      <t>イムシツ</t>
    </rPh>
    <rPh sb="37" eb="39">
      <t>クンレン</t>
    </rPh>
    <rPh sb="39" eb="40">
      <t>シツ</t>
    </rPh>
    <rPh sb="41" eb="43">
      <t>キョシツ</t>
    </rPh>
    <rPh sb="44" eb="46">
      <t>ショクドウ</t>
    </rPh>
    <rPh sb="47" eb="49">
      <t>ヨクシツ</t>
    </rPh>
    <rPh sb="50" eb="54">
      <t>ダイカイギシツ</t>
    </rPh>
    <rPh sb="54" eb="55">
      <t>トウ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</si>
  <si>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</si>
  <si>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利用率：年間延べ利用者数①÷年間合計日数（３６５日または３６６日）÷定員（９０名）
令和元年度は、利用者居室等の空調設備改修工事を実施</t>
    <rPh sb="0" eb="3">
      <t>リヨウリツ</t>
    </rPh>
    <rPh sb="4" eb="6">
      <t>ネンカン</t>
    </rPh>
    <rPh sb="6" eb="7">
      <t>ノ</t>
    </rPh>
    <rPh sb="8" eb="11">
      <t>リヨウシャ</t>
    </rPh>
    <rPh sb="11" eb="12">
      <t>スウ</t>
    </rPh>
    <rPh sb="14" eb="16">
      <t>ネンカン</t>
    </rPh>
    <rPh sb="16" eb="18">
      <t>ゴウケイ</t>
    </rPh>
    <rPh sb="18" eb="20">
      <t>ニッスウ</t>
    </rPh>
    <rPh sb="24" eb="25">
      <t>ニチ</t>
    </rPh>
    <rPh sb="31" eb="32">
      <t>ニチ</t>
    </rPh>
    <rPh sb="34" eb="36">
      <t>テイイン</t>
    </rPh>
    <rPh sb="39" eb="40">
      <t>メイ</t>
    </rPh>
    <rPh sb="42" eb="44">
      <t>レイワ</t>
    </rPh>
    <rPh sb="44" eb="46">
      <t>ガンネン</t>
    </rPh>
    <rPh sb="46" eb="47">
      <t>ド</t>
    </rPh>
    <rPh sb="49" eb="52">
      <t>リヨウシャ</t>
    </rPh>
    <rPh sb="52" eb="54">
      <t>キョシツ</t>
    </rPh>
    <rPh sb="54" eb="55">
      <t>トウ</t>
    </rPh>
    <rPh sb="56" eb="58">
      <t>クウチョウ</t>
    </rPh>
    <rPh sb="58" eb="60">
      <t>セツビ</t>
    </rPh>
    <rPh sb="60" eb="62">
      <t>カイシュウ</t>
    </rPh>
    <rPh sb="62" eb="64">
      <t>コウジ</t>
    </rPh>
    <rPh sb="65" eb="67">
      <t>ジッシ</t>
    </rPh>
    <phoneticPr fontId="1"/>
  </si>
  <si>
    <t>■大阪府の決算</t>
    <rPh sb="1" eb="4">
      <t>オオサカフ</t>
    </rPh>
    <rPh sb="5" eb="7">
      <t>ケッサン</t>
    </rPh>
    <phoneticPr fontId="1"/>
  </si>
  <si>
    <t>４，４０４㎡（大阪府）</t>
    <rPh sb="7" eb="9">
      <t>オオサカ</t>
    </rPh>
    <rPh sb="9" eb="10">
      <t>フ</t>
    </rPh>
    <phoneticPr fontId="1"/>
  </si>
  <si>
    <t>地上3階（鉄筋コンクリート造）</t>
    <rPh sb="0" eb="2">
      <t>チジョウ</t>
    </rPh>
    <rPh sb="3" eb="4">
      <t>カイ</t>
    </rPh>
    <rPh sb="5" eb="7">
      <t>テッキン</t>
    </rPh>
    <rPh sb="13" eb="14">
      <t>ゾウ</t>
    </rPh>
    <phoneticPr fontId="1"/>
  </si>
  <si>
    <t>物件費</t>
    <rPh sb="0" eb="3">
      <t>ブッケンヒ</t>
    </rPh>
    <phoneticPr fontId="1"/>
  </si>
  <si>
    <t>令和元年度</t>
  </si>
  <si>
    <t>不納欠損等引当金</t>
    <rPh sb="0" eb="2">
      <t>フノウ</t>
    </rPh>
    <rPh sb="2" eb="4">
      <t>ケッソン</t>
    </rPh>
    <rPh sb="4" eb="5">
      <t>トウ</t>
    </rPh>
    <rPh sb="5" eb="7">
      <t>ヒキアテ</t>
    </rPh>
    <rPh sb="7" eb="8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</si>
  <si>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</si>
  <si>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固定資産売却損・除却損</t>
    <rPh sb="0" eb="2">
      <t>コテイ</t>
    </rPh>
    <rPh sb="2" eb="4">
      <t>シサン</t>
    </rPh>
    <rPh sb="4" eb="6">
      <t>バイキャク</t>
    </rPh>
    <rPh sb="6" eb="7">
      <t>ゾン</t>
    </rPh>
    <rPh sb="8" eb="10">
      <t>ジョキャク</t>
    </rPh>
    <rPh sb="10" eb="11">
      <t>ゾン</t>
    </rPh>
    <phoneticPr fontId="1"/>
  </si>
  <si>
    <t>施設運営に関する指標
（稼働率、利用率等）</t>
    <rPh sb="0" eb="2">
      <t>シセツ</t>
    </rPh>
    <rPh sb="2" eb="4">
      <t>ウンエイ</t>
    </rPh>
    <rPh sb="5" eb="6">
      <t>カン</t>
    </rPh>
    <rPh sb="8" eb="10">
      <t>シヒョウ</t>
    </rPh>
    <rPh sb="12" eb="14">
      <t>カドウ</t>
    </rPh>
    <rPh sb="14" eb="15">
      <t>リツ</t>
    </rPh>
    <rPh sb="16" eb="19">
      <t>リヨウリツ</t>
    </rPh>
    <rPh sb="19" eb="20">
      <t>トウ</t>
    </rPh>
    <phoneticPr fontId="1"/>
  </si>
  <si>
    <t>特になし</t>
    <rPh sb="0" eb="1">
      <t>トク</t>
    </rPh>
    <phoneticPr fontId="1"/>
  </si>
  <si>
    <t>利用目的による区分：なし</t>
    <rPh sb="0" eb="4">
      <t>リヨウモクテキ</t>
    </rPh>
    <rPh sb="7" eb="9">
      <t>クブン</t>
    </rPh>
    <phoneticPr fontId="1"/>
  </si>
  <si>
    <t>3．施設運営に係る収支</t>
  </si>
  <si>
    <t>※単位未満は四捨五入としたため、内訳の計と合計が一致しない場合がある。(以下すべての表も同様）</t>
    <phoneticPr fontId="15"/>
  </si>
  <si>
    <t>■大阪府の予算</t>
    <phoneticPr fontId="15"/>
  </si>
  <si>
    <t>（千円）</t>
    <rPh sb="1" eb="3">
      <t>センエン</t>
    </rPh>
    <phoneticPr fontId="15"/>
  </si>
  <si>
    <t>令和元年度</t>
    <rPh sb="0" eb="2">
      <t>レイワ</t>
    </rPh>
    <rPh sb="2" eb="3">
      <t>ガン</t>
    </rPh>
    <rPh sb="3" eb="5">
      <t>ネンド</t>
    </rPh>
    <phoneticPr fontId="15"/>
  </si>
  <si>
    <t>令和2年度</t>
    <rPh sb="0" eb="2">
      <t>レイワ</t>
    </rPh>
    <rPh sb="3" eb="5">
      <t>ネンド</t>
    </rPh>
    <phoneticPr fontId="15"/>
  </si>
  <si>
    <t>令和3年度</t>
    <rPh sb="0" eb="2">
      <t>レイワ</t>
    </rPh>
    <rPh sb="3" eb="5">
      <t>ネンド</t>
    </rPh>
    <phoneticPr fontId="15"/>
  </si>
  <si>
    <t>令和4年度</t>
    <rPh sb="0" eb="2">
      <t>レイワ</t>
    </rPh>
    <rPh sb="3" eb="5">
      <t>ネンド</t>
    </rPh>
    <phoneticPr fontId="15"/>
  </si>
  <si>
    <t>府収入</t>
    <rPh sb="0" eb="1">
      <t>フ</t>
    </rPh>
    <rPh sb="1" eb="3">
      <t>シュウニュウ</t>
    </rPh>
    <phoneticPr fontId="1"/>
  </si>
  <si>
    <t>人件費</t>
    <rPh sb="0" eb="3">
      <t>ジンケンヒ</t>
    </rPh>
    <phoneticPr fontId="15"/>
  </si>
  <si>
    <t>事業費</t>
    <rPh sb="0" eb="3">
      <t>ジギョウヒ</t>
    </rPh>
    <phoneticPr fontId="15"/>
  </si>
  <si>
    <t>その他法人</t>
    <rPh sb="2" eb="3">
      <t>タ</t>
    </rPh>
    <rPh sb="3" eb="5">
      <t>ホウジン</t>
    </rPh>
    <phoneticPr fontId="1"/>
  </si>
  <si>
    <t>府費負担（府支出－府収入）</t>
    <rPh sb="0" eb="1">
      <t>フ</t>
    </rPh>
    <rPh sb="1" eb="2">
      <t>ヒ</t>
    </rPh>
    <rPh sb="2" eb="4">
      <t>フタン</t>
    </rPh>
    <rPh sb="5" eb="6">
      <t>フ</t>
    </rPh>
    <rPh sb="6" eb="8">
      <t>シシュツ</t>
    </rPh>
    <rPh sb="9" eb="10">
      <t>フ</t>
    </rPh>
    <rPh sb="10" eb="12">
      <t>シュウニュウ</t>
    </rPh>
    <phoneticPr fontId="1"/>
  </si>
  <si>
    <t>備考欄</t>
    <rPh sb="0" eb="3">
      <t>ビコウラン</t>
    </rPh>
    <phoneticPr fontId="15"/>
  </si>
  <si>
    <t>貸借対照表</t>
  </si>
  <si>
    <t>府の決算（財務諸表等）はこちら</t>
    <phoneticPr fontId="15"/>
  </si>
  <si>
    <t>資
産
の
部</t>
    <rPh sb="0" eb="1">
      <t>シ</t>
    </rPh>
    <rPh sb="2" eb="3">
      <t>サン</t>
    </rPh>
    <rPh sb="6" eb="7">
      <t>ブ</t>
    </rPh>
    <phoneticPr fontId="1"/>
  </si>
  <si>
    <t>負
債
及
び
純
資
産
の
部</t>
    <rPh sb="0" eb="1">
      <t>フ</t>
    </rPh>
    <rPh sb="2" eb="3">
      <t>サイ</t>
    </rPh>
    <rPh sb="4" eb="5">
      <t>オヨ</t>
    </rPh>
    <rPh sb="8" eb="9">
      <t>ジュン</t>
    </rPh>
    <rPh sb="10" eb="11">
      <t>シ</t>
    </rPh>
    <rPh sb="12" eb="13">
      <t>サン</t>
    </rPh>
    <rPh sb="16" eb="17">
      <t>ブ</t>
    </rPh>
    <phoneticPr fontId="1"/>
  </si>
  <si>
    <t>※府人口は国勢調査に基づいている</t>
    <phoneticPr fontId="15"/>
  </si>
  <si>
    <t>　       平成27年度調査：</t>
    <phoneticPr fontId="15"/>
  </si>
  <si>
    <t>　       令和2年度調査  ：</t>
    <phoneticPr fontId="15"/>
  </si>
  <si>
    <t>■大阪府の決算</t>
  </si>
  <si>
    <t>行政コスト計算書</t>
    <phoneticPr fontId="15"/>
  </si>
  <si>
    <t>各種引当金繰入額</t>
    <rPh sb="0" eb="2">
      <t>カクシュ</t>
    </rPh>
    <rPh sb="2" eb="4">
      <t>ヒキアテ</t>
    </rPh>
    <rPh sb="4" eb="5">
      <t>キン</t>
    </rPh>
    <rPh sb="5" eb="7">
      <t>クリイレ</t>
    </rPh>
    <rPh sb="7" eb="8">
      <t>ガク</t>
    </rPh>
    <phoneticPr fontId="1"/>
  </si>
  <si>
    <t>平成30年度</t>
  </si>
  <si>
    <t>令和2年度</t>
  </si>
  <si>
    <t>令和3年度</t>
  </si>
  <si>
    <t>4．施設職員数</t>
    <rPh sb="2" eb="4">
      <t>シセツ</t>
    </rPh>
    <rPh sb="4" eb="7">
      <t>ショクインスウ</t>
    </rPh>
    <phoneticPr fontId="1"/>
  </si>
  <si>
    <t>令和元年度</t>
    <rPh sb="0" eb="2">
      <t>レイワ</t>
    </rPh>
    <rPh sb="2" eb="5">
      <t>ガンネンド</t>
    </rPh>
    <phoneticPr fontId="15"/>
  </si>
  <si>
    <t>5．主な代替・類似施設</t>
    <rPh sb="2" eb="3">
      <t>オモ</t>
    </rPh>
    <rPh sb="4" eb="6">
      <t>ダイタイ</t>
    </rPh>
    <rPh sb="7" eb="9">
      <t>ルイジ</t>
    </rPh>
    <rPh sb="9" eb="11">
      <t>シセツ</t>
    </rPh>
    <phoneticPr fontId="1"/>
  </si>
  <si>
    <t>6．利用者の満足度調査</t>
    <rPh sb="2" eb="5">
      <t>リヨウシャ</t>
    </rPh>
    <rPh sb="6" eb="9">
      <t>マンゾクド</t>
    </rPh>
    <rPh sb="9" eb="11">
      <t>チョウサ</t>
    </rPh>
    <phoneticPr fontId="1"/>
  </si>
  <si>
    <t>調査実施</t>
    <rPh sb="0" eb="2">
      <t>チョウサ</t>
    </rPh>
    <rPh sb="2" eb="4">
      <t>ジッシ</t>
    </rPh>
    <phoneticPr fontId="1"/>
  </si>
  <si>
    <t>実施時期</t>
    <rPh sb="0" eb="2">
      <t>ジッシ</t>
    </rPh>
    <rPh sb="2" eb="4">
      <t>ジキ</t>
    </rPh>
    <phoneticPr fontId="1"/>
  </si>
  <si>
    <t>対象者数</t>
    <rPh sb="0" eb="3">
      <t>タイショウシャ</t>
    </rPh>
    <rPh sb="3" eb="4">
      <t>スウ</t>
    </rPh>
    <phoneticPr fontId="1"/>
  </si>
  <si>
    <t>調査手法</t>
    <rPh sb="0" eb="2">
      <t>チョウサ</t>
    </rPh>
    <rPh sb="2" eb="4">
      <t>シュホウ</t>
    </rPh>
    <phoneticPr fontId="1"/>
  </si>
  <si>
    <t>調査結果</t>
    <rPh sb="0" eb="2">
      <t>チョウサ</t>
    </rPh>
    <rPh sb="2" eb="4">
      <t>ケッカ</t>
    </rPh>
    <phoneticPr fontId="1"/>
  </si>
  <si>
    <r>
      <t>負債合計　</t>
    </r>
    <r>
      <rPr>
        <b/>
        <sz val="11"/>
        <color indexed="8"/>
        <rFont val="游ゴシック"/>
        <family val="3"/>
        <charset val="128"/>
      </rPr>
      <t>②</t>
    </r>
    <rPh sb="0" eb="2">
      <t>フサイ</t>
    </rPh>
    <rPh sb="2" eb="4">
      <t>ゴウケイ</t>
    </rPh>
    <phoneticPr fontId="1"/>
  </si>
  <si>
    <r>
      <t>府民1人あたり負債額　（</t>
    </r>
    <r>
      <rPr>
        <b/>
        <sz val="11"/>
        <color indexed="8"/>
        <rFont val="游ゴシック"/>
        <family val="3"/>
        <charset val="128"/>
      </rPr>
      <t>②/府人口）</t>
    </r>
    <rPh sb="0" eb="2">
      <t>フミン</t>
    </rPh>
    <rPh sb="7" eb="9">
      <t>フサイ</t>
    </rPh>
    <rPh sb="9" eb="10">
      <t>ガク</t>
    </rPh>
    <rPh sb="14" eb="15">
      <t>フ</t>
    </rPh>
    <rPh sb="15" eb="17">
      <t>ジンコウ</t>
    </rPh>
    <phoneticPr fontId="1"/>
  </si>
  <si>
    <r>
      <t>合　　計　</t>
    </r>
    <r>
      <rPr>
        <b/>
        <sz val="11"/>
        <color indexed="8"/>
        <rFont val="游ゴシック"/>
        <family val="3"/>
        <charset val="128"/>
      </rPr>
      <t>Ａ</t>
    </r>
    <rPh sb="0" eb="1">
      <t>ゴウ</t>
    </rPh>
    <rPh sb="3" eb="4">
      <t>ケイ</t>
    </rPh>
    <phoneticPr fontId="1"/>
  </si>
  <si>
    <r>
      <t>行政費用　</t>
    </r>
    <r>
      <rPr>
        <b/>
        <sz val="11"/>
        <color indexed="8"/>
        <rFont val="游ゴシック"/>
        <family val="3"/>
        <charset val="128"/>
      </rPr>
      <t>③</t>
    </r>
    <rPh sb="0" eb="2">
      <t>ギョウセイ</t>
    </rPh>
    <rPh sb="2" eb="4">
      <t>ヒヨウ</t>
    </rPh>
    <phoneticPr fontId="1"/>
  </si>
  <si>
    <r>
      <t>金融費用　</t>
    </r>
    <r>
      <rPr>
        <b/>
        <sz val="11"/>
        <color indexed="8"/>
        <rFont val="游ゴシック"/>
        <family val="3"/>
        <charset val="128"/>
      </rPr>
      <t>④</t>
    </r>
    <rPh sb="0" eb="2">
      <t>キンユウ</t>
    </rPh>
    <rPh sb="2" eb="4">
      <t>ヒヨウ</t>
    </rPh>
    <phoneticPr fontId="1"/>
  </si>
  <si>
    <r>
      <t>合　　計　</t>
    </r>
    <r>
      <rPr>
        <b/>
        <sz val="11"/>
        <color indexed="8"/>
        <rFont val="游ゴシック"/>
        <family val="3"/>
        <charset val="128"/>
      </rPr>
      <t>Ｂ</t>
    </r>
    <rPh sb="0" eb="1">
      <t>ゴウ</t>
    </rPh>
    <rPh sb="3" eb="4">
      <t>ケイ</t>
    </rPh>
    <phoneticPr fontId="1"/>
  </si>
  <si>
    <r>
      <t>収支　</t>
    </r>
    <r>
      <rPr>
        <b/>
        <sz val="11"/>
        <color indexed="8"/>
        <rFont val="游ゴシック"/>
        <family val="3"/>
        <charset val="128"/>
      </rPr>
      <t>Ｃ（Ａ－Ｂ）　</t>
    </r>
    <rPh sb="0" eb="2">
      <t>シュウシ</t>
    </rPh>
    <phoneticPr fontId="1"/>
  </si>
  <si>
    <r>
      <t>一般財源等配分調整額　</t>
    </r>
    <r>
      <rPr>
        <b/>
        <sz val="11"/>
        <color indexed="8"/>
        <rFont val="游ゴシック"/>
        <family val="3"/>
        <charset val="128"/>
      </rPr>
      <t>Ｄ　⑤</t>
    </r>
    <rPh sb="0" eb="2">
      <t>イッパン</t>
    </rPh>
    <rPh sb="2" eb="4">
      <t>ザイゲン</t>
    </rPh>
    <rPh sb="4" eb="5">
      <t>トウ</t>
    </rPh>
    <rPh sb="5" eb="7">
      <t>ハイブン</t>
    </rPh>
    <rPh sb="7" eb="9">
      <t>チョウセイ</t>
    </rPh>
    <rPh sb="9" eb="10">
      <t>ガク</t>
    </rPh>
    <phoneticPr fontId="1"/>
  </si>
  <si>
    <r>
      <t>調整後収支 　</t>
    </r>
    <r>
      <rPr>
        <b/>
        <sz val="11"/>
        <color indexed="8"/>
        <rFont val="游ゴシック"/>
        <family val="3"/>
        <charset val="128"/>
      </rPr>
      <t>Ｅ（Ｃ+Ｄ）</t>
    </r>
    <rPh sb="0" eb="3">
      <t>チョウセイゴ</t>
    </rPh>
    <rPh sb="3" eb="5">
      <t>シュウシ</t>
    </rPh>
    <phoneticPr fontId="1"/>
  </si>
  <si>
    <t>利用者1人あたり
通常費用額　｛（③＋④）/①｝</t>
    <rPh sb="0" eb="3">
      <t>リヨウシャ</t>
    </rPh>
    <rPh sb="9" eb="11">
      <t>ツウジョウ</t>
    </rPh>
    <rPh sb="11" eb="13">
      <t>ヒヨウ</t>
    </rPh>
    <rPh sb="13" eb="14">
      <t>ガク</t>
    </rPh>
    <rPh sb="16" eb="17">
      <t>サガク</t>
    </rPh>
    <phoneticPr fontId="1"/>
  </si>
  <si>
    <t>利用者1人あたり
一般財源等配分調整額　（⑤/①）</t>
    <rPh sb="9" eb="11">
      <t>イッパン</t>
    </rPh>
    <rPh sb="11" eb="13">
      <t>ザイゲン</t>
    </rPh>
    <rPh sb="13" eb="14">
      <t>トウ</t>
    </rPh>
    <rPh sb="14" eb="16">
      <t>ハイブン</t>
    </rPh>
    <rPh sb="16" eb="18">
      <t>チョウセイ</t>
    </rPh>
    <phoneticPr fontId="1"/>
  </si>
  <si>
    <r>
      <t xml:space="preserve">開設年月日（経過年数）
</t>
    </r>
    <r>
      <rPr>
        <b/>
        <sz val="9"/>
        <color theme="1"/>
        <rFont val="游ゴシック"/>
        <family val="3"/>
        <charset val="128"/>
      </rPr>
      <t>[改築・大規模改修等の実施年度］</t>
    </r>
    <phoneticPr fontId="1"/>
  </si>
  <si>
    <t>平成30年度</t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</si>
  <si>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</si>
  <si>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</si>
  <si>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平成29年度～令和元年度</t>
    <phoneticPr fontId="15"/>
  </si>
  <si>
    <t>１．施設の概要（令和5年4月1日時点）</t>
    <phoneticPr fontId="1"/>
  </si>
  <si>
    <t>平成19年４月１日（R5.4.1現在経過年数 16年）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</si>
  <si>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【R5】 府直営
（【R4】 同上）</t>
    <rPh sb="5" eb="6">
      <t>フ</t>
    </rPh>
    <rPh sb="6" eb="8">
      <t>チョクエイ</t>
    </rPh>
    <rPh sb="15" eb="17">
      <t>ドウジョウ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</si>
  <si>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</si>
  <si>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２．料金体系（令和5年4月1日時点）</t>
    <rPh sb="2" eb="4">
      <t>リョウキン</t>
    </rPh>
    <rPh sb="4" eb="6">
      <t>タイケイ</t>
    </rPh>
    <phoneticPr fontId="1"/>
  </si>
  <si>
    <t>令和5年度</t>
    <rPh sb="0" eb="2">
      <t>レイワ</t>
    </rPh>
    <rPh sb="3" eb="5">
      <t>ネンド</t>
    </rPh>
    <phoneticPr fontId="15"/>
  </si>
  <si>
    <t>障害者総合支援法に基づく障がい者支援施設として、障がい者の身体機能や社会生活力を高めるために、障がい者医療・リハビリテーションセンターをともに構成する大阪急性期・総合医療センターの障がい者医療・リハビリテーション医療部門、大阪府障がい者自立相談支援センターとの連携により脳血管障がい、脊髄損傷、高次脳機能障がい、脳性まひなど障がいの特性に応じた支援プログラムを実施し、利用者一人ひとりに合った地域生活移行支援を行う。</t>
    <rPh sb="0" eb="3">
      <t>ショウガイシャ</t>
    </rPh>
    <rPh sb="3" eb="5">
      <t>ソウゴウ</t>
    </rPh>
    <rPh sb="5" eb="7">
      <t>シエン</t>
    </rPh>
    <rPh sb="7" eb="8">
      <t>ホウ</t>
    </rPh>
    <rPh sb="9" eb="10">
      <t>モト</t>
    </rPh>
    <rPh sb="16" eb="18">
      <t>シエン</t>
    </rPh>
    <rPh sb="18" eb="20">
      <t>シセツ</t>
    </rPh>
    <rPh sb="29" eb="31">
      <t>シンタイ</t>
    </rPh>
    <rPh sb="31" eb="33">
      <t>キノウ</t>
    </rPh>
    <rPh sb="34" eb="36">
      <t>シャカイ</t>
    </rPh>
    <rPh sb="36" eb="39">
      <t>セイカツリョク</t>
    </rPh>
    <rPh sb="40" eb="41">
      <t>タカ</t>
    </rPh>
    <rPh sb="71" eb="73">
      <t>コウセイ</t>
    </rPh>
    <rPh sb="75" eb="77">
      <t>オオサカ</t>
    </rPh>
    <rPh sb="77" eb="80">
      <t>キュウセイキ</t>
    </rPh>
    <rPh sb="81" eb="83">
      <t>ソウゴウ</t>
    </rPh>
    <rPh sb="83" eb="85">
      <t>イリョウ</t>
    </rPh>
    <rPh sb="130" eb="132">
      <t>レンケイ</t>
    </rPh>
    <rPh sb="135" eb="136">
      <t>ノウ</t>
    </rPh>
    <rPh sb="136" eb="138">
      <t>ケッカン</t>
    </rPh>
    <rPh sb="142" eb="144">
      <t>セキズイ</t>
    </rPh>
    <rPh sb="144" eb="146">
      <t>ソンショウ</t>
    </rPh>
    <rPh sb="147" eb="149">
      <t>コウジ</t>
    </rPh>
    <rPh sb="149" eb="152">
      <t>ノウキノウ</t>
    </rPh>
    <rPh sb="156" eb="158">
      <t>ノウセイ</t>
    </rPh>
    <rPh sb="166" eb="168">
      <t>トクセイ</t>
    </rPh>
    <rPh sb="169" eb="170">
      <t>オウ</t>
    </rPh>
    <rPh sb="172" eb="174">
      <t>シエン</t>
    </rPh>
    <rPh sb="180" eb="182">
      <t>ジッシ</t>
    </rPh>
    <rPh sb="184" eb="187">
      <t>リヨウシャ</t>
    </rPh>
    <rPh sb="187" eb="189">
      <t>ヒトリ</t>
    </rPh>
    <rPh sb="193" eb="194">
      <t>ア</t>
    </rPh>
    <rPh sb="196" eb="198">
      <t>チイキ</t>
    </rPh>
    <rPh sb="198" eb="200">
      <t>セイカツ</t>
    </rPh>
    <rPh sb="200" eb="202">
      <t>イコウ</t>
    </rPh>
    <rPh sb="202" eb="204">
      <t>シエン</t>
    </rPh>
    <rPh sb="205" eb="206">
      <t>オコ</t>
    </rPh>
    <phoneticPr fontId="1"/>
  </si>
  <si>
    <t>令和4年度</t>
    <phoneticPr fontId="1"/>
  </si>
  <si>
    <t>あり</t>
    <phoneticPr fontId="1"/>
  </si>
  <si>
    <t>アンケート調査用紙の配布及び回収（通年実施分を隔年集計）</t>
    <rPh sb="5" eb="7">
      <t>チョウサ</t>
    </rPh>
    <rPh sb="7" eb="9">
      <t>ヨウシ</t>
    </rPh>
    <rPh sb="10" eb="12">
      <t>ハイフ</t>
    </rPh>
    <rPh sb="12" eb="13">
      <t>オヨ</t>
    </rPh>
    <rPh sb="14" eb="16">
      <t>カイシュウ</t>
    </rPh>
    <rPh sb="17" eb="19">
      <t>ツウネン</t>
    </rPh>
    <rPh sb="19" eb="21">
      <t>ジッシ</t>
    </rPh>
    <rPh sb="21" eb="22">
      <t>ブン</t>
    </rPh>
    <rPh sb="23" eb="25">
      <t>カクネン</t>
    </rPh>
    <rPh sb="25" eb="27">
      <t>シュウケイ</t>
    </rPh>
    <phoneticPr fontId="1"/>
  </si>
  <si>
    <t>対象：令和２年４月から令和４年３月末までに退所された方　　　　　　　　　　　　　　　　　　　　　　　回答率：87％（99人/114人）　　　　　　　　　　　　　　　　　　　　　　　　　　　　　　　　　　　　　回答：充分満足（23％）、おおむね満足（44％）、合わせて67％の方から満足との回答を得た。</t>
    <rPh sb="0" eb="2">
      <t>タイショウ</t>
    </rPh>
    <rPh sb="3" eb="5">
      <t>レイワ</t>
    </rPh>
    <rPh sb="6" eb="7">
      <t>ネン</t>
    </rPh>
    <rPh sb="8" eb="9">
      <t>ツキ</t>
    </rPh>
    <rPh sb="11" eb="13">
      <t>レイワ</t>
    </rPh>
    <rPh sb="14" eb="15">
      <t>ネン</t>
    </rPh>
    <rPh sb="16" eb="17">
      <t>ツキ</t>
    </rPh>
    <rPh sb="17" eb="18">
      <t>マツ</t>
    </rPh>
    <rPh sb="21" eb="23">
      <t>タイショ</t>
    </rPh>
    <rPh sb="26" eb="27">
      <t>カタ</t>
    </rPh>
    <rPh sb="50" eb="52">
      <t>カイトウ</t>
    </rPh>
    <rPh sb="52" eb="53">
      <t>リツ</t>
    </rPh>
    <rPh sb="60" eb="61">
      <t>ヒト</t>
    </rPh>
    <rPh sb="65" eb="66">
      <t>ヒト</t>
    </rPh>
    <rPh sb="104" eb="106">
      <t>カイトウ</t>
    </rPh>
    <rPh sb="107" eb="109">
      <t>ジュウブン</t>
    </rPh>
    <rPh sb="109" eb="111">
      <t>マンゾク</t>
    </rPh>
    <rPh sb="121" eb="123">
      <t>マンゾク</t>
    </rPh>
    <rPh sb="129" eb="130">
      <t>ア</t>
    </rPh>
    <rPh sb="137" eb="138">
      <t>カタ</t>
    </rPh>
    <rPh sb="140" eb="142">
      <t>マンゾク</t>
    </rPh>
    <rPh sb="144" eb="146">
      <t>カイトウ</t>
    </rPh>
    <rPh sb="147" eb="148">
      <t>エ</t>
    </rPh>
    <phoneticPr fontId="1"/>
  </si>
  <si>
    <t>114人</t>
    <rPh sb="3" eb="4">
      <t>ヒト</t>
    </rPh>
    <phoneticPr fontId="1"/>
  </si>
  <si>
    <t>通年</t>
    <rPh sb="0" eb="2">
      <t>ツウネン</t>
    </rPh>
    <phoneticPr fontId="1"/>
  </si>
  <si>
    <t>令和2年度～令和4年度</t>
    <rPh sb="9" eb="10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</si>
</sst>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;&quot;▲ &quot;#,##0"/>
    <numFmt numFmtId="178" formatCode="#,##0.00_);[Red]\(#,##0.00\)"/>
    <numFmt numFmtId="179" formatCode="0.00_);[Red]\(0.00\)"/>
    <numFmt numFmtId="180" formatCode="#,##0&quot;円&quot;"/>
    <numFmt numFmtId="181" formatCode="#,##0&quot;人&quot;"/>
    <numFmt numFmtId="182" formatCode="#,##0.0_ "/>
    <numFmt numFmtId="183" formatCode="#,##0,;&quot;▲ &quot;#,##0,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indexed="8"/>
      <name val="游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u/>
      <sz val="10"/>
      <color indexed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i/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4" fillId="0" borderId="0"/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34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4" fillId="0" borderId="0" xfId="4"/>
    <xf numFmtId="0" fontId="9" fillId="0" borderId="0" xfId="4" applyFont="1"/>
    <xf numFmtId="177" fontId="14" fillId="0" borderId="0" xfId="5" applyNumberFormat="1" applyFont="1" applyAlignment="1"/>
    <xf numFmtId="183" fontId="14" fillId="0" borderId="0" xfId="5" applyNumberFormat="1" applyFont="1" applyAlignment="1"/>
    <xf numFmtId="0" fontId="11" fillId="0" borderId="0" xfId="4" applyFont="1" applyAlignment="1">
      <alignment vertical="center"/>
    </xf>
    <xf numFmtId="183" fontId="10" fillId="0" borderId="0" xfId="5" applyNumberFormat="1" applyFont="1" applyAlignment="1">
      <alignment horizontal="right"/>
    </xf>
    <xf numFmtId="0" fontId="12" fillId="0" borderId="0" xfId="4" applyFont="1" applyAlignment="1">
      <alignment vertical="center"/>
    </xf>
    <xf numFmtId="183" fontId="17" fillId="0" borderId="0" xfId="5" applyNumberFormat="1" applyFont="1" applyFill="1" applyBorder="1" applyAlignment="1"/>
    <xf numFmtId="183" fontId="16" fillId="0" borderId="0" xfId="5" applyNumberFormat="1" applyFont="1" applyFill="1" applyBorder="1" applyAlignment="1"/>
    <xf numFmtId="183" fontId="17" fillId="0" borderId="5" xfId="5" applyNumberFormat="1" applyFont="1" applyBorder="1" applyAlignment="1">
      <alignment horizontal="center"/>
    </xf>
    <xf numFmtId="0" fontId="19" fillId="0" borderId="0" xfId="4" applyFont="1" applyAlignment="1">
      <alignment vertical="center"/>
    </xf>
    <xf numFmtId="0" fontId="14" fillId="0" borderId="0" xfId="4" applyAlignment="1">
      <alignment vertical="center"/>
    </xf>
    <xf numFmtId="177" fontId="14" fillId="0" borderId="0" xfId="5" applyNumberFormat="1" applyFont="1" applyAlignment="1">
      <alignment horizontal="left" vertical="center"/>
    </xf>
    <xf numFmtId="177" fontId="14" fillId="0" borderId="0" xfId="5" applyNumberFormat="1" applyFont="1" applyAlignment="1">
      <alignment horizontal="right" vertical="center"/>
    </xf>
    <xf numFmtId="183" fontId="14" fillId="0" borderId="0" xfId="5" applyNumberFormat="1" applyFont="1" applyAlignment="1">
      <alignment horizontal="left" vertical="center"/>
    </xf>
    <xf numFmtId="0" fontId="20" fillId="0" borderId="0" xfId="4" applyFont="1" applyAlignment="1">
      <alignment vertical="center"/>
    </xf>
    <xf numFmtId="0" fontId="20" fillId="0" borderId="0" xfId="4" applyFont="1" applyAlignment="1">
      <alignment horizontal="left" vertical="center"/>
    </xf>
    <xf numFmtId="181" fontId="20" fillId="0" borderId="0" xfId="5" applyNumberFormat="1" applyFont="1" applyAlignment="1">
      <alignment horizontal="left" vertical="center"/>
    </xf>
    <xf numFmtId="181" fontId="20" fillId="0" borderId="0" xfId="4" applyNumberFormat="1" applyFont="1" applyAlignment="1">
      <alignment vertical="center"/>
    </xf>
    <xf numFmtId="0" fontId="6" fillId="0" borderId="0" xfId="4" applyFont="1"/>
    <xf numFmtId="9" fontId="14" fillId="0" borderId="0" xfId="6" applyFont="1" applyAlignment="1"/>
    <xf numFmtId="0" fontId="13" fillId="0" borderId="0" xfId="4" applyFont="1" applyAlignment="1">
      <alignment vertical="center"/>
    </xf>
    <xf numFmtId="0" fontId="14" fillId="0" borderId="0" xfId="4" applyAlignment="1">
      <alignment vertical="center" shrinkToFit="1"/>
    </xf>
    <xf numFmtId="0" fontId="14" fillId="0" borderId="0" xfId="4" applyAlignment="1">
      <alignment horizontal="left" vertical="center" shrinkToFit="1"/>
    </xf>
    <xf numFmtId="181" fontId="14" fillId="0" borderId="0" xfId="4" applyNumberFormat="1" applyAlignment="1">
      <alignment horizontal="right"/>
    </xf>
    <xf numFmtId="0" fontId="22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177" fontId="28" fillId="3" borderId="16" xfId="5" applyNumberFormat="1" applyFont="1" applyFill="1" applyBorder="1" applyAlignment="1">
      <alignment horizontal="center" vertical="center"/>
    </xf>
    <xf numFmtId="183" fontId="28" fillId="3" borderId="16" xfId="5" applyNumberFormat="1" applyFont="1" applyFill="1" applyBorder="1" applyAlignment="1">
      <alignment horizontal="center" vertical="center"/>
    </xf>
    <xf numFmtId="177" fontId="22" fillId="0" borderId="16" xfId="5" applyNumberFormat="1" applyFont="1" applyBorder="1" applyAlignment="1">
      <alignment vertical="center"/>
    </xf>
    <xf numFmtId="177" fontId="22" fillId="0" borderId="18" xfId="5" applyNumberFormat="1" applyFont="1" applyBorder="1" applyAlignment="1">
      <alignment vertical="center"/>
    </xf>
    <xf numFmtId="177" fontId="28" fillId="6" borderId="22" xfId="5" applyNumberFormat="1" applyFont="1" applyFill="1" applyBorder="1" applyAlignment="1">
      <alignment vertical="center"/>
    </xf>
    <xf numFmtId="177" fontId="28" fillId="6" borderId="23" xfId="5" applyNumberFormat="1" applyFont="1" applyFill="1" applyBorder="1" applyAlignment="1">
      <alignment vertical="center"/>
    </xf>
    <xf numFmtId="177" fontId="22" fillId="0" borderId="15" xfId="5" applyNumberFormat="1" applyFont="1" applyBorder="1" applyAlignment="1">
      <alignment vertical="center"/>
    </xf>
    <xf numFmtId="177" fontId="22" fillId="5" borderId="16" xfId="5" applyNumberFormat="1" applyFont="1" applyFill="1" applyBorder="1" applyAlignment="1">
      <alignment vertical="center"/>
    </xf>
    <xf numFmtId="177" fontId="28" fillId="6" borderId="26" xfId="5" applyNumberFormat="1" applyFont="1" applyFill="1" applyBorder="1" applyAlignment="1">
      <alignment vertical="center"/>
    </xf>
    <xf numFmtId="177" fontId="28" fillId="6" borderId="27" xfId="5" applyNumberFormat="1" applyFont="1" applyFill="1" applyBorder="1" applyAlignment="1">
      <alignment vertical="center"/>
    </xf>
    <xf numFmtId="0" fontId="22" fillId="0" borderId="0" xfId="4" applyFont="1"/>
    <xf numFmtId="177" fontId="22" fillId="0" borderId="0" xfId="5" applyNumberFormat="1" applyFont="1" applyAlignment="1">
      <alignment vertical="center"/>
    </xf>
    <xf numFmtId="177" fontId="22" fillId="0" borderId="0" xfId="5" applyNumberFormat="1" applyFont="1" applyBorder="1" applyAlignment="1">
      <alignment vertical="center"/>
    </xf>
    <xf numFmtId="177" fontId="22" fillId="0" borderId="0" xfId="5" applyNumberFormat="1" applyFont="1" applyAlignment="1"/>
    <xf numFmtId="183" fontId="22" fillId="0" borderId="0" xfId="5" applyNumberFormat="1" applyFont="1" applyAlignment="1"/>
    <xf numFmtId="177" fontId="28" fillId="6" borderId="16" xfId="5" applyNumberFormat="1" applyFont="1" applyFill="1" applyBorder="1" applyAlignment="1">
      <alignment vertical="center"/>
    </xf>
    <xf numFmtId="183" fontId="28" fillId="6" borderId="16" xfId="5" applyNumberFormat="1" applyFont="1" applyFill="1" applyBorder="1" applyAlignment="1">
      <alignment vertical="center"/>
    </xf>
    <xf numFmtId="0" fontId="28" fillId="3" borderId="6" xfId="4" applyFont="1" applyFill="1" applyBorder="1" applyAlignment="1">
      <alignment shrinkToFit="1"/>
    </xf>
    <xf numFmtId="183" fontId="22" fillId="0" borderId="16" xfId="5" applyNumberFormat="1" applyFont="1" applyBorder="1" applyAlignment="1">
      <alignment vertical="center"/>
    </xf>
    <xf numFmtId="0" fontId="28" fillId="3" borderId="19" xfId="4" applyFont="1" applyFill="1" applyBorder="1" applyAlignment="1">
      <alignment shrinkToFit="1"/>
    </xf>
    <xf numFmtId="0" fontId="28" fillId="3" borderId="0" xfId="4" applyFont="1" applyFill="1" applyAlignment="1">
      <alignment shrinkToFit="1"/>
    </xf>
    <xf numFmtId="183" fontId="22" fillId="0" borderId="18" xfId="5" applyNumberFormat="1" applyFont="1" applyBorder="1" applyAlignment="1">
      <alignment vertical="center"/>
    </xf>
    <xf numFmtId="183" fontId="28" fillId="6" borderId="22" xfId="5" applyNumberFormat="1" applyFont="1" applyFill="1" applyBorder="1" applyAlignment="1">
      <alignment vertical="center"/>
    </xf>
    <xf numFmtId="177" fontId="28" fillId="6" borderId="15" xfId="5" applyNumberFormat="1" applyFont="1" applyFill="1" applyBorder="1" applyAlignment="1">
      <alignment vertical="center"/>
    </xf>
    <xf numFmtId="183" fontId="28" fillId="6" borderId="15" xfId="5" applyNumberFormat="1" applyFont="1" applyFill="1" applyBorder="1" applyAlignment="1">
      <alignment vertical="center"/>
    </xf>
    <xf numFmtId="183" fontId="28" fillId="6" borderId="26" xfId="5" applyNumberFormat="1" applyFont="1" applyFill="1" applyBorder="1" applyAlignment="1">
      <alignment vertical="center"/>
    </xf>
    <xf numFmtId="177" fontId="28" fillId="6" borderId="9" xfId="5" applyNumberFormat="1" applyFont="1" applyFill="1" applyBorder="1" applyAlignment="1">
      <alignment vertical="center"/>
    </xf>
    <xf numFmtId="183" fontId="28" fillId="6" borderId="9" xfId="5" applyNumberFormat="1" applyFont="1" applyFill="1" applyBorder="1" applyAlignment="1">
      <alignment vertical="center"/>
    </xf>
    <xf numFmtId="0" fontId="22" fillId="0" borderId="0" xfId="4" applyFont="1" applyAlignment="1">
      <alignment vertical="center" wrapText="1"/>
    </xf>
    <xf numFmtId="183" fontId="22" fillId="0" borderId="0" xfId="5" applyNumberFormat="1" applyFont="1" applyAlignment="1">
      <alignment vertical="center"/>
    </xf>
    <xf numFmtId="180" fontId="28" fillId="6" borderId="16" xfId="5" applyNumberFormat="1" applyFont="1" applyFill="1" applyBorder="1" applyAlignment="1">
      <alignment vertical="center"/>
    </xf>
    <xf numFmtId="0" fontId="28" fillId="3" borderId="0" xfId="4" applyFont="1" applyFill="1"/>
    <xf numFmtId="0" fontId="28" fillId="3" borderId="6" xfId="4" applyFont="1" applyFill="1" applyBorder="1"/>
    <xf numFmtId="177" fontId="28" fillId="6" borderId="14" xfId="5" applyNumberFormat="1" applyFont="1" applyFill="1" applyBorder="1" applyAlignment="1">
      <alignment vertical="center"/>
    </xf>
    <xf numFmtId="183" fontId="28" fillId="6" borderId="14" xfId="5" applyNumberFormat="1" applyFont="1" applyFill="1" applyBorder="1" applyAlignment="1">
      <alignment vertical="center"/>
    </xf>
    <xf numFmtId="176" fontId="28" fillId="3" borderId="29" xfId="4" applyNumberFormat="1" applyFont="1" applyFill="1" applyBorder="1" applyAlignment="1">
      <alignment vertical="center"/>
    </xf>
    <xf numFmtId="0" fontId="28" fillId="3" borderId="20" xfId="4" applyFont="1" applyFill="1" applyBorder="1"/>
    <xf numFmtId="0" fontId="28" fillId="3" borderId="21" xfId="4" applyFont="1" applyFill="1" applyBorder="1"/>
    <xf numFmtId="177" fontId="22" fillId="0" borderId="8" xfId="5" applyNumberFormat="1" applyFont="1" applyBorder="1" applyAlignment="1">
      <alignment vertical="center"/>
    </xf>
    <xf numFmtId="183" fontId="22" fillId="0" borderId="8" xfId="5" applyNumberFormat="1" applyFont="1" applyBorder="1" applyAlignment="1">
      <alignment vertical="center"/>
    </xf>
    <xf numFmtId="0" fontId="22" fillId="3" borderId="1" xfId="4" applyFont="1" applyFill="1" applyBorder="1"/>
    <xf numFmtId="0" fontId="22" fillId="3" borderId="2" xfId="4" applyFont="1" applyFill="1" applyBorder="1"/>
    <xf numFmtId="0" fontId="22" fillId="3" borderId="3" xfId="4" applyFont="1" applyFill="1" applyBorder="1"/>
    <xf numFmtId="180" fontId="28" fillId="6" borderId="16" xfId="5" applyNumberFormat="1" applyFont="1" applyFill="1" applyBorder="1" applyAlignment="1">
      <alignment horizontal="right" vertical="center"/>
    </xf>
    <xf numFmtId="9" fontId="28" fillId="0" borderId="0" xfId="6" applyFont="1" applyAlignment="1"/>
    <xf numFmtId="9" fontId="22" fillId="0" borderId="0" xfId="6" applyFont="1" applyAlignment="1"/>
    <xf numFmtId="0" fontId="28" fillId="3" borderId="1" xfId="4" applyFont="1" applyFill="1" applyBorder="1"/>
    <xf numFmtId="0" fontId="28" fillId="3" borderId="2" xfId="4" applyFont="1" applyFill="1" applyBorder="1"/>
    <xf numFmtId="0" fontId="28" fillId="3" borderId="3" xfId="4" applyFont="1" applyFill="1" applyBorder="1"/>
    <xf numFmtId="0" fontId="28" fillId="2" borderId="1" xfId="4" applyFont="1" applyFill="1" applyBorder="1" applyAlignment="1">
      <alignment vertical="center"/>
    </xf>
    <xf numFmtId="0" fontId="28" fillId="2" borderId="2" xfId="4" applyFont="1" applyFill="1" applyBorder="1" applyAlignment="1">
      <alignment vertical="center"/>
    </xf>
    <xf numFmtId="0" fontId="28" fillId="3" borderId="1" xfId="4" applyFont="1" applyFill="1" applyBorder="1" applyAlignment="1">
      <alignment horizontal="center" vertical="center" shrinkToFit="1"/>
    </xf>
    <xf numFmtId="0" fontId="28" fillId="3" borderId="16" xfId="4" applyFont="1" applyFill="1" applyBorder="1" applyAlignment="1">
      <alignment horizontal="center" vertical="center" shrinkToFit="1"/>
    </xf>
    <xf numFmtId="0" fontId="28" fillId="3" borderId="17" xfId="4" applyFont="1" applyFill="1" applyBorder="1" applyAlignment="1">
      <alignment vertical="center" shrinkToFit="1"/>
    </xf>
    <xf numFmtId="0" fontId="28" fillId="3" borderId="10" xfId="4" applyFont="1" applyFill="1" applyBorder="1" applyAlignment="1">
      <alignment vertical="center" shrinkToFit="1"/>
    </xf>
    <xf numFmtId="181" fontId="21" fillId="4" borderId="1" xfId="4" applyNumberFormat="1" applyFont="1" applyFill="1" applyBorder="1" applyAlignment="1">
      <alignment vertical="center"/>
    </xf>
    <xf numFmtId="181" fontId="21" fillId="4" borderId="16" xfId="4" applyNumberFormat="1" applyFont="1" applyFill="1" applyBorder="1" applyAlignment="1">
      <alignment vertical="center"/>
    </xf>
    <xf numFmtId="0" fontId="28" fillId="3" borderId="8" xfId="4" applyFont="1" applyFill="1" applyBorder="1" applyAlignment="1">
      <alignment vertical="center" shrinkToFit="1"/>
    </xf>
    <xf numFmtId="0" fontId="28" fillId="3" borderId="1" xfId="4" applyFont="1" applyFill="1" applyBorder="1" applyAlignment="1">
      <alignment vertical="center" shrinkToFit="1"/>
    </xf>
    <xf numFmtId="0" fontId="28" fillId="3" borderId="2" xfId="4" applyFont="1" applyFill="1" applyBorder="1" applyAlignment="1">
      <alignment vertical="center" shrinkToFit="1"/>
    </xf>
    <xf numFmtId="181" fontId="22" fillId="0" borderId="1" xfId="4" applyNumberFormat="1" applyFont="1" applyBorder="1" applyAlignment="1">
      <alignment vertical="center"/>
    </xf>
    <xf numFmtId="181" fontId="22" fillId="0" borderId="16" xfId="4" applyNumberFormat="1" applyFont="1" applyBorder="1" applyAlignment="1">
      <alignment vertical="center"/>
    </xf>
    <xf numFmtId="0" fontId="28" fillId="3" borderId="15" xfId="4" applyFont="1" applyFill="1" applyBorder="1" applyAlignment="1">
      <alignment vertical="center" shrinkToFit="1"/>
    </xf>
    <xf numFmtId="0" fontId="28" fillId="3" borderId="1" xfId="4" applyFont="1" applyFill="1" applyBorder="1" applyAlignment="1">
      <alignment vertical="center"/>
    </xf>
    <xf numFmtId="0" fontId="22" fillId="0" borderId="1" xfId="4" applyFont="1" applyBorder="1" applyAlignment="1">
      <alignment vertical="center"/>
    </xf>
    <xf numFmtId="0" fontId="22" fillId="0" borderId="16" xfId="4" applyFont="1" applyBorder="1" applyAlignment="1">
      <alignment vertical="center" wrapText="1"/>
    </xf>
    <xf numFmtId="183" fontId="27" fillId="0" borderId="16" xfId="5" applyNumberFormat="1" applyFont="1" applyBorder="1" applyAlignment="1">
      <alignment vertical="center"/>
    </xf>
    <xf numFmtId="183" fontId="27" fillId="0" borderId="18" xfId="5" applyNumberFormat="1" applyFont="1" applyBorder="1" applyAlignment="1">
      <alignment vertical="center"/>
    </xf>
    <xf numFmtId="183" fontId="27" fillId="0" borderId="0" xfId="5" applyNumberFormat="1" applyFont="1" applyBorder="1" applyAlignment="1">
      <alignment vertical="center"/>
    </xf>
    <xf numFmtId="183" fontId="27" fillId="0" borderId="8" xfId="5" applyNumberFormat="1" applyFont="1" applyBorder="1" applyAlignment="1">
      <alignment vertical="center"/>
    </xf>
    <xf numFmtId="183" fontId="27" fillId="0" borderId="0" xfId="5" applyNumberFormat="1" applyFont="1" applyBorder="1" applyAlignment="1"/>
    <xf numFmtId="9" fontId="27" fillId="0" borderId="0" xfId="6" applyFont="1" applyBorder="1" applyAlignment="1"/>
    <xf numFmtId="177" fontId="28" fillId="6" borderId="30" xfId="5" applyNumberFormat="1" applyFont="1" applyFill="1" applyBorder="1" applyAlignment="1">
      <alignment vertical="center"/>
    </xf>
    <xf numFmtId="177" fontId="28" fillId="6" borderId="31" xfId="5" applyNumberFormat="1" applyFont="1" applyFill="1" applyBorder="1" applyAlignment="1">
      <alignment vertical="center"/>
    </xf>
    <xf numFmtId="183" fontId="32" fillId="6" borderId="16" xfId="5" applyNumberFormat="1" applyFont="1" applyFill="1" applyBorder="1" applyAlignment="1">
      <alignment vertical="center"/>
    </xf>
    <xf numFmtId="183" fontId="32" fillId="6" borderId="23" xfId="5" applyNumberFormat="1" applyFont="1" applyFill="1" applyBorder="1" applyAlignment="1">
      <alignment vertical="center"/>
    </xf>
    <xf numFmtId="183" fontId="32" fillId="6" borderId="15" xfId="5" applyNumberFormat="1" applyFont="1" applyFill="1" applyBorder="1" applyAlignment="1">
      <alignment vertical="center"/>
    </xf>
    <xf numFmtId="183" fontId="32" fillId="6" borderId="27" xfId="5" applyNumberFormat="1" applyFont="1" applyFill="1" applyBorder="1" applyAlignment="1">
      <alignment vertical="center"/>
    </xf>
    <xf numFmtId="183" fontId="32" fillId="6" borderId="32" xfId="5" applyNumberFormat="1" applyFont="1" applyFill="1" applyBorder="1" applyAlignment="1">
      <alignment vertical="center"/>
    </xf>
    <xf numFmtId="180" fontId="32" fillId="6" borderId="16" xfId="5" applyNumberFormat="1" applyFont="1" applyFill="1" applyBorder="1" applyAlignment="1">
      <alignment vertical="center"/>
    </xf>
    <xf numFmtId="183" fontId="14" fillId="0" borderId="0" xfId="5" applyNumberFormat="1" applyFont="1" applyBorder="1" applyAlignment="1">
      <alignment vertical="center"/>
    </xf>
    <xf numFmtId="183" fontId="14" fillId="0" borderId="0" xfId="5" applyNumberFormat="1" applyFont="1" applyBorder="1" applyAlignment="1"/>
    <xf numFmtId="183" fontId="10" fillId="0" borderId="0" xfId="5" applyNumberFormat="1" applyFont="1" applyBorder="1" applyAlignment="1">
      <alignment horizontal="right"/>
    </xf>
    <xf numFmtId="180" fontId="32" fillId="6" borderId="16" xfId="5" applyNumberFormat="1" applyFont="1" applyFill="1" applyBorder="1" applyAlignment="1">
      <alignment horizontal="right" vertical="center"/>
    </xf>
    <xf numFmtId="176" fontId="26" fillId="0" borderId="1" xfId="0" applyNumberFormat="1" applyFont="1" applyBorder="1" applyAlignment="1">
      <alignment horizontal="left" vertical="center" wrapText="1"/>
    </xf>
    <xf numFmtId="176" fontId="26" fillId="0" borderId="2" xfId="0" applyNumberFormat="1" applyFont="1" applyBorder="1" applyAlignment="1">
      <alignment horizontal="left" vertical="center" wrapText="1"/>
    </xf>
    <xf numFmtId="176" fontId="26" fillId="0" borderId="3" xfId="0" applyNumberFormat="1" applyFont="1" applyBorder="1" applyAlignment="1">
      <alignment horizontal="left" vertical="center" wrapText="1"/>
    </xf>
    <xf numFmtId="182" fontId="27" fillId="0" borderId="1" xfId="0" applyNumberFormat="1" applyFont="1" applyBorder="1" applyAlignment="1">
      <alignment vertical="center"/>
    </xf>
    <xf numFmtId="182" fontId="27" fillId="0" borderId="2" xfId="0" applyNumberFormat="1" applyFont="1" applyBorder="1" applyAlignment="1">
      <alignment vertical="center"/>
    </xf>
    <xf numFmtId="182" fontId="22" fillId="0" borderId="1" xfId="0" applyNumberFormat="1" applyFont="1" applyBorder="1" applyAlignment="1">
      <alignment vertical="center"/>
    </xf>
    <xf numFmtId="182" fontId="22" fillId="0" borderId="2" xfId="0" applyNumberFormat="1" applyFont="1" applyBorder="1" applyAlignment="1">
      <alignment vertical="center"/>
    </xf>
    <xf numFmtId="0" fontId="27" fillId="7" borderId="16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176" fontId="26" fillId="0" borderId="2" xfId="0" applyNumberFormat="1" applyFont="1" applyBorder="1" applyAlignment="1">
      <alignment horizontal="center" vertical="center"/>
    </xf>
    <xf numFmtId="176" fontId="22" fillId="0" borderId="1" xfId="0" applyNumberFormat="1" applyFont="1" applyBorder="1" applyAlignment="1">
      <alignment vertical="center"/>
    </xf>
    <xf numFmtId="176" fontId="22" fillId="0" borderId="2" xfId="0" applyNumberFormat="1" applyFont="1" applyBorder="1" applyAlignment="1">
      <alignment vertical="center"/>
    </xf>
    <xf numFmtId="176" fontId="27" fillId="0" borderId="1" xfId="0" applyNumberFormat="1" applyFont="1" applyBorder="1" applyAlignment="1">
      <alignment vertical="center"/>
    </xf>
    <xf numFmtId="176" fontId="2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8" fillId="2" borderId="16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horizontal="left" vertical="center" wrapText="1"/>
    </xf>
    <xf numFmtId="58" fontId="22" fillId="0" borderId="1" xfId="0" applyNumberFormat="1" applyFont="1" applyBorder="1" applyAlignment="1">
      <alignment horizontal="left" vertical="center" wrapText="1"/>
    </xf>
    <xf numFmtId="0" fontId="24" fillId="0" borderId="1" xfId="1" applyFont="1" applyBorder="1" applyAlignment="1" applyProtection="1">
      <alignment horizontal="left" vertical="center" wrapText="1"/>
    </xf>
    <xf numFmtId="0" fontId="24" fillId="0" borderId="2" xfId="1" applyFont="1" applyBorder="1" applyAlignment="1" applyProtection="1">
      <alignment horizontal="left" vertical="center" wrapText="1"/>
    </xf>
    <xf numFmtId="0" fontId="24" fillId="0" borderId="3" xfId="1" applyFont="1" applyBorder="1" applyAlignment="1" applyProtection="1">
      <alignment horizontal="left" vertical="center" wrapText="1"/>
    </xf>
    <xf numFmtId="0" fontId="28" fillId="2" borderId="17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5" xfId="1" applyFont="1" applyFill="1" applyBorder="1" applyAlignment="1" applyProtection="1">
      <alignment horizontal="left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3" fillId="0" borderId="17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9" xfId="1" applyFont="1" applyFill="1" applyBorder="1" applyAlignment="1" applyProtection="1">
      <alignment horizontal="left" vertical="center" wrapText="1"/>
    </xf>
    <xf numFmtId="0" fontId="23" fillId="0" borderId="7" xfId="1" applyFont="1" applyFill="1" applyBorder="1" applyAlignment="1" applyProtection="1">
      <alignment horizontal="lef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6" fontId="22" fillId="0" borderId="2" xfId="0" applyNumberFormat="1" applyFont="1" applyBorder="1" applyAlignment="1">
      <alignment horizontal="center" vertical="center"/>
    </xf>
    <xf numFmtId="179" fontId="22" fillId="0" borderId="1" xfId="0" applyNumberFormat="1" applyFont="1" applyBorder="1" applyAlignment="1">
      <alignment vertical="center"/>
    </xf>
    <xf numFmtId="179" fontId="22" fillId="0" borderId="2" xfId="0" applyNumberFormat="1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8" fillId="2" borderId="17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178" fontId="22" fillId="0" borderId="1" xfId="0" applyNumberFormat="1" applyFont="1" applyBorder="1" applyAlignment="1">
      <alignment vertical="center"/>
    </xf>
    <xf numFmtId="178" fontId="22" fillId="0" borderId="2" xfId="0" applyNumberFormat="1" applyFont="1" applyBorder="1" applyAlignment="1">
      <alignment vertical="center"/>
    </xf>
    <xf numFmtId="0" fontId="22" fillId="5" borderId="1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vertical="center" wrapText="1"/>
    </xf>
    <xf numFmtId="0" fontId="28" fillId="2" borderId="19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176" fontId="25" fillId="0" borderId="1" xfId="0" applyNumberFormat="1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25" fillId="0" borderId="4" xfId="0" applyFont="1" applyBorder="1" applyAlignment="1">
      <alignment vertical="center" wrapText="1" shrinkToFit="1"/>
    </xf>
    <xf numFmtId="0" fontId="22" fillId="0" borderId="1" xfId="4" applyFont="1" applyBorder="1" applyAlignment="1">
      <alignment horizontal="left" vertical="top"/>
    </xf>
    <xf numFmtId="0" fontId="22" fillId="0" borderId="2" xfId="4" applyFont="1" applyBorder="1" applyAlignment="1">
      <alignment horizontal="left" vertical="top"/>
    </xf>
    <xf numFmtId="0" fontId="22" fillId="0" borderId="3" xfId="4" applyFont="1" applyBorder="1" applyAlignment="1">
      <alignment horizontal="left" vertical="top"/>
    </xf>
    <xf numFmtId="176" fontId="28" fillId="3" borderId="17" xfId="4" applyNumberFormat="1" applyFont="1" applyFill="1" applyBorder="1" applyAlignment="1">
      <alignment horizontal="left" vertical="center" wrapText="1"/>
    </xf>
    <xf numFmtId="176" fontId="28" fillId="3" borderId="10" xfId="4" applyNumberFormat="1" applyFont="1" applyFill="1" applyBorder="1" applyAlignment="1">
      <alignment horizontal="left" vertical="center" wrapText="1"/>
    </xf>
    <xf numFmtId="176" fontId="28" fillId="3" borderId="11" xfId="4" applyNumberFormat="1" applyFont="1" applyFill="1" applyBorder="1" applyAlignment="1">
      <alignment horizontal="left" vertical="center" wrapText="1"/>
    </xf>
    <xf numFmtId="176" fontId="29" fillId="3" borderId="1" xfId="4" applyNumberFormat="1" applyFont="1" applyFill="1" applyBorder="1" applyAlignment="1">
      <alignment horizontal="left" vertical="center" wrapText="1"/>
    </xf>
    <xf numFmtId="176" fontId="29" fillId="3" borderId="3" xfId="4" applyNumberFormat="1" applyFont="1" applyFill="1" applyBorder="1" applyAlignment="1">
      <alignment horizontal="left" vertical="center" wrapText="1"/>
    </xf>
    <xf numFmtId="176" fontId="29" fillId="3" borderId="1" xfId="4" applyNumberFormat="1" applyFont="1" applyFill="1" applyBorder="1" applyAlignment="1">
      <alignment vertical="center" wrapText="1"/>
    </xf>
    <xf numFmtId="176" fontId="29" fillId="3" borderId="3" xfId="4" applyNumberFormat="1" applyFont="1" applyFill="1" applyBorder="1" applyAlignment="1">
      <alignment vertical="center" wrapText="1"/>
    </xf>
    <xf numFmtId="176" fontId="29" fillId="3" borderId="6" xfId="4" applyNumberFormat="1" applyFont="1" applyFill="1" applyBorder="1" applyAlignment="1">
      <alignment vertical="center" wrapText="1"/>
    </xf>
    <xf numFmtId="176" fontId="29" fillId="3" borderId="4" xfId="4" applyNumberFormat="1" applyFont="1" applyFill="1" applyBorder="1" applyAlignment="1">
      <alignment vertical="center" wrapText="1"/>
    </xf>
    <xf numFmtId="176" fontId="28" fillId="3" borderId="24" xfId="4" applyNumberFormat="1" applyFont="1" applyFill="1" applyBorder="1" applyAlignment="1">
      <alignment horizontal="left" vertical="center" shrinkToFit="1"/>
    </xf>
    <xf numFmtId="176" fontId="28" fillId="3" borderId="22" xfId="4" applyNumberFormat="1" applyFont="1" applyFill="1" applyBorder="1" applyAlignment="1">
      <alignment horizontal="left" vertical="center" shrinkToFit="1"/>
    </xf>
    <xf numFmtId="176" fontId="28" fillId="2" borderId="18" xfId="4" applyNumberFormat="1" applyFont="1" applyFill="1" applyBorder="1" applyAlignment="1">
      <alignment horizontal="center" vertical="center" textRotation="255"/>
    </xf>
    <xf numFmtId="176" fontId="28" fillId="2" borderId="8" xfId="4" applyNumberFormat="1" applyFont="1" applyFill="1" applyBorder="1" applyAlignment="1">
      <alignment horizontal="center" vertical="center" textRotation="255"/>
    </xf>
    <xf numFmtId="176" fontId="28" fillId="2" borderId="6" xfId="4" applyNumberFormat="1" applyFont="1" applyFill="1" applyBorder="1" applyAlignment="1">
      <alignment horizontal="center" vertical="center" textRotation="255"/>
    </xf>
    <xf numFmtId="176" fontId="28" fillId="3" borderId="6" xfId="4" applyNumberFormat="1" applyFont="1" applyFill="1" applyBorder="1" applyAlignment="1">
      <alignment horizontal="left" vertical="center" shrinkToFit="1"/>
    </xf>
    <xf numFmtId="176" fontId="28" fillId="3" borderId="0" xfId="4" applyNumberFormat="1" applyFont="1" applyFill="1" applyAlignment="1">
      <alignment horizontal="left" vertical="center" shrinkToFit="1"/>
    </xf>
    <xf numFmtId="176" fontId="28" fillId="3" borderId="4" xfId="4" applyNumberFormat="1" applyFont="1" applyFill="1" applyBorder="1" applyAlignment="1">
      <alignment horizontal="left" vertical="center" shrinkToFit="1"/>
    </xf>
    <xf numFmtId="0" fontId="21" fillId="3" borderId="1" xfId="4" applyFont="1" applyFill="1" applyBorder="1" applyAlignment="1">
      <alignment horizontal="center" vertical="center" wrapText="1" shrinkToFit="1"/>
    </xf>
    <xf numFmtId="0" fontId="21" fillId="3" borderId="2" xfId="4" applyFont="1" applyFill="1" applyBorder="1" applyAlignment="1">
      <alignment horizontal="center" vertical="center" wrapText="1" shrinkToFit="1"/>
    </xf>
    <xf numFmtId="0" fontId="21" fillId="3" borderId="3" xfId="4" applyFont="1" applyFill="1" applyBorder="1" applyAlignment="1">
      <alignment horizontal="center" vertical="center" wrapText="1" shrinkToFit="1"/>
    </xf>
    <xf numFmtId="0" fontId="28" fillId="3" borderId="1" xfId="4" applyFont="1" applyFill="1" applyBorder="1" applyAlignment="1">
      <alignment horizontal="left"/>
    </xf>
    <xf numFmtId="0" fontId="28" fillId="3" borderId="2" xfId="4" applyFont="1" applyFill="1" applyBorder="1" applyAlignment="1">
      <alignment horizontal="left"/>
    </xf>
    <xf numFmtId="0" fontId="28" fillId="3" borderId="3" xfId="4" applyFont="1" applyFill="1" applyBorder="1" applyAlignment="1">
      <alignment horizontal="left"/>
    </xf>
    <xf numFmtId="176" fontId="29" fillId="3" borderId="1" xfId="4" applyNumberFormat="1" applyFont="1" applyFill="1" applyBorder="1" applyAlignment="1">
      <alignment horizontal="left" vertical="center"/>
    </xf>
    <xf numFmtId="176" fontId="29" fillId="3" borderId="3" xfId="4" applyNumberFormat="1" applyFont="1" applyFill="1" applyBorder="1" applyAlignment="1">
      <alignment horizontal="left" vertical="center"/>
    </xf>
    <xf numFmtId="176" fontId="29" fillId="3" borderId="1" xfId="4" applyNumberFormat="1" applyFont="1" applyFill="1" applyBorder="1" applyAlignment="1">
      <alignment vertical="center"/>
    </xf>
    <xf numFmtId="176" fontId="29" fillId="3" borderId="3" xfId="4" applyNumberFormat="1" applyFont="1" applyFill="1" applyBorder="1" applyAlignment="1">
      <alignment vertical="center"/>
    </xf>
    <xf numFmtId="176" fontId="29" fillId="3" borderId="17" xfId="4" applyNumberFormat="1" applyFont="1" applyFill="1" applyBorder="1" applyAlignment="1">
      <alignment vertical="center"/>
    </xf>
    <xf numFmtId="176" fontId="29" fillId="3" borderId="11" xfId="4" applyNumberFormat="1" applyFont="1" applyFill="1" applyBorder="1" applyAlignment="1">
      <alignment vertical="center"/>
    </xf>
    <xf numFmtId="176" fontId="28" fillId="3" borderId="12" xfId="4" applyNumberFormat="1" applyFont="1" applyFill="1" applyBorder="1" applyAlignment="1">
      <alignment horizontal="left" vertical="center"/>
    </xf>
    <xf numFmtId="176" fontId="28" fillId="3" borderId="13" xfId="4" applyNumberFormat="1" applyFont="1" applyFill="1" applyBorder="1" applyAlignment="1">
      <alignment horizontal="left" vertical="center"/>
    </xf>
    <xf numFmtId="176" fontId="28" fillId="3" borderId="14" xfId="4" applyNumberFormat="1" applyFont="1" applyFill="1" applyBorder="1" applyAlignment="1">
      <alignment horizontal="left" vertical="center"/>
    </xf>
    <xf numFmtId="176" fontId="28" fillId="3" borderId="6" xfId="4" applyNumberFormat="1" applyFont="1" applyFill="1" applyBorder="1" applyAlignment="1">
      <alignment horizontal="left" vertical="center" wrapText="1"/>
    </xf>
    <xf numFmtId="176" fontId="28" fillId="3" borderId="0" xfId="4" applyNumberFormat="1" applyFont="1" applyFill="1" applyAlignment="1">
      <alignment horizontal="left" vertical="center" wrapText="1"/>
    </xf>
    <xf numFmtId="176" fontId="28" fillId="3" borderId="4" xfId="4" applyNumberFormat="1" applyFont="1" applyFill="1" applyBorder="1" applyAlignment="1">
      <alignment horizontal="left" vertical="center" wrapText="1"/>
    </xf>
    <xf numFmtId="176" fontId="29" fillId="3" borderId="1" xfId="4" applyNumberFormat="1" applyFont="1" applyFill="1" applyBorder="1" applyAlignment="1">
      <alignment horizontal="left" vertical="center" shrinkToFit="1"/>
    </xf>
    <xf numFmtId="176" fontId="29" fillId="3" borderId="3" xfId="4" applyNumberFormat="1" applyFont="1" applyFill="1" applyBorder="1" applyAlignment="1">
      <alignment horizontal="left" vertical="center" shrinkToFit="1"/>
    </xf>
    <xf numFmtId="0" fontId="28" fillId="3" borderId="1" xfId="4" applyFont="1" applyFill="1" applyBorder="1" applyAlignment="1">
      <alignment horizontal="left" vertical="center" shrinkToFit="1"/>
    </xf>
    <xf numFmtId="0" fontId="28" fillId="3" borderId="2" xfId="4" applyFont="1" applyFill="1" applyBorder="1" applyAlignment="1">
      <alignment horizontal="left" vertical="center" shrinkToFit="1"/>
    </xf>
    <xf numFmtId="0" fontId="28" fillId="3" borderId="3" xfId="4" applyFont="1" applyFill="1" applyBorder="1" applyAlignment="1">
      <alignment horizontal="left" vertical="center" shrinkToFit="1"/>
    </xf>
    <xf numFmtId="0" fontId="16" fillId="0" borderId="5" xfId="4" applyFont="1" applyBorder="1" applyAlignment="1">
      <alignment horizontal="left"/>
    </xf>
    <xf numFmtId="0" fontId="28" fillId="2" borderId="1" xfId="4" applyFont="1" applyFill="1" applyBorder="1" applyAlignment="1">
      <alignment horizontal="left" vertical="center"/>
    </xf>
    <xf numFmtId="0" fontId="28" fillId="2" borderId="2" xfId="4" applyFont="1" applyFill="1" applyBorder="1" applyAlignment="1">
      <alignment horizontal="left" vertical="center"/>
    </xf>
    <xf numFmtId="0" fontId="28" fillId="2" borderId="3" xfId="4" applyFont="1" applyFill="1" applyBorder="1" applyAlignment="1">
      <alignment horizontal="left" vertical="center"/>
    </xf>
    <xf numFmtId="176" fontId="28" fillId="2" borderId="18" xfId="4" applyNumberFormat="1" applyFont="1" applyFill="1" applyBorder="1" applyAlignment="1">
      <alignment horizontal="center" vertical="center" textRotation="255" wrapText="1"/>
    </xf>
    <xf numFmtId="176" fontId="28" fillId="2" borderId="8" xfId="4" applyNumberFormat="1" applyFont="1" applyFill="1" applyBorder="1" applyAlignment="1">
      <alignment horizontal="center" vertical="center" textRotation="255" wrapText="1"/>
    </xf>
    <xf numFmtId="176" fontId="28" fillId="2" borderId="19" xfId="4" applyNumberFormat="1" applyFont="1" applyFill="1" applyBorder="1" applyAlignment="1">
      <alignment horizontal="center" vertical="center" textRotation="255" wrapText="1"/>
    </xf>
    <xf numFmtId="176" fontId="28" fillId="3" borderId="17" xfId="4" applyNumberFormat="1" applyFont="1" applyFill="1" applyBorder="1" applyAlignment="1">
      <alignment horizontal="left" vertical="center"/>
    </xf>
    <xf numFmtId="176" fontId="28" fillId="3" borderId="10" xfId="4" applyNumberFormat="1" applyFont="1" applyFill="1" applyBorder="1" applyAlignment="1">
      <alignment horizontal="left" vertical="center"/>
    </xf>
    <xf numFmtId="176" fontId="28" fillId="3" borderId="11" xfId="4" applyNumberFormat="1" applyFont="1" applyFill="1" applyBorder="1" applyAlignment="1">
      <alignment horizontal="left" vertical="center"/>
    </xf>
    <xf numFmtId="176" fontId="29" fillId="3" borderId="1" xfId="4" applyNumberFormat="1" applyFont="1" applyFill="1" applyBorder="1" applyAlignment="1">
      <alignment horizontal="left" vertical="top"/>
    </xf>
    <xf numFmtId="176" fontId="29" fillId="3" borderId="3" xfId="4" applyNumberFormat="1" applyFont="1" applyFill="1" applyBorder="1" applyAlignment="1">
      <alignment horizontal="left" vertical="top"/>
    </xf>
    <xf numFmtId="0" fontId="28" fillId="3" borderId="28" xfId="4" applyFont="1" applyFill="1" applyBorder="1" applyAlignment="1">
      <alignment vertical="center" shrinkToFit="1"/>
    </xf>
    <xf numFmtId="0" fontId="28" fillId="3" borderId="9" xfId="4" applyFont="1" applyFill="1" applyBorder="1" applyAlignment="1">
      <alignment vertical="center" shrinkToFit="1"/>
    </xf>
    <xf numFmtId="0" fontId="29" fillId="3" borderId="1" xfId="4" applyFont="1" applyFill="1" applyBorder="1" applyAlignment="1">
      <alignment vertical="center" shrinkToFit="1"/>
    </xf>
    <xf numFmtId="0" fontId="29" fillId="3" borderId="3" xfId="4" applyFont="1" applyFill="1" applyBorder="1" applyAlignment="1">
      <alignment vertical="center" shrinkToFit="1"/>
    </xf>
    <xf numFmtId="0" fontId="29" fillId="3" borderId="17" xfId="4" applyFont="1" applyFill="1" applyBorder="1" applyAlignment="1">
      <alignment vertical="center" shrinkToFit="1"/>
    </xf>
    <xf numFmtId="0" fontId="29" fillId="3" borderId="11" xfId="4" applyFont="1" applyFill="1" applyBorder="1" applyAlignment="1">
      <alignment vertical="center" shrinkToFit="1"/>
    </xf>
    <xf numFmtId="0" fontId="28" fillId="3" borderId="24" xfId="4" applyFont="1" applyFill="1" applyBorder="1" applyAlignment="1">
      <alignment horizontal="center" vertical="center" shrinkToFit="1"/>
    </xf>
    <xf numFmtId="0" fontId="28" fillId="3" borderId="22" xfId="4" applyFont="1" applyFill="1" applyBorder="1" applyAlignment="1">
      <alignment horizontal="center" vertical="center" shrinkToFit="1"/>
    </xf>
    <xf numFmtId="0" fontId="28" fillId="3" borderId="18" xfId="4" applyFont="1" applyFill="1" applyBorder="1" applyAlignment="1">
      <alignment horizontal="center" vertical="center" wrapText="1"/>
    </xf>
    <xf numFmtId="0" fontId="28" fillId="3" borderId="8" xfId="4" applyFont="1" applyFill="1" applyBorder="1" applyAlignment="1">
      <alignment horizontal="center" vertical="center" wrapText="1"/>
    </xf>
    <xf numFmtId="0" fontId="28" fillId="3" borderId="6" xfId="4" applyFont="1" applyFill="1" applyBorder="1" applyAlignment="1">
      <alignment horizontal="center" vertical="center" wrapText="1"/>
    </xf>
    <xf numFmtId="0" fontId="28" fillId="3" borderId="19" xfId="4" applyFont="1" applyFill="1" applyBorder="1" applyAlignment="1">
      <alignment horizontal="center" vertical="center" wrapText="1"/>
    </xf>
    <xf numFmtId="0" fontId="28" fillId="3" borderId="6" xfId="4" applyFont="1" applyFill="1" applyBorder="1" applyAlignment="1">
      <alignment horizontal="left" vertical="center" shrinkToFit="1"/>
    </xf>
    <xf numFmtId="0" fontId="28" fillId="3" borderId="0" xfId="4" applyFont="1" applyFill="1" applyAlignment="1">
      <alignment horizontal="left" vertical="center" shrinkToFit="1"/>
    </xf>
    <xf numFmtId="0" fontId="28" fillId="3" borderId="4" xfId="4" applyFont="1" applyFill="1" applyBorder="1" applyAlignment="1">
      <alignment horizontal="left" vertical="center" shrinkToFit="1"/>
    </xf>
    <xf numFmtId="0" fontId="28" fillId="3" borderId="17" xfId="4" applyFont="1" applyFill="1" applyBorder="1" applyAlignment="1">
      <alignment horizontal="left" vertical="center" shrinkToFit="1"/>
    </xf>
    <xf numFmtId="0" fontId="28" fillId="3" borderId="10" xfId="4" applyFont="1" applyFill="1" applyBorder="1" applyAlignment="1">
      <alignment horizontal="left" vertical="center" shrinkToFit="1"/>
    </xf>
    <xf numFmtId="0" fontId="28" fillId="3" borderId="11" xfId="4" applyFont="1" applyFill="1" applyBorder="1" applyAlignment="1">
      <alignment horizontal="left" vertical="center" shrinkToFit="1"/>
    </xf>
    <xf numFmtId="0" fontId="28" fillId="3" borderId="25" xfId="4" applyFont="1" applyFill="1" applyBorder="1" applyAlignment="1">
      <alignment horizontal="center" vertical="center" shrinkToFit="1"/>
    </xf>
    <xf numFmtId="0" fontId="28" fillId="3" borderId="26" xfId="4" applyFont="1" applyFill="1" applyBorder="1" applyAlignment="1">
      <alignment horizontal="center" vertical="center" shrinkToFit="1"/>
    </xf>
    <xf numFmtId="0" fontId="28" fillId="3" borderId="24" xfId="4" applyFont="1" applyFill="1" applyBorder="1" applyAlignment="1">
      <alignment vertical="center" shrinkToFit="1"/>
    </xf>
    <xf numFmtId="0" fontId="28" fillId="3" borderId="22" xfId="4" applyFont="1" applyFill="1" applyBorder="1" applyAlignment="1">
      <alignment vertical="center" shrinkToFit="1"/>
    </xf>
    <xf numFmtId="0" fontId="28" fillId="3" borderId="1" xfId="4" applyFont="1" applyFill="1" applyBorder="1" applyAlignment="1">
      <alignment horizontal="left" vertical="center"/>
    </xf>
    <xf numFmtId="0" fontId="28" fillId="3" borderId="2" xfId="4" applyFont="1" applyFill="1" applyBorder="1" applyAlignment="1">
      <alignment horizontal="left" vertical="center"/>
    </xf>
    <xf numFmtId="0" fontId="28" fillId="3" borderId="3" xfId="4" applyFont="1" applyFill="1" applyBorder="1" applyAlignment="1">
      <alignment horizontal="left" vertical="center"/>
    </xf>
    <xf numFmtId="183" fontId="2" fillId="8" borderId="1" xfId="1" applyNumberFormat="1" applyFill="1" applyBorder="1" applyAlignment="1" applyProtection="1">
      <alignment horizontal="left" vertical="center"/>
    </xf>
    <xf numFmtId="183" fontId="2" fillId="8" borderId="2" xfId="1" applyNumberFormat="1" applyFill="1" applyBorder="1" applyAlignment="1" applyProtection="1">
      <alignment horizontal="left" vertical="center"/>
    </xf>
    <xf numFmtId="183" fontId="2" fillId="8" borderId="3" xfId="1" applyNumberFormat="1" applyFill="1" applyBorder="1" applyAlignment="1" applyProtection="1">
      <alignment horizontal="left" vertical="center"/>
    </xf>
    <xf numFmtId="176" fontId="28" fillId="2" borderId="18" xfId="4" applyNumberFormat="1" applyFont="1" applyFill="1" applyBorder="1" applyAlignment="1">
      <alignment horizontal="center" vertical="center" textRotation="255" shrinkToFit="1"/>
    </xf>
    <xf numFmtId="176" fontId="28" fillId="2" borderId="8" xfId="4" applyNumberFormat="1" applyFont="1" applyFill="1" applyBorder="1" applyAlignment="1">
      <alignment horizontal="center" vertical="center" textRotation="255" shrinkToFit="1"/>
    </xf>
    <xf numFmtId="176" fontId="28" fillId="2" borderId="6" xfId="4" applyNumberFormat="1" applyFont="1" applyFill="1" applyBorder="1" applyAlignment="1">
      <alignment horizontal="center" vertical="center" textRotation="255" shrinkToFit="1"/>
    </xf>
    <xf numFmtId="176" fontId="28" fillId="2" borderId="19" xfId="4" applyNumberFormat="1" applyFont="1" applyFill="1" applyBorder="1" applyAlignment="1">
      <alignment vertical="center" shrinkToFit="1"/>
    </xf>
    <xf numFmtId="176" fontId="28" fillId="2" borderId="5" xfId="4" applyNumberFormat="1" applyFont="1" applyFill="1" applyBorder="1" applyAlignment="1">
      <alignment vertical="center" shrinkToFit="1"/>
    </xf>
    <xf numFmtId="176" fontId="28" fillId="2" borderId="7" xfId="4" applyNumberFormat="1" applyFont="1" applyFill="1" applyBorder="1" applyAlignment="1">
      <alignment vertical="center" shrinkToFit="1"/>
    </xf>
    <xf numFmtId="176" fontId="28" fillId="2" borderId="1" xfId="4" applyNumberFormat="1" applyFont="1" applyFill="1" applyBorder="1" applyAlignment="1">
      <alignment vertical="center" shrinkToFit="1"/>
    </xf>
    <xf numFmtId="176" fontId="28" fillId="2" borderId="2" xfId="4" applyNumberFormat="1" applyFont="1" applyFill="1" applyBorder="1" applyAlignment="1">
      <alignment vertical="center" shrinkToFit="1"/>
    </xf>
    <xf numFmtId="176" fontId="28" fillId="2" borderId="3" xfId="4" applyNumberFormat="1" applyFont="1" applyFill="1" applyBorder="1" applyAlignment="1">
      <alignment vertical="center" shrinkToFit="1"/>
    </xf>
    <xf numFmtId="176" fontId="28" fillId="2" borderId="24" xfId="4" applyNumberFormat="1" applyFont="1" applyFill="1" applyBorder="1" applyAlignment="1">
      <alignment horizontal="left" vertical="center" shrinkToFit="1"/>
    </xf>
    <xf numFmtId="176" fontId="28" fillId="2" borderId="22" xfId="4" applyNumberFormat="1" applyFont="1" applyFill="1" applyBorder="1" applyAlignment="1">
      <alignment horizontal="left" vertical="center" shrinkToFit="1"/>
    </xf>
    <xf numFmtId="176" fontId="28" fillId="2" borderId="1" xfId="4" applyNumberFormat="1" applyFont="1" applyFill="1" applyBorder="1" applyAlignment="1">
      <alignment horizontal="left" vertical="center"/>
    </xf>
    <xf numFmtId="176" fontId="28" fillId="2" borderId="2" xfId="4" applyNumberFormat="1" applyFont="1" applyFill="1" applyBorder="1" applyAlignment="1">
      <alignment horizontal="left" vertical="center"/>
    </xf>
    <xf numFmtId="176" fontId="28" fillId="2" borderId="3" xfId="4" applyNumberFormat="1" applyFont="1" applyFill="1" applyBorder="1" applyAlignment="1">
      <alignment horizontal="left" vertical="center"/>
    </xf>
    <xf numFmtId="0" fontId="16" fillId="0" borderId="0" xfId="4" applyFont="1" applyAlignment="1">
      <alignment horizontal="left"/>
    </xf>
    <xf numFmtId="176" fontId="28" fillId="2" borderId="17" xfId="4" applyNumberFormat="1" applyFont="1" applyFill="1" applyBorder="1" applyAlignment="1">
      <alignment horizontal="left" vertical="center" wrapText="1" shrinkToFit="1"/>
    </xf>
    <xf numFmtId="176" fontId="28" fillId="2" borderId="10" xfId="4" applyNumberFormat="1" applyFont="1" applyFill="1" applyBorder="1" applyAlignment="1">
      <alignment horizontal="left" vertical="center" wrapText="1" shrinkToFit="1"/>
    </xf>
    <xf numFmtId="176" fontId="28" fillId="2" borderId="11" xfId="4" applyNumberFormat="1" applyFont="1" applyFill="1" applyBorder="1" applyAlignment="1">
      <alignment horizontal="left" vertical="center" wrapText="1" shrinkToFit="1"/>
    </xf>
    <xf numFmtId="176" fontId="28" fillId="3" borderId="25" xfId="4" applyNumberFormat="1" applyFont="1" applyFill="1" applyBorder="1" applyAlignment="1">
      <alignment horizontal="left" vertical="center" shrinkToFit="1"/>
    </xf>
    <xf numFmtId="176" fontId="28" fillId="3" borderId="26" xfId="4" applyNumberFormat="1" applyFont="1" applyFill="1" applyBorder="1" applyAlignment="1">
      <alignment horizontal="left" vertical="center" shrinkToFit="1"/>
    </xf>
    <xf numFmtId="0" fontId="6" fillId="0" borderId="5" xfId="4" applyFont="1" applyBorder="1" applyAlignment="1">
      <alignment horizontal="left"/>
    </xf>
    <xf numFmtId="176" fontId="28" fillId="2" borderId="17" xfId="4" applyNumberFormat="1" applyFont="1" applyFill="1" applyBorder="1" applyAlignment="1">
      <alignment horizontal="center" vertical="center" textRotation="255" shrinkToFit="1"/>
    </xf>
    <xf numFmtId="176" fontId="28" fillId="2" borderId="19" xfId="4" applyNumberFormat="1" applyFont="1" applyFill="1" applyBorder="1" applyAlignment="1">
      <alignment horizontal="center" vertical="center" textRotation="255" shrinkToFit="1"/>
    </xf>
    <xf numFmtId="176" fontId="28" fillId="2" borderId="17" xfId="4" applyNumberFormat="1" applyFont="1" applyFill="1" applyBorder="1" applyAlignment="1">
      <alignment vertical="center" shrinkToFit="1"/>
    </xf>
    <xf numFmtId="176" fontId="28" fillId="2" borderId="10" xfId="4" applyNumberFormat="1" applyFont="1" applyFill="1" applyBorder="1" applyAlignment="1">
      <alignment vertical="center" shrinkToFit="1"/>
    </xf>
    <xf numFmtId="176" fontId="28" fillId="2" borderId="11" xfId="4" applyNumberFormat="1" applyFont="1" applyFill="1" applyBorder="1" applyAlignment="1">
      <alignment vertical="center" shrinkToFit="1"/>
    </xf>
    <xf numFmtId="176" fontId="28" fillId="3" borderId="24" xfId="4" applyNumberFormat="1" applyFont="1" applyFill="1" applyBorder="1" applyAlignment="1">
      <alignment vertical="center" shrinkToFit="1"/>
    </xf>
    <xf numFmtId="176" fontId="28" fillId="3" borderId="22" xfId="4" applyNumberFormat="1" applyFont="1" applyFill="1" applyBorder="1" applyAlignment="1">
      <alignment vertical="center" shrinkToFit="1"/>
    </xf>
    <xf numFmtId="0" fontId="22" fillId="0" borderId="1" xfId="4" applyFont="1" applyBorder="1" applyAlignment="1">
      <alignment horizontal="left" vertical="top" wrapText="1"/>
    </xf>
    <xf numFmtId="0" fontId="22" fillId="0" borderId="2" xfId="4" applyFont="1" applyBorder="1" applyAlignment="1">
      <alignment horizontal="left" vertical="top" wrapText="1"/>
    </xf>
    <xf numFmtId="0" fontId="22" fillId="0" borderId="3" xfId="4" applyFont="1" applyBorder="1" applyAlignment="1">
      <alignment horizontal="left" vertical="top" wrapText="1"/>
    </xf>
    <xf numFmtId="0" fontId="22" fillId="0" borderId="1" xfId="4" applyFont="1" applyBorder="1" applyAlignment="1">
      <alignment horizontal="left" vertical="center" wrapText="1"/>
    </xf>
    <xf numFmtId="0" fontId="22" fillId="0" borderId="2" xfId="4" applyFont="1" applyBorder="1" applyAlignment="1">
      <alignment horizontal="left" vertical="center" wrapText="1"/>
    </xf>
    <xf numFmtId="0" fontId="22" fillId="0" borderId="3" xfId="4" applyFont="1" applyBorder="1" applyAlignment="1">
      <alignment horizontal="left" vertical="center" wrapText="1"/>
    </xf>
    <xf numFmtId="0" fontId="22" fillId="0" borderId="1" xfId="4" applyFont="1" applyBorder="1" applyAlignment="1">
      <alignment vertical="center"/>
    </xf>
    <xf numFmtId="0" fontId="22" fillId="0" borderId="2" xfId="4" applyFont="1" applyBorder="1" applyAlignment="1">
      <alignment vertical="center"/>
    </xf>
    <xf numFmtId="0" fontId="22" fillId="0" borderId="3" xfId="4" applyFont="1" applyBorder="1" applyAlignment="1">
      <alignment vertical="center"/>
    </xf>
  </cellXfs>
  <cellStyles count="7">
    <cellStyle name="パーセント 2" xfId="6" xr:uid="{00000000-0005-0000-0000-000000000000}"/>
    <cellStyle name="ハイパーリンク" xfId="1" builtinId="8"/>
    <cellStyle name="桁区切り 2" xfId="2" xr:uid="{00000000-0005-0000-0000-000002000000}"/>
    <cellStyle name="桁区切り 3" xfId="5" xr:uid="{00000000-0005-0000-0000-000003000000}"/>
    <cellStyle name="桁区切り 5" xfId="3" xr:uid="{00000000-0005-0000-0000-000004000000}"/>
    <cellStyle name="標準" xfId="0" builtinId="0"/>
    <cellStyle name="標準 2" xfId="4" xr:uid="{00000000-0005-0000-0000-000006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158378</xdr:colOff>
      <xdr:row>0</xdr:row>
      <xdr:rowOff>467279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728361-3D0C-4CBD-B102-7A940AD680FC}"/>
            </a:ext>
          </a:extLst>
        </xdr:cNvPr>
        <xdr:cNvSpPr txBox="1"/>
      </xdr:nvSpPr>
      <xdr:spPr>
        <a:xfrm>
          <a:off x="0" y="0"/>
          <a:ext cx="2825378" cy="46727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直営施設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osaka.lg.jp/houbun/reiki/reiki_honbun/k201RG00000477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ref.osaka.lg.jp/houbun/reiki/reiki_honbun/k201RG00000476.html" TargetMode="External"/><Relationship Id="rId1" Type="http://schemas.openxmlformats.org/officeDocument/2006/relationships/hyperlink" Target="http://www.pref.osaka.lg.jp/houbun/reiki/reiki_honbun/k201RG00000475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ef.osaka.lg.jp/chiikiseikatsu/" TargetMode="External"/><Relationship Id="rId4" Type="http://schemas.openxmlformats.org/officeDocument/2006/relationships/hyperlink" Target="http://www.pref.osaka.lg.jp/shogaishajiritsu/jiritsu01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ef.osaka.lg.jp/attach/17834/00458259/R04_z07-10syougaisyajiritucenter.xlsx" TargetMode="External"/><Relationship Id="rId1" Type="http://schemas.openxmlformats.org/officeDocument/2006/relationships/hyperlink" Target="https://www.pref.osaka.lg.jp/attach/17834/00406542/R02_z07-10syougaisyajiritucenter.xlsx?web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0"/>
  <sheetViews>
    <sheetView view="pageBreakPreview" zoomScaleNormal="100" zoomScaleSheetLayoutView="100" workbookViewId="0">
      <selection activeCell="AH7" sqref="AH7:AR7"/>
    </sheetView>
  </sheetViews>
  <sheetFormatPr defaultColWidth="2.625" defaultRowHeight="13.5" x14ac:dyDescent="0.15"/>
  <cols>
    <col min="1" max="1" width="4" style="2" customWidth="1"/>
    <col min="2" max="8" width="2.625" style="2" customWidth="1"/>
    <col min="9" max="9" width="4.75" style="2" customWidth="1"/>
    <col min="10" max="41" width="2.625" style="2" customWidth="1"/>
    <col min="42" max="44" width="3.625" style="2" customWidth="1"/>
    <col min="45" max="16384" width="2.625" style="2"/>
  </cols>
  <sheetData>
    <row r="1" spans="1:44" s="1" customFormat="1" ht="41.25" customHeight="1" x14ac:dyDescent="0.15">
      <c r="A1" s="134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6"/>
      <c r="AQ1" s="136"/>
      <c r="AR1" s="136"/>
    </row>
    <row r="2" spans="1:44" s="1" customFormat="1" ht="17.25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1:44" s="1" customFormat="1" x14ac:dyDescent="0.15">
      <c r="A3" s="154" t="s">
        <v>10</v>
      </c>
      <c r="B3" s="155"/>
      <c r="C3" s="155"/>
      <c r="D3" s="155"/>
      <c r="E3" s="156"/>
      <c r="F3" s="160" t="s">
        <v>21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2" t="s">
        <v>11</v>
      </c>
      <c r="T3" s="163"/>
      <c r="U3" s="163"/>
      <c r="V3" s="163"/>
      <c r="W3" s="164"/>
      <c r="X3" s="168" t="s">
        <v>96</v>
      </c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9"/>
    </row>
    <row r="4" spans="1:44" s="1" customFormat="1" ht="23.25" customHeight="1" x14ac:dyDescent="0.15">
      <c r="A4" s="157"/>
      <c r="B4" s="158"/>
      <c r="C4" s="158"/>
      <c r="D4" s="158"/>
      <c r="E4" s="159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5"/>
      <c r="T4" s="166"/>
      <c r="U4" s="166"/>
      <c r="V4" s="166"/>
      <c r="W4" s="167"/>
      <c r="X4" s="170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71"/>
    </row>
    <row r="5" spans="1:44" s="1" customFormat="1" x14ac:dyDescent="0.15">
      <c r="A5" s="143" t="s">
        <v>85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44" s="1" customFormat="1" ht="17.25" x14ac:dyDescent="0.15">
      <c r="A6" s="144" t="s">
        <v>169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</row>
    <row r="7" spans="1:44" s="1" customFormat="1" ht="35.1" customHeight="1" x14ac:dyDescent="0.15">
      <c r="A7" s="146" t="s">
        <v>98</v>
      </c>
      <c r="B7" s="146"/>
      <c r="C7" s="146"/>
      <c r="D7" s="146"/>
      <c r="E7" s="146"/>
      <c r="F7" s="146"/>
      <c r="G7" s="146"/>
      <c r="H7" s="146"/>
      <c r="I7" s="146"/>
      <c r="J7" s="146"/>
      <c r="K7" s="151" t="s">
        <v>92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 t="s">
        <v>99</v>
      </c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 t="s">
        <v>100</v>
      </c>
      <c r="AI7" s="152"/>
      <c r="AJ7" s="152"/>
      <c r="AK7" s="152"/>
      <c r="AL7" s="152"/>
      <c r="AM7" s="152"/>
      <c r="AN7" s="152"/>
      <c r="AO7" s="152"/>
      <c r="AP7" s="152"/>
      <c r="AQ7" s="152"/>
      <c r="AR7" s="153"/>
    </row>
    <row r="8" spans="1:44" s="1" customFormat="1" ht="111" customHeight="1" x14ac:dyDescent="0.15">
      <c r="A8" s="146" t="s">
        <v>9</v>
      </c>
      <c r="B8" s="146"/>
      <c r="C8" s="146"/>
      <c r="D8" s="146"/>
      <c r="E8" s="146"/>
      <c r="F8" s="146"/>
      <c r="G8" s="146"/>
      <c r="H8" s="146"/>
      <c r="I8" s="146"/>
      <c r="J8" s="146"/>
      <c r="K8" s="147" t="s">
        <v>175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1"/>
      <c r="AQ8" s="141"/>
      <c r="AR8" s="142"/>
    </row>
    <row r="9" spans="1:44" s="1" customFormat="1" ht="47.25" customHeight="1" x14ac:dyDescent="0.15">
      <c r="A9" s="149" t="s">
        <v>164</v>
      </c>
      <c r="B9" s="149"/>
      <c r="C9" s="149"/>
      <c r="D9" s="149"/>
      <c r="E9" s="149"/>
      <c r="F9" s="149"/>
      <c r="G9" s="149"/>
      <c r="H9" s="149"/>
      <c r="I9" s="149"/>
      <c r="J9" s="149"/>
      <c r="K9" s="150" t="s">
        <v>170</v>
      </c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1"/>
      <c r="AQ9" s="141"/>
      <c r="AR9" s="142"/>
    </row>
    <row r="10" spans="1:44" s="1" customFormat="1" ht="35.1" customHeight="1" x14ac:dyDescent="0.15">
      <c r="A10" s="138" t="s">
        <v>12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9" t="s">
        <v>24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1"/>
      <c r="AQ10" s="141"/>
      <c r="AR10" s="142"/>
    </row>
    <row r="11" spans="1:44" s="1" customFormat="1" ht="35.1" customHeight="1" x14ac:dyDescent="0.15">
      <c r="A11" s="138" t="s">
        <v>13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9" t="s">
        <v>8</v>
      </c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1"/>
      <c r="AQ11" s="141"/>
      <c r="AR11" s="142"/>
    </row>
    <row r="12" spans="1:44" s="1" customFormat="1" ht="35.1" customHeight="1" x14ac:dyDescent="0.15">
      <c r="A12" s="138" t="s">
        <v>14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9" t="s">
        <v>108</v>
      </c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1"/>
      <c r="AQ12" s="141"/>
      <c r="AR12" s="142"/>
    </row>
    <row r="13" spans="1:44" s="1" customFormat="1" ht="35.1" customHeight="1" x14ac:dyDescent="0.15">
      <c r="A13" s="138" t="s">
        <v>15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9" t="s">
        <v>107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1"/>
      <c r="AQ13" s="141"/>
      <c r="AR13" s="142"/>
    </row>
    <row r="14" spans="1:44" s="1" customFormat="1" ht="75" customHeight="1" x14ac:dyDescent="0.15">
      <c r="A14" s="138" t="s">
        <v>25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84" t="s">
        <v>103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41"/>
      <c r="AQ14" s="141"/>
      <c r="AR14" s="142"/>
    </row>
    <row r="15" spans="1:44" s="1" customFormat="1" ht="15" customHeight="1" x14ac:dyDescent="0.15">
      <c r="A15" s="187" t="s">
        <v>26</v>
      </c>
      <c r="B15" s="188"/>
      <c r="C15" s="188"/>
      <c r="D15" s="188"/>
      <c r="E15" s="188"/>
      <c r="F15" s="188"/>
      <c r="G15" s="188"/>
      <c r="H15" s="188"/>
      <c r="I15" s="188"/>
      <c r="J15" s="189"/>
      <c r="K15" s="172" t="s">
        <v>27</v>
      </c>
      <c r="L15" s="173"/>
      <c r="M15" s="173"/>
      <c r="N15" s="173"/>
      <c r="O15" s="173"/>
      <c r="P15" s="173"/>
      <c r="Q15" s="174"/>
      <c r="R15" s="178" t="s">
        <v>28</v>
      </c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80"/>
      <c r="AP15" s="196"/>
      <c r="AQ15" s="196"/>
      <c r="AR15" s="197"/>
    </row>
    <row r="16" spans="1:44" s="1" customFormat="1" ht="15" customHeight="1" x14ac:dyDescent="0.15">
      <c r="A16" s="190"/>
      <c r="B16" s="191"/>
      <c r="C16" s="191"/>
      <c r="D16" s="191"/>
      <c r="E16" s="191"/>
      <c r="F16" s="191"/>
      <c r="G16" s="191"/>
      <c r="H16" s="191"/>
      <c r="I16" s="191"/>
      <c r="J16" s="192"/>
      <c r="K16" s="175"/>
      <c r="L16" s="176"/>
      <c r="M16" s="176"/>
      <c r="N16" s="176"/>
      <c r="O16" s="176"/>
      <c r="P16" s="176"/>
      <c r="Q16" s="177"/>
      <c r="R16" s="186" t="s">
        <v>29</v>
      </c>
      <c r="S16" s="186"/>
      <c r="T16" s="186"/>
      <c r="U16" s="186"/>
      <c r="V16" s="186"/>
      <c r="W16" s="186"/>
      <c r="X16" s="186" t="s">
        <v>30</v>
      </c>
      <c r="Y16" s="186"/>
      <c r="Z16" s="186"/>
      <c r="AA16" s="186"/>
      <c r="AB16" s="186"/>
      <c r="AC16" s="186"/>
      <c r="AD16" s="186" t="s">
        <v>31</v>
      </c>
      <c r="AE16" s="186"/>
      <c r="AF16" s="186"/>
      <c r="AG16" s="186"/>
      <c r="AH16" s="186"/>
      <c r="AI16" s="186"/>
      <c r="AJ16" s="186" t="s">
        <v>32</v>
      </c>
      <c r="AK16" s="186"/>
      <c r="AL16" s="186"/>
      <c r="AM16" s="186"/>
      <c r="AN16" s="186"/>
      <c r="AO16" s="186"/>
      <c r="AP16" s="198"/>
      <c r="AQ16" s="198"/>
      <c r="AR16" s="199"/>
    </row>
    <row r="17" spans="1:44" s="1" customFormat="1" ht="15" customHeight="1" x14ac:dyDescent="0.15">
      <c r="A17" s="193"/>
      <c r="B17" s="194"/>
      <c r="C17" s="194"/>
      <c r="D17" s="194"/>
      <c r="E17" s="194"/>
      <c r="F17" s="194"/>
      <c r="G17" s="194"/>
      <c r="H17" s="194"/>
      <c r="I17" s="194"/>
      <c r="J17" s="195"/>
      <c r="K17" s="202">
        <v>13.907</v>
      </c>
      <c r="L17" s="203"/>
      <c r="M17" s="203"/>
      <c r="N17" s="203"/>
      <c r="O17" s="203"/>
      <c r="P17" s="181" t="s">
        <v>33</v>
      </c>
      <c r="Q17" s="180"/>
      <c r="R17" s="182">
        <v>12.92</v>
      </c>
      <c r="S17" s="183"/>
      <c r="T17" s="183"/>
      <c r="U17" s="183"/>
      <c r="V17" s="181" t="s">
        <v>33</v>
      </c>
      <c r="W17" s="180"/>
      <c r="X17" s="182">
        <v>0</v>
      </c>
      <c r="Y17" s="183"/>
      <c r="Z17" s="183"/>
      <c r="AA17" s="183"/>
      <c r="AB17" s="181" t="s">
        <v>33</v>
      </c>
      <c r="AC17" s="180"/>
      <c r="AD17" s="182">
        <v>0</v>
      </c>
      <c r="AE17" s="183"/>
      <c r="AF17" s="183"/>
      <c r="AG17" s="183"/>
      <c r="AH17" s="181" t="s">
        <v>33</v>
      </c>
      <c r="AI17" s="180"/>
      <c r="AJ17" s="182">
        <v>0.98699999999999999</v>
      </c>
      <c r="AK17" s="183"/>
      <c r="AL17" s="183"/>
      <c r="AM17" s="183"/>
      <c r="AN17" s="181" t="s">
        <v>33</v>
      </c>
      <c r="AO17" s="180"/>
      <c r="AP17" s="200"/>
      <c r="AQ17" s="200"/>
      <c r="AR17" s="201"/>
    </row>
    <row r="18" spans="1:44" s="1" customFormat="1" ht="40.5" customHeight="1" x14ac:dyDescent="0.15">
      <c r="A18" s="138" t="s">
        <v>16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208" t="s">
        <v>171</v>
      </c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</row>
    <row r="19" spans="1:44" s="1" customFormat="1" ht="40.5" customHeight="1" x14ac:dyDescent="0.15">
      <c r="A19" s="187" t="s">
        <v>2</v>
      </c>
      <c r="B19" s="188"/>
      <c r="C19" s="188"/>
      <c r="D19" s="188"/>
      <c r="E19" s="188"/>
      <c r="F19" s="188"/>
      <c r="G19" s="188"/>
      <c r="H19" s="188"/>
      <c r="I19" s="188"/>
      <c r="J19" s="189"/>
      <c r="K19" s="184" t="s">
        <v>101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41"/>
      <c r="AQ19" s="141"/>
      <c r="AR19" s="142"/>
    </row>
    <row r="20" spans="1:44" s="1" customFormat="1" ht="72.75" customHeight="1" x14ac:dyDescent="0.15">
      <c r="A20" s="138" t="s">
        <v>18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204" t="s">
        <v>93</v>
      </c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6"/>
      <c r="AP20" s="206"/>
      <c r="AQ20" s="206"/>
      <c r="AR20" s="207"/>
    </row>
    <row r="21" spans="1:44" s="1" customFormat="1" ht="24.95" customHeight="1" x14ac:dyDescent="0.15">
      <c r="A21" s="187" t="s">
        <v>35</v>
      </c>
      <c r="B21" s="188"/>
      <c r="C21" s="188"/>
      <c r="D21" s="188"/>
      <c r="E21" s="188"/>
      <c r="F21" s="188"/>
      <c r="G21" s="188"/>
      <c r="H21" s="188"/>
      <c r="I21" s="188"/>
      <c r="J21" s="189"/>
      <c r="K21" s="125" t="s">
        <v>34</v>
      </c>
      <c r="L21" s="126"/>
      <c r="M21" s="126"/>
      <c r="N21" s="127"/>
      <c r="O21" s="125" t="s">
        <v>165</v>
      </c>
      <c r="P21" s="126"/>
      <c r="Q21" s="126"/>
      <c r="R21" s="126"/>
      <c r="S21" s="127"/>
      <c r="T21" s="125" t="s">
        <v>104</v>
      </c>
      <c r="U21" s="126"/>
      <c r="V21" s="126"/>
      <c r="W21" s="126"/>
      <c r="X21" s="127"/>
      <c r="Y21" s="125" t="s">
        <v>166</v>
      </c>
      <c r="Z21" s="126"/>
      <c r="AA21" s="126"/>
      <c r="AB21" s="126"/>
      <c r="AC21" s="127"/>
      <c r="AD21" s="125" t="s">
        <v>167</v>
      </c>
      <c r="AE21" s="126"/>
      <c r="AF21" s="126"/>
      <c r="AG21" s="126"/>
      <c r="AH21" s="127"/>
      <c r="AI21" s="125" t="s">
        <v>172</v>
      </c>
      <c r="AJ21" s="126"/>
      <c r="AK21" s="126"/>
      <c r="AL21" s="126"/>
      <c r="AM21" s="127"/>
      <c r="AN21" s="30"/>
      <c r="AO21" s="31"/>
      <c r="AP21" s="31"/>
      <c r="AQ21" s="31"/>
      <c r="AR21" s="32"/>
    </row>
    <row r="22" spans="1:44" s="1" customFormat="1" ht="24.95" customHeight="1" x14ac:dyDescent="0.15">
      <c r="A22" s="193"/>
      <c r="B22" s="194"/>
      <c r="C22" s="194"/>
      <c r="D22" s="194"/>
      <c r="E22" s="194"/>
      <c r="F22" s="194"/>
      <c r="G22" s="194"/>
      <c r="H22" s="194"/>
      <c r="I22" s="194"/>
      <c r="J22" s="195"/>
      <c r="K22" s="216" t="s">
        <v>94</v>
      </c>
      <c r="L22" s="217"/>
      <c r="M22" s="217"/>
      <c r="N22" s="218"/>
      <c r="O22" s="130">
        <v>25295</v>
      </c>
      <c r="P22" s="131"/>
      <c r="Q22" s="131"/>
      <c r="R22" s="131"/>
      <c r="S22" s="28" t="s">
        <v>102</v>
      </c>
      <c r="T22" s="130">
        <v>22231</v>
      </c>
      <c r="U22" s="131"/>
      <c r="V22" s="131"/>
      <c r="W22" s="131"/>
      <c r="X22" s="28" t="s">
        <v>102</v>
      </c>
      <c r="Y22" s="132">
        <v>21205</v>
      </c>
      <c r="Z22" s="133"/>
      <c r="AA22" s="133"/>
      <c r="AB22" s="133"/>
      <c r="AC22" s="28" t="s">
        <v>23</v>
      </c>
      <c r="AD22" s="132">
        <v>23040</v>
      </c>
      <c r="AE22" s="133"/>
      <c r="AF22" s="133"/>
      <c r="AG22" s="133"/>
      <c r="AH22" s="29" t="s">
        <v>23</v>
      </c>
      <c r="AI22" s="132">
        <v>22234</v>
      </c>
      <c r="AJ22" s="133"/>
      <c r="AK22" s="133"/>
      <c r="AL22" s="133"/>
      <c r="AM22" s="29" t="s">
        <v>23</v>
      </c>
      <c r="AN22" s="225"/>
      <c r="AO22" s="226"/>
      <c r="AP22" s="226"/>
      <c r="AQ22" s="226"/>
      <c r="AR22" s="227"/>
    </row>
    <row r="23" spans="1:44" s="1" customFormat="1" ht="24.75" customHeight="1" x14ac:dyDescent="0.15">
      <c r="A23" s="187" t="s">
        <v>114</v>
      </c>
      <c r="B23" s="188"/>
      <c r="C23" s="188"/>
      <c r="D23" s="188"/>
      <c r="E23" s="188"/>
      <c r="F23" s="188"/>
      <c r="G23" s="188"/>
      <c r="H23" s="188"/>
      <c r="I23" s="188"/>
      <c r="J23" s="189"/>
      <c r="K23" s="125" t="s">
        <v>34</v>
      </c>
      <c r="L23" s="126"/>
      <c r="M23" s="126"/>
      <c r="N23" s="126"/>
      <c r="O23" s="125" t="str">
        <f>O21</f>
        <v>平成30年度</v>
      </c>
      <c r="P23" s="126"/>
      <c r="Q23" s="126"/>
      <c r="R23" s="126"/>
      <c r="S23" s="127"/>
      <c r="T23" s="125" t="str">
        <f>T21</f>
        <v>令和元年度</v>
      </c>
      <c r="U23" s="126"/>
      <c r="V23" s="126"/>
      <c r="W23" s="126"/>
      <c r="X23" s="127"/>
      <c r="Y23" s="125" t="str">
        <f>Y21</f>
        <v>令和2年度</v>
      </c>
      <c r="Z23" s="126"/>
      <c r="AA23" s="126"/>
      <c r="AB23" s="126"/>
      <c r="AC23" s="127"/>
      <c r="AD23" s="124" t="str">
        <f>AD21</f>
        <v>令和3年度</v>
      </c>
      <c r="AE23" s="124"/>
      <c r="AF23" s="124"/>
      <c r="AG23" s="124"/>
      <c r="AH23" s="124"/>
      <c r="AI23" s="125" t="s">
        <v>172</v>
      </c>
      <c r="AJ23" s="126"/>
      <c r="AK23" s="126"/>
      <c r="AL23" s="126"/>
      <c r="AM23" s="127"/>
      <c r="AN23" s="219"/>
      <c r="AO23" s="220"/>
      <c r="AP23" s="220"/>
      <c r="AQ23" s="220"/>
      <c r="AR23" s="221"/>
    </row>
    <row r="24" spans="1:44" s="1" customFormat="1" ht="20.100000000000001" customHeight="1" x14ac:dyDescent="0.15">
      <c r="A24" s="190"/>
      <c r="B24" s="191"/>
      <c r="C24" s="191"/>
      <c r="D24" s="191"/>
      <c r="E24" s="191"/>
      <c r="F24" s="191"/>
      <c r="G24" s="191"/>
      <c r="H24" s="191"/>
      <c r="I24" s="191"/>
      <c r="J24" s="192"/>
      <c r="K24" s="128" t="s">
        <v>36</v>
      </c>
      <c r="L24" s="129"/>
      <c r="M24" s="129"/>
      <c r="N24" s="129"/>
      <c r="O24" s="122">
        <v>77</v>
      </c>
      <c r="P24" s="123"/>
      <c r="Q24" s="123"/>
      <c r="R24" s="123"/>
      <c r="S24" s="28" t="s">
        <v>95</v>
      </c>
      <c r="T24" s="122">
        <v>67.5</v>
      </c>
      <c r="U24" s="123"/>
      <c r="V24" s="123"/>
      <c r="W24" s="123"/>
      <c r="X24" s="28" t="s">
        <v>95</v>
      </c>
      <c r="Y24" s="122">
        <v>64.599999999999994</v>
      </c>
      <c r="Z24" s="123"/>
      <c r="AA24" s="123"/>
      <c r="AB24" s="123"/>
      <c r="AC24" s="28" t="s">
        <v>95</v>
      </c>
      <c r="AD24" s="120">
        <v>70.099999999999994</v>
      </c>
      <c r="AE24" s="121"/>
      <c r="AF24" s="121"/>
      <c r="AG24" s="121"/>
      <c r="AH24" s="29" t="s">
        <v>95</v>
      </c>
      <c r="AI24" s="120">
        <v>67.7</v>
      </c>
      <c r="AJ24" s="121"/>
      <c r="AK24" s="121"/>
      <c r="AL24" s="121"/>
      <c r="AM24" s="29" t="s">
        <v>95</v>
      </c>
      <c r="AN24" s="222"/>
      <c r="AO24" s="223"/>
      <c r="AP24" s="223"/>
      <c r="AQ24" s="223"/>
      <c r="AR24" s="224"/>
    </row>
    <row r="25" spans="1:44" s="1" customFormat="1" ht="33" customHeight="1" x14ac:dyDescent="0.15">
      <c r="A25" s="213"/>
      <c r="B25" s="214"/>
      <c r="C25" s="214"/>
      <c r="D25" s="214"/>
      <c r="E25" s="214"/>
      <c r="F25" s="214"/>
      <c r="G25" s="214"/>
      <c r="H25" s="214"/>
      <c r="I25" s="214"/>
      <c r="J25" s="215"/>
      <c r="K25" s="117" t="s">
        <v>105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</row>
    <row r="26" spans="1:44" s="1" customFormat="1" x14ac:dyDescent="0.1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</row>
    <row r="27" spans="1:44" s="1" customFormat="1" ht="17.25" x14ac:dyDescent="0.15">
      <c r="A27" s="144" t="s">
        <v>173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</row>
    <row r="28" spans="1:44" s="1" customFormat="1" ht="35.1" customHeight="1" x14ac:dyDescent="0.15">
      <c r="A28" s="138" t="s">
        <v>17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211" t="s">
        <v>116</v>
      </c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2"/>
      <c r="AQ28" s="212"/>
      <c r="AR28" s="212"/>
    </row>
    <row r="29" spans="1:44" s="1" customFormat="1" ht="35.1" customHeight="1" x14ac:dyDescent="0.15">
      <c r="A29" s="138" t="s">
        <v>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211" t="s">
        <v>97</v>
      </c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2"/>
      <c r="AQ29" s="212"/>
      <c r="AR29" s="212"/>
    </row>
    <row r="30" spans="1:44" s="1" customFormat="1" ht="35.1" customHeight="1" x14ac:dyDescent="0.15">
      <c r="A30" s="146" t="s">
        <v>19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</row>
  </sheetData>
  <mergeCells count="86">
    <mergeCell ref="A21:J22"/>
    <mergeCell ref="K21:N21"/>
    <mergeCell ref="A26:AR26"/>
    <mergeCell ref="A23:J25"/>
    <mergeCell ref="AI23:AM23"/>
    <mergeCell ref="O23:S23"/>
    <mergeCell ref="AI21:AM21"/>
    <mergeCell ref="AD22:AG22"/>
    <mergeCell ref="AI22:AL22"/>
    <mergeCell ref="K22:N22"/>
    <mergeCell ref="T23:X23"/>
    <mergeCell ref="AN23:AR24"/>
    <mergeCell ref="T24:W24"/>
    <mergeCell ref="AN22:AR22"/>
    <mergeCell ref="O21:S21"/>
    <mergeCell ref="AD21:AH21"/>
    <mergeCell ref="A27:AR27"/>
    <mergeCell ref="A28:J28"/>
    <mergeCell ref="K28:AR28"/>
    <mergeCell ref="A29:J29"/>
    <mergeCell ref="K29:AR30"/>
    <mergeCell ref="A30:J30"/>
    <mergeCell ref="A19:J19"/>
    <mergeCell ref="R16:W16"/>
    <mergeCell ref="K19:AR19"/>
    <mergeCell ref="A20:J20"/>
    <mergeCell ref="AP15:AR17"/>
    <mergeCell ref="K17:O17"/>
    <mergeCell ref="AD17:AG17"/>
    <mergeCell ref="AH17:AI17"/>
    <mergeCell ref="AJ16:AO16"/>
    <mergeCell ref="AD16:AI16"/>
    <mergeCell ref="K20:AR20"/>
    <mergeCell ref="A18:J18"/>
    <mergeCell ref="K18:AR18"/>
    <mergeCell ref="A11:J11"/>
    <mergeCell ref="K11:AR11"/>
    <mergeCell ref="K15:Q16"/>
    <mergeCell ref="R15:AO15"/>
    <mergeCell ref="AB17:AC17"/>
    <mergeCell ref="R17:U17"/>
    <mergeCell ref="V17:W17"/>
    <mergeCell ref="AN17:AO17"/>
    <mergeCell ref="AJ17:AM17"/>
    <mergeCell ref="P17:Q17"/>
    <mergeCell ref="X17:AA17"/>
    <mergeCell ref="A14:J14"/>
    <mergeCell ref="K14:AR14"/>
    <mergeCell ref="X16:AC16"/>
    <mergeCell ref="A15:J17"/>
    <mergeCell ref="A3:E4"/>
    <mergeCell ref="F3:R4"/>
    <mergeCell ref="S3:W4"/>
    <mergeCell ref="X3:AR4"/>
    <mergeCell ref="A10:J10"/>
    <mergeCell ref="K10:AR10"/>
    <mergeCell ref="A1:AR1"/>
    <mergeCell ref="A2:AR2"/>
    <mergeCell ref="A12:J12"/>
    <mergeCell ref="K12:AR12"/>
    <mergeCell ref="A13:J13"/>
    <mergeCell ref="K13:AR13"/>
    <mergeCell ref="A5:AR5"/>
    <mergeCell ref="A6:AR6"/>
    <mergeCell ref="A7:J7"/>
    <mergeCell ref="A8:J8"/>
    <mergeCell ref="K8:AR8"/>
    <mergeCell ref="A9:J9"/>
    <mergeCell ref="K9:AR9"/>
    <mergeCell ref="K7:U7"/>
    <mergeCell ref="V7:AG7"/>
    <mergeCell ref="AH7:AR7"/>
    <mergeCell ref="K25:AR25"/>
    <mergeCell ref="AI24:AL24"/>
    <mergeCell ref="O24:R24"/>
    <mergeCell ref="AD23:AH23"/>
    <mergeCell ref="T21:X21"/>
    <mergeCell ref="K23:N23"/>
    <mergeCell ref="K24:N24"/>
    <mergeCell ref="Y23:AC23"/>
    <mergeCell ref="O22:R22"/>
    <mergeCell ref="T22:W22"/>
    <mergeCell ref="Y22:AB22"/>
    <mergeCell ref="Y21:AC21"/>
    <mergeCell ref="Y24:AB24"/>
    <mergeCell ref="AD24:AG24"/>
  </mergeCells>
  <phoneticPr fontId="1"/>
  <hyperlinks>
    <hyperlink ref="K7:U7" r:id="rId1" display="大阪府立障害者自立センター条例" xr:uid="{00000000-0004-0000-0000-000000000000}"/>
    <hyperlink ref="V7:AG7" r:id="rId2" display="大阪府立障害者自立センター規則" xr:uid="{00000000-0004-0000-0000-000001000000}"/>
    <hyperlink ref="AH7:AR7" r:id="rId3" display="大阪府立障害者自立センター処務規程" xr:uid="{00000000-0004-0000-0000-000002000000}"/>
    <hyperlink ref="F3:R4" r:id="rId4" display="障がい者自立センター" xr:uid="{00000000-0004-0000-0000-000003000000}"/>
    <hyperlink ref="X3:AR4" r:id="rId5" display="https://www.pref.osaka.lg.jp/chiikiseikatsu/" xr:uid="{00000000-0004-0000-0000-000004000000}"/>
  </hyperlinks>
  <pageMargins left="0.59055118110236227" right="0.59055118110236227" top="0.59055118110236227" bottom="0.19685039370078741" header="0.51181102362204722" footer="0.19685039370078741"/>
  <pageSetup paperSize="9" scale="74" fitToHeight="0" orientation="portrait" cellComments="asDisplayed" horizontalDpi="300" verticalDpi="300" r:id="rId6"/>
  <headerFooter alignWithMargins="0">
    <oddHeader>&amp;R&amp;"游ゴシック,標準"障がい者自立センター</oddHead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8"/>
  <sheetViews>
    <sheetView tabSelected="1" view="pageBreakPreview" topLeftCell="A46" zoomScaleNormal="100" zoomScaleSheetLayoutView="100" workbookViewId="0">
      <selection activeCell="A61" sqref="A61"/>
    </sheetView>
  </sheetViews>
  <sheetFormatPr defaultRowHeight="13.5" x14ac:dyDescent="0.15"/>
  <cols>
    <col min="1" max="1" width="4.25" style="3" customWidth="1"/>
    <col min="2" max="2" width="6.5" style="3" customWidth="1"/>
    <col min="3" max="3" width="6.125" style="3" customWidth="1"/>
    <col min="4" max="4" width="17.25" style="3" customWidth="1"/>
    <col min="5" max="7" width="17.125" style="5" customWidth="1"/>
    <col min="8" max="9" width="17.125" style="6" customWidth="1"/>
    <col min="10" max="16384" width="9" style="3"/>
  </cols>
  <sheetData>
    <row r="1" spans="1:9" ht="17.25" x14ac:dyDescent="0.2">
      <c r="A1" s="4" t="s">
        <v>117</v>
      </c>
    </row>
    <row r="2" spans="1:9" ht="12" customHeight="1" x14ac:dyDescent="0.15">
      <c r="A2" s="7" t="s">
        <v>118</v>
      </c>
    </row>
    <row r="3" spans="1:9" ht="18" customHeight="1" x14ac:dyDescent="0.15">
      <c r="A3" s="331" t="s">
        <v>119</v>
      </c>
      <c r="B3" s="331"/>
      <c r="C3" s="331"/>
      <c r="D3" s="331"/>
      <c r="I3" s="8" t="s">
        <v>120</v>
      </c>
    </row>
    <row r="4" spans="1:9" ht="16.899999999999999" customHeight="1" x14ac:dyDescent="0.15">
      <c r="A4" s="268" t="s">
        <v>1</v>
      </c>
      <c r="B4" s="269"/>
      <c r="C4" s="269"/>
      <c r="D4" s="270"/>
      <c r="E4" s="33" t="s">
        <v>121</v>
      </c>
      <c r="F4" s="33" t="s">
        <v>122</v>
      </c>
      <c r="G4" s="34" t="s">
        <v>123</v>
      </c>
      <c r="H4" s="34" t="s">
        <v>124</v>
      </c>
      <c r="I4" s="34" t="s">
        <v>174</v>
      </c>
    </row>
    <row r="5" spans="1:9" ht="16.899999999999999" customHeight="1" x14ac:dyDescent="0.15">
      <c r="A5" s="332" t="s">
        <v>125</v>
      </c>
      <c r="B5" s="317" t="s">
        <v>0</v>
      </c>
      <c r="C5" s="318"/>
      <c r="D5" s="319"/>
      <c r="E5" s="35">
        <v>46086</v>
      </c>
      <c r="F5" s="35">
        <v>63126</v>
      </c>
      <c r="G5" s="35">
        <v>60262</v>
      </c>
      <c r="H5" s="35">
        <v>64742</v>
      </c>
      <c r="I5" s="35">
        <v>65111</v>
      </c>
    </row>
    <row r="6" spans="1:9" ht="16.899999999999999" customHeight="1" x14ac:dyDescent="0.15">
      <c r="A6" s="313"/>
      <c r="B6" s="317" t="s">
        <v>3</v>
      </c>
      <c r="C6" s="318"/>
      <c r="D6" s="319"/>
      <c r="E6" s="35">
        <v>38</v>
      </c>
      <c r="F6" s="35">
        <v>38</v>
      </c>
      <c r="G6" s="35">
        <v>38</v>
      </c>
      <c r="H6" s="35">
        <v>38</v>
      </c>
      <c r="I6" s="35">
        <v>38</v>
      </c>
    </row>
    <row r="7" spans="1:9" ht="16.899999999999999" customHeight="1" thickBot="1" x14ac:dyDescent="0.2">
      <c r="A7" s="313"/>
      <c r="B7" s="334" t="s">
        <v>6</v>
      </c>
      <c r="C7" s="335"/>
      <c r="D7" s="336"/>
      <c r="E7" s="36">
        <v>22899</v>
      </c>
      <c r="F7" s="36">
        <v>24379</v>
      </c>
      <c r="G7" s="36">
        <v>27175</v>
      </c>
      <c r="H7" s="36">
        <v>31818</v>
      </c>
      <c r="I7" s="36">
        <v>27172</v>
      </c>
    </row>
    <row r="8" spans="1:9" ht="16.899999999999999" customHeight="1" thickBot="1" x14ac:dyDescent="0.2">
      <c r="A8" s="333"/>
      <c r="B8" s="337" t="s">
        <v>22</v>
      </c>
      <c r="C8" s="338"/>
      <c r="D8" s="338"/>
      <c r="E8" s="37">
        <f>SUM(E5:E7)</f>
        <v>69023</v>
      </c>
      <c r="F8" s="37">
        <f>SUM(F5:F7)</f>
        <v>87543</v>
      </c>
      <c r="G8" s="37">
        <f>SUM(G5:G7)</f>
        <v>87475</v>
      </c>
      <c r="H8" s="105">
        <f>SUM(H5:H7)</f>
        <v>96598</v>
      </c>
      <c r="I8" s="38">
        <f>SUM(I5:I7)</f>
        <v>92321</v>
      </c>
    </row>
    <row r="9" spans="1:9" ht="16.899999999999999" customHeight="1" x14ac:dyDescent="0.15">
      <c r="A9" s="311" t="s">
        <v>5</v>
      </c>
      <c r="B9" s="314" t="s">
        <v>4</v>
      </c>
      <c r="C9" s="315"/>
      <c r="D9" s="316"/>
      <c r="E9" s="39">
        <v>93596</v>
      </c>
      <c r="F9" s="39">
        <v>99753</v>
      </c>
      <c r="G9" s="39">
        <v>100513</v>
      </c>
      <c r="H9" s="39">
        <v>105035</v>
      </c>
      <c r="I9" s="39">
        <v>124956</v>
      </c>
    </row>
    <row r="10" spans="1:9" ht="16.899999999999999" customHeight="1" x14ac:dyDescent="0.15">
      <c r="A10" s="312"/>
      <c r="B10" s="317" t="s">
        <v>126</v>
      </c>
      <c r="C10" s="318"/>
      <c r="D10" s="319"/>
      <c r="E10" s="35">
        <v>30420</v>
      </c>
      <c r="F10" s="35">
        <v>35889</v>
      </c>
      <c r="G10" s="35">
        <v>37803</v>
      </c>
      <c r="H10" s="35">
        <v>37614</v>
      </c>
      <c r="I10" s="35">
        <v>37942</v>
      </c>
    </row>
    <row r="11" spans="1:9" ht="16.899999999999999" customHeight="1" x14ac:dyDescent="0.15">
      <c r="A11" s="312"/>
      <c r="B11" s="317" t="s">
        <v>127</v>
      </c>
      <c r="C11" s="318"/>
      <c r="D11" s="319"/>
      <c r="E11" s="40">
        <v>22898</v>
      </c>
      <c r="F11" s="40">
        <v>26598</v>
      </c>
      <c r="G11" s="40">
        <v>27903</v>
      </c>
      <c r="H11" s="40">
        <v>30033</v>
      </c>
      <c r="I11" s="40">
        <v>31677</v>
      </c>
    </row>
    <row r="12" spans="1:9" ht="16.899999999999999" customHeight="1" thickBot="1" x14ac:dyDescent="0.2">
      <c r="A12" s="312"/>
      <c r="B12" s="326" t="s">
        <v>128</v>
      </c>
      <c r="C12" s="327"/>
      <c r="D12" s="328"/>
      <c r="E12" s="36">
        <v>200</v>
      </c>
      <c r="F12" s="36">
        <v>400</v>
      </c>
      <c r="G12" s="36">
        <v>400</v>
      </c>
      <c r="H12" s="36">
        <v>400</v>
      </c>
      <c r="I12" s="36">
        <v>400</v>
      </c>
    </row>
    <row r="13" spans="1:9" ht="16.899999999999999" customHeight="1" thickBot="1" x14ac:dyDescent="0.2">
      <c r="A13" s="313"/>
      <c r="B13" s="329" t="s">
        <v>22</v>
      </c>
      <c r="C13" s="330"/>
      <c r="D13" s="330"/>
      <c r="E13" s="41">
        <f>SUM(E9:E12)</f>
        <v>147114</v>
      </c>
      <c r="F13" s="41">
        <f>SUM(F9:F12)</f>
        <v>162640</v>
      </c>
      <c r="G13" s="41">
        <f>SUM(G9:G12)</f>
        <v>166619</v>
      </c>
      <c r="H13" s="106">
        <f>SUM(H9:H12)</f>
        <v>173082</v>
      </c>
      <c r="I13" s="42">
        <f>SUM(I9:I12)</f>
        <v>194975</v>
      </c>
    </row>
    <row r="14" spans="1:9" ht="16.899999999999999" customHeight="1" thickBot="1" x14ac:dyDescent="0.2">
      <c r="A14" s="320" t="s">
        <v>129</v>
      </c>
      <c r="B14" s="321"/>
      <c r="C14" s="321"/>
      <c r="D14" s="321"/>
      <c r="E14" s="37">
        <f>E13-E8</f>
        <v>78091</v>
      </c>
      <c r="F14" s="37">
        <f>F13-F8</f>
        <v>75097</v>
      </c>
      <c r="G14" s="37">
        <f>G13-G8</f>
        <v>79144</v>
      </c>
      <c r="H14" s="105">
        <f>H13-H8</f>
        <v>76484</v>
      </c>
      <c r="I14" s="38">
        <f>I13-I8</f>
        <v>102654</v>
      </c>
    </row>
    <row r="15" spans="1:9" ht="12" customHeight="1" x14ac:dyDescent="0.4">
      <c r="A15" s="43"/>
      <c r="B15" s="43"/>
      <c r="C15" s="43"/>
      <c r="D15" s="43"/>
      <c r="E15" s="44"/>
      <c r="F15" s="44"/>
      <c r="G15" s="44"/>
      <c r="H15" s="44"/>
      <c r="I15" s="45"/>
    </row>
    <row r="16" spans="1:9" ht="16.899999999999999" customHeight="1" x14ac:dyDescent="0.15">
      <c r="A16" s="322" t="s">
        <v>37</v>
      </c>
      <c r="B16" s="323"/>
      <c r="C16" s="323"/>
      <c r="D16" s="324"/>
      <c r="E16" s="35">
        <v>51114</v>
      </c>
      <c r="F16" s="35">
        <v>113640</v>
      </c>
      <c r="G16" s="35">
        <v>152435</v>
      </c>
      <c r="H16" s="35">
        <v>6170</v>
      </c>
      <c r="I16" s="35">
        <v>6580</v>
      </c>
    </row>
    <row r="17" spans="1:9" ht="12" customHeight="1" x14ac:dyDescent="0.4">
      <c r="A17" s="43"/>
      <c r="B17" s="43"/>
      <c r="C17" s="43"/>
      <c r="D17" s="43"/>
      <c r="E17" s="46"/>
      <c r="F17" s="46"/>
      <c r="G17" s="46"/>
      <c r="H17" s="47"/>
      <c r="I17" s="47"/>
    </row>
    <row r="18" spans="1:9" ht="16.899999999999999" customHeight="1" x14ac:dyDescent="0.35">
      <c r="A18" s="251" t="s">
        <v>130</v>
      </c>
      <c r="B18" s="252"/>
      <c r="C18" s="252"/>
      <c r="D18" s="252"/>
      <c r="E18" s="252"/>
      <c r="F18" s="252"/>
      <c r="G18" s="252"/>
      <c r="H18" s="252"/>
      <c r="I18" s="253"/>
    </row>
    <row r="19" spans="1:9" ht="51" customHeight="1" x14ac:dyDescent="0.15">
      <c r="A19" s="228" t="s">
        <v>115</v>
      </c>
      <c r="B19" s="229"/>
      <c r="C19" s="229"/>
      <c r="D19" s="229"/>
      <c r="E19" s="229"/>
      <c r="F19" s="229"/>
      <c r="G19" s="229"/>
      <c r="H19" s="229"/>
      <c r="I19" s="230"/>
    </row>
    <row r="20" spans="1:9" ht="9" customHeight="1" x14ac:dyDescent="0.15"/>
    <row r="21" spans="1:9" ht="14.25" x14ac:dyDescent="0.15">
      <c r="A21" s="9" t="s">
        <v>106</v>
      </c>
    </row>
    <row r="22" spans="1:9" ht="18" customHeight="1" x14ac:dyDescent="0.15">
      <c r="A22" s="325" t="s">
        <v>131</v>
      </c>
      <c r="B22" s="325"/>
      <c r="C22" s="325"/>
      <c r="H22" s="10"/>
      <c r="I22" s="11"/>
    </row>
    <row r="23" spans="1:9" ht="18" customHeight="1" x14ac:dyDescent="0.15">
      <c r="A23" s="308" t="s">
        <v>132</v>
      </c>
      <c r="B23" s="309"/>
      <c r="C23" s="309"/>
      <c r="D23" s="310"/>
      <c r="H23" s="12"/>
      <c r="I23" s="8" t="s">
        <v>120</v>
      </c>
    </row>
    <row r="24" spans="1:9" ht="16.899999999999999" customHeight="1" x14ac:dyDescent="0.15">
      <c r="A24" s="305" t="s">
        <v>1</v>
      </c>
      <c r="B24" s="306"/>
      <c r="C24" s="306"/>
      <c r="D24" s="307"/>
      <c r="E24" s="33" t="s">
        <v>141</v>
      </c>
      <c r="F24" s="33" t="s">
        <v>110</v>
      </c>
      <c r="G24" s="34" t="s">
        <v>142</v>
      </c>
      <c r="H24" s="34" t="s">
        <v>143</v>
      </c>
      <c r="I24" s="34" t="s">
        <v>176</v>
      </c>
    </row>
    <row r="25" spans="1:9" ht="16.899999999999999" customHeight="1" x14ac:dyDescent="0.15">
      <c r="A25" s="291" t="s">
        <v>133</v>
      </c>
      <c r="B25" s="298" t="s">
        <v>38</v>
      </c>
      <c r="C25" s="299"/>
      <c r="D25" s="300"/>
      <c r="E25" s="48">
        <f>SUM(E26:E30)</f>
        <v>753</v>
      </c>
      <c r="F25" s="49">
        <f>SUM(F26:F30)</f>
        <v>535189</v>
      </c>
      <c r="G25" s="49">
        <f>SUM(G26:G30)</f>
        <v>347692</v>
      </c>
      <c r="H25" s="49">
        <f>SUM(H26:H30)</f>
        <v>242629</v>
      </c>
      <c r="I25" s="107">
        <f>SUM(I26:I30)</f>
        <v>228550</v>
      </c>
    </row>
    <row r="26" spans="1:9" ht="16.899999999999999" customHeight="1" x14ac:dyDescent="0.35">
      <c r="A26" s="292"/>
      <c r="B26" s="50"/>
      <c r="C26" s="285" t="s">
        <v>39</v>
      </c>
      <c r="D26" s="286"/>
      <c r="E26" s="35">
        <v>0</v>
      </c>
      <c r="F26" s="51">
        <v>0</v>
      </c>
      <c r="G26" s="51">
        <v>0</v>
      </c>
      <c r="H26" s="99">
        <v>0</v>
      </c>
      <c r="I26" s="99">
        <v>0</v>
      </c>
    </row>
    <row r="27" spans="1:9" ht="16.899999999999999" customHeight="1" x14ac:dyDescent="0.35">
      <c r="A27" s="292"/>
      <c r="B27" s="50"/>
      <c r="C27" s="285" t="s">
        <v>40</v>
      </c>
      <c r="D27" s="286"/>
      <c r="E27" s="35">
        <v>1364</v>
      </c>
      <c r="F27" s="51">
        <v>939882</v>
      </c>
      <c r="G27" s="51">
        <v>711530</v>
      </c>
      <c r="H27" s="99">
        <v>545206</v>
      </c>
      <c r="I27" s="99">
        <v>428288</v>
      </c>
    </row>
    <row r="28" spans="1:9" ht="16.899999999999999" customHeight="1" x14ac:dyDescent="0.35">
      <c r="A28" s="292"/>
      <c r="B28" s="50"/>
      <c r="C28" s="285" t="s">
        <v>111</v>
      </c>
      <c r="D28" s="286"/>
      <c r="E28" s="35">
        <v>-611</v>
      </c>
      <c r="F28" s="51">
        <v>-404693</v>
      </c>
      <c r="G28" s="51">
        <v>-363838</v>
      </c>
      <c r="H28" s="99">
        <v>-302577</v>
      </c>
      <c r="I28" s="99">
        <v>-199738</v>
      </c>
    </row>
    <row r="29" spans="1:9" ht="16.899999999999999" customHeight="1" x14ac:dyDescent="0.35">
      <c r="A29" s="292"/>
      <c r="B29" s="50"/>
      <c r="C29" s="285" t="s">
        <v>41</v>
      </c>
      <c r="D29" s="286"/>
      <c r="E29" s="35">
        <v>0</v>
      </c>
      <c r="F29" s="51">
        <v>0</v>
      </c>
      <c r="G29" s="51">
        <v>0</v>
      </c>
      <c r="H29" s="99">
        <v>0</v>
      </c>
      <c r="I29" s="99">
        <v>0</v>
      </c>
    </row>
    <row r="30" spans="1:9" ht="16.899999999999999" customHeight="1" x14ac:dyDescent="0.35">
      <c r="A30" s="292"/>
      <c r="B30" s="52"/>
      <c r="C30" s="285" t="s">
        <v>42</v>
      </c>
      <c r="D30" s="286"/>
      <c r="E30" s="35">
        <v>0</v>
      </c>
      <c r="F30" s="51">
        <v>0</v>
      </c>
      <c r="G30" s="51">
        <v>0</v>
      </c>
      <c r="H30" s="99">
        <v>0</v>
      </c>
      <c r="I30" s="99">
        <v>0</v>
      </c>
    </row>
    <row r="31" spans="1:9" ht="16.899999999999999" customHeight="1" x14ac:dyDescent="0.15">
      <c r="A31" s="292"/>
      <c r="B31" s="298" t="s">
        <v>43</v>
      </c>
      <c r="C31" s="299"/>
      <c r="D31" s="300"/>
      <c r="E31" s="48">
        <f>SUM(E32:E41)</f>
        <v>1196756</v>
      </c>
      <c r="F31" s="49">
        <f>SUM(F32:F41)</f>
        <v>1177228332</v>
      </c>
      <c r="G31" s="49">
        <f>SUM(G32:G41)</f>
        <v>1106346779</v>
      </c>
      <c r="H31" s="49">
        <f>SUM(H32:H41)</f>
        <v>1093134626</v>
      </c>
      <c r="I31" s="107">
        <f>SUM(I32:I41)</f>
        <v>1052209046</v>
      </c>
    </row>
    <row r="32" spans="1:9" ht="16.899999999999999" customHeight="1" x14ac:dyDescent="0.35">
      <c r="A32" s="292"/>
      <c r="B32" s="53"/>
      <c r="C32" s="285" t="s">
        <v>44</v>
      </c>
      <c r="D32" s="286"/>
      <c r="E32" s="35">
        <v>17153</v>
      </c>
      <c r="F32" s="51">
        <v>17152513</v>
      </c>
      <c r="G32" s="51">
        <v>17152513</v>
      </c>
      <c r="H32" s="99">
        <v>17152513</v>
      </c>
      <c r="I32" s="99">
        <v>17152513</v>
      </c>
    </row>
    <row r="33" spans="1:9" ht="16.899999999999999" customHeight="1" x14ac:dyDescent="0.35">
      <c r="A33" s="292"/>
      <c r="B33" s="53"/>
      <c r="C33" s="285" t="s">
        <v>45</v>
      </c>
      <c r="D33" s="286"/>
      <c r="E33" s="35">
        <v>1076313</v>
      </c>
      <c r="F33" s="51">
        <v>1051672883</v>
      </c>
      <c r="G33" s="51">
        <v>1052215891</v>
      </c>
      <c r="H33" s="99">
        <v>1044233306</v>
      </c>
      <c r="I33" s="99">
        <v>1004366090</v>
      </c>
    </row>
    <row r="34" spans="1:9" ht="16.899999999999999" customHeight="1" x14ac:dyDescent="0.35">
      <c r="A34" s="292"/>
      <c r="B34" s="53"/>
      <c r="C34" s="285" t="s">
        <v>46</v>
      </c>
      <c r="D34" s="286"/>
      <c r="E34" s="35">
        <v>103290</v>
      </c>
      <c r="F34" s="51">
        <v>100160122</v>
      </c>
      <c r="G34" s="51">
        <v>32807171</v>
      </c>
      <c r="H34" s="99">
        <v>31748807</v>
      </c>
      <c r="I34" s="99">
        <v>30690443</v>
      </c>
    </row>
    <row r="35" spans="1:9" ht="16.899999999999999" customHeight="1" x14ac:dyDescent="0.35">
      <c r="A35" s="292"/>
      <c r="B35" s="53"/>
      <c r="C35" s="285" t="s">
        <v>47</v>
      </c>
      <c r="D35" s="286"/>
      <c r="E35" s="35">
        <v>0</v>
      </c>
      <c r="F35" s="51">
        <v>0</v>
      </c>
      <c r="G35" s="51">
        <v>0</v>
      </c>
      <c r="H35" s="99">
        <v>0</v>
      </c>
      <c r="I35" s="99">
        <v>0</v>
      </c>
    </row>
    <row r="36" spans="1:9" ht="16.899999999999999" customHeight="1" x14ac:dyDescent="0.35">
      <c r="A36" s="292"/>
      <c r="B36" s="53"/>
      <c r="C36" s="285" t="s">
        <v>48</v>
      </c>
      <c r="D36" s="286"/>
      <c r="E36" s="35">
        <v>0</v>
      </c>
      <c r="F36" s="51">
        <v>6</v>
      </c>
      <c r="G36" s="51">
        <v>4</v>
      </c>
      <c r="H36" s="99">
        <v>0</v>
      </c>
      <c r="I36" s="99">
        <v>0</v>
      </c>
    </row>
    <row r="37" spans="1:9" ht="16.899999999999999" customHeight="1" x14ac:dyDescent="0.35">
      <c r="A37" s="292"/>
      <c r="B37" s="53"/>
      <c r="C37" s="285" t="s">
        <v>49</v>
      </c>
      <c r="D37" s="286"/>
      <c r="E37" s="35">
        <v>0</v>
      </c>
      <c r="F37" s="51">
        <v>0</v>
      </c>
      <c r="G37" s="51">
        <v>0</v>
      </c>
      <c r="H37" s="99">
        <v>0</v>
      </c>
      <c r="I37" s="99">
        <v>0</v>
      </c>
    </row>
    <row r="38" spans="1:9" ht="16.899999999999999" customHeight="1" x14ac:dyDescent="0.35">
      <c r="A38" s="292"/>
      <c r="B38" s="53"/>
      <c r="C38" s="285" t="s">
        <v>50</v>
      </c>
      <c r="D38" s="286"/>
      <c r="E38" s="35">
        <v>0</v>
      </c>
      <c r="F38" s="51">
        <v>8242808</v>
      </c>
      <c r="G38" s="51">
        <v>4171200</v>
      </c>
      <c r="H38" s="99">
        <v>0</v>
      </c>
      <c r="I38" s="99">
        <v>0</v>
      </c>
    </row>
    <row r="39" spans="1:9" ht="16.899999999999999" customHeight="1" x14ac:dyDescent="0.35">
      <c r="A39" s="292"/>
      <c r="B39" s="53"/>
      <c r="C39" s="285" t="s">
        <v>51</v>
      </c>
      <c r="D39" s="286"/>
      <c r="E39" s="35">
        <v>0</v>
      </c>
      <c r="F39" s="51">
        <v>0</v>
      </c>
      <c r="G39" s="51">
        <v>0</v>
      </c>
      <c r="H39" s="99">
        <v>0</v>
      </c>
      <c r="I39" s="99">
        <v>0</v>
      </c>
    </row>
    <row r="40" spans="1:9" ht="16.899999999999999" customHeight="1" x14ac:dyDescent="0.35">
      <c r="A40" s="292"/>
      <c r="B40" s="53"/>
      <c r="C40" s="285" t="s">
        <v>52</v>
      </c>
      <c r="D40" s="286"/>
      <c r="E40" s="35">
        <v>0</v>
      </c>
      <c r="F40" s="51">
        <v>0</v>
      </c>
      <c r="G40" s="51">
        <v>0</v>
      </c>
      <c r="H40" s="99">
        <v>0</v>
      </c>
      <c r="I40" s="99">
        <v>0</v>
      </c>
    </row>
    <row r="41" spans="1:9" ht="16.899999999999999" customHeight="1" thickBot="1" x14ac:dyDescent="0.4">
      <c r="A41" s="292"/>
      <c r="B41" s="53"/>
      <c r="C41" s="287" t="s">
        <v>53</v>
      </c>
      <c r="D41" s="288"/>
      <c r="E41" s="36">
        <v>0</v>
      </c>
      <c r="F41" s="54">
        <v>0</v>
      </c>
      <c r="G41" s="54">
        <v>0</v>
      </c>
      <c r="H41" s="100">
        <v>0</v>
      </c>
      <c r="I41" s="100">
        <v>0</v>
      </c>
    </row>
    <row r="42" spans="1:9" ht="16.899999999999999" customHeight="1" thickBot="1" x14ac:dyDescent="0.2">
      <c r="A42" s="294"/>
      <c r="B42" s="289" t="s">
        <v>54</v>
      </c>
      <c r="C42" s="290"/>
      <c r="D42" s="290"/>
      <c r="E42" s="37">
        <f>E25+E31</f>
        <v>1197509</v>
      </c>
      <c r="F42" s="55">
        <f>F25+F31</f>
        <v>1177763521</v>
      </c>
      <c r="G42" s="55">
        <f>G25+G31</f>
        <v>1106694471</v>
      </c>
      <c r="H42" s="55">
        <f>H25+H31</f>
        <v>1093377255</v>
      </c>
      <c r="I42" s="108">
        <f>I25+I31</f>
        <v>1052437596</v>
      </c>
    </row>
    <row r="43" spans="1:9" ht="16.899999999999999" customHeight="1" x14ac:dyDescent="0.15">
      <c r="A43" s="291" t="s">
        <v>134</v>
      </c>
      <c r="B43" s="295" t="s">
        <v>88</v>
      </c>
      <c r="C43" s="296"/>
      <c r="D43" s="297"/>
      <c r="E43" s="56">
        <f>SUM(E44:E47)</f>
        <v>63990</v>
      </c>
      <c r="F43" s="57">
        <f>SUM(F44:F47)</f>
        <v>64904787</v>
      </c>
      <c r="G43" s="57">
        <f>SUM(G44:G47)</f>
        <v>65877458</v>
      </c>
      <c r="H43" s="57">
        <f>SUM(H44:H47)</f>
        <v>69780038</v>
      </c>
      <c r="I43" s="109">
        <f>SUM(I44:I47)</f>
        <v>70999984</v>
      </c>
    </row>
    <row r="44" spans="1:9" ht="16.899999999999999" customHeight="1" x14ac:dyDescent="0.35">
      <c r="A44" s="292"/>
      <c r="B44" s="53"/>
      <c r="C44" s="285" t="s">
        <v>55</v>
      </c>
      <c r="D44" s="286"/>
      <c r="E44" s="35">
        <v>43769</v>
      </c>
      <c r="F44" s="51">
        <v>44511500</v>
      </c>
      <c r="G44" s="51">
        <v>46425500</v>
      </c>
      <c r="H44" s="99">
        <v>49016000</v>
      </c>
      <c r="I44" s="99">
        <v>50435000</v>
      </c>
    </row>
    <row r="45" spans="1:9" ht="16.899999999999999" customHeight="1" x14ac:dyDescent="0.35">
      <c r="A45" s="292"/>
      <c r="B45" s="53"/>
      <c r="C45" s="285" t="s">
        <v>112</v>
      </c>
      <c r="D45" s="286"/>
      <c r="E45" s="35">
        <v>20221</v>
      </c>
      <c r="F45" s="51">
        <v>20393287</v>
      </c>
      <c r="G45" s="51">
        <v>19451958</v>
      </c>
      <c r="H45" s="99">
        <v>20764038</v>
      </c>
      <c r="I45" s="99">
        <v>20564984</v>
      </c>
    </row>
    <row r="46" spans="1:9" ht="16.899999999999999" customHeight="1" x14ac:dyDescent="0.35">
      <c r="A46" s="292"/>
      <c r="B46" s="53"/>
      <c r="C46" s="285" t="s">
        <v>56</v>
      </c>
      <c r="D46" s="286"/>
      <c r="E46" s="35">
        <v>0</v>
      </c>
      <c r="F46" s="51">
        <v>0</v>
      </c>
      <c r="G46" s="51">
        <v>0</v>
      </c>
      <c r="H46" s="99">
        <v>0</v>
      </c>
      <c r="I46" s="99">
        <v>0</v>
      </c>
    </row>
    <row r="47" spans="1:9" ht="16.899999999999999" customHeight="1" x14ac:dyDescent="0.35">
      <c r="A47" s="292"/>
      <c r="B47" s="53"/>
      <c r="C47" s="285" t="s">
        <v>57</v>
      </c>
      <c r="D47" s="286"/>
      <c r="E47" s="35">
        <v>0</v>
      </c>
      <c r="F47" s="51">
        <v>0</v>
      </c>
      <c r="G47" s="51">
        <v>0</v>
      </c>
      <c r="H47" s="99">
        <v>0</v>
      </c>
      <c r="I47" s="99">
        <v>0</v>
      </c>
    </row>
    <row r="48" spans="1:9" ht="16.899999999999999" customHeight="1" x14ac:dyDescent="0.15">
      <c r="A48" s="292"/>
      <c r="B48" s="298" t="s">
        <v>89</v>
      </c>
      <c r="C48" s="299"/>
      <c r="D48" s="300"/>
      <c r="E48" s="48">
        <f>SUM(E49:E51)</f>
        <v>990516</v>
      </c>
      <c r="F48" s="49">
        <f>SUM(F49:F51)</f>
        <v>983118549</v>
      </c>
      <c r="G48" s="49">
        <f>SUM(G49:G51)</f>
        <v>992486377</v>
      </c>
      <c r="H48" s="49">
        <f>SUM(H49:H51)</f>
        <v>1030194865</v>
      </c>
      <c r="I48" s="107">
        <f>SUM(I49:I51)</f>
        <v>960730377</v>
      </c>
    </row>
    <row r="49" spans="1:9" ht="16.899999999999999" customHeight="1" x14ac:dyDescent="0.35">
      <c r="A49" s="292"/>
      <c r="B49" s="53"/>
      <c r="C49" s="285" t="s">
        <v>55</v>
      </c>
      <c r="D49" s="286"/>
      <c r="E49" s="35">
        <v>741993</v>
      </c>
      <c r="F49" s="51">
        <v>742481500</v>
      </c>
      <c r="G49" s="51">
        <v>767056000</v>
      </c>
      <c r="H49" s="99">
        <v>804040000</v>
      </c>
      <c r="I49" s="99">
        <v>753605000</v>
      </c>
    </row>
    <row r="50" spans="1:9" ht="16.899999999999999" customHeight="1" x14ac:dyDescent="0.35">
      <c r="A50" s="292"/>
      <c r="B50" s="53"/>
      <c r="C50" s="285" t="s">
        <v>58</v>
      </c>
      <c r="D50" s="286"/>
      <c r="E50" s="35">
        <v>248523</v>
      </c>
      <c r="F50" s="51">
        <v>240637049</v>
      </c>
      <c r="G50" s="51">
        <v>225430377</v>
      </c>
      <c r="H50" s="99">
        <v>226154865</v>
      </c>
      <c r="I50" s="99">
        <v>207125377</v>
      </c>
    </row>
    <row r="51" spans="1:9" ht="16.899999999999999" customHeight="1" thickBot="1" x14ac:dyDescent="0.4">
      <c r="A51" s="292"/>
      <c r="B51" s="53"/>
      <c r="C51" s="287" t="s">
        <v>56</v>
      </c>
      <c r="D51" s="288"/>
      <c r="E51" s="36">
        <v>0</v>
      </c>
      <c r="F51" s="54">
        <v>0</v>
      </c>
      <c r="G51" s="54">
        <v>0</v>
      </c>
      <c r="H51" s="100">
        <v>0</v>
      </c>
      <c r="I51" s="100">
        <v>0</v>
      </c>
    </row>
    <row r="52" spans="1:9" ht="16.899999999999999" customHeight="1" thickBot="1" x14ac:dyDescent="0.2">
      <c r="A52" s="293"/>
      <c r="B52" s="301" t="s">
        <v>153</v>
      </c>
      <c r="C52" s="302"/>
      <c r="D52" s="302"/>
      <c r="E52" s="41">
        <f>E43+E48</f>
        <v>1054506</v>
      </c>
      <c r="F52" s="58">
        <f>F43+F48</f>
        <v>1048023336</v>
      </c>
      <c r="G52" s="58">
        <f>G43+G48</f>
        <v>1058363835</v>
      </c>
      <c r="H52" s="58">
        <f>H43+H48</f>
        <v>1099974903</v>
      </c>
      <c r="I52" s="110">
        <f>I43+I48</f>
        <v>1031730361</v>
      </c>
    </row>
    <row r="53" spans="1:9" ht="16.899999999999999" customHeight="1" thickBot="1" x14ac:dyDescent="0.2">
      <c r="A53" s="293"/>
      <c r="B53" s="303" t="s">
        <v>90</v>
      </c>
      <c r="C53" s="304"/>
      <c r="D53" s="304"/>
      <c r="E53" s="37">
        <f>E42-E52</f>
        <v>143003</v>
      </c>
      <c r="F53" s="55">
        <f>F42-F52</f>
        <v>129740185</v>
      </c>
      <c r="G53" s="55">
        <f>G42-G52</f>
        <v>48330636</v>
      </c>
      <c r="H53" s="55">
        <f>H42-H52</f>
        <v>-6597648</v>
      </c>
      <c r="I53" s="108">
        <f>I42-I52</f>
        <v>20707235</v>
      </c>
    </row>
    <row r="54" spans="1:9" ht="16.899999999999999" customHeight="1" thickBot="1" x14ac:dyDescent="0.2">
      <c r="A54" s="294"/>
      <c r="B54" s="283" t="s">
        <v>91</v>
      </c>
      <c r="C54" s="284"/>
      <c r="D54" s="284"/>
      <c r="E54" s="59">
        <f>SUM(E52:E53)</f>
        <v>1197509</v>
      </c>
      <c r="F54" s="60">
        <f>SUM(F52:F53)</f>
        <v>1177763521</v>
      </c>
      <c r="G54" s="60">
        <f>SUM(G52:G53)</f>
        <v>1106694471</v>
      </c>
      <c r="H54" s="60">
        <f>SUM(H52:H53)</f>
        <v>1093377255</v>
      </c>
      <c r="I54" s="111">
        <f>SUM(I52:I53)</f>
        <v>1052437596</v>
      </c>
    </row>
    <row r="55" spans="1:9" ht="8.25" customHeight="1" x14ac:dyDescent="0.4">
      <c r="A55" s="61"/>
      <c r="B55" s="43"/>
      <c r="C55" s="43"/>
      <c r="D55" s="43"/>
      <c r="E55" s="44"/>
      <c r="F55" s="44"/>
      <c r="G55" s="44"/>
      <c r="H55" s="62"/>
      <c r="I55" s="101"/>
    </row>
    <row r="56" spans="1:9" ht="16.899999999999999" customHeight="1" x14ac:dyDescent="0.15">
      <c r="A56" s="268" t="s">
        <v>154</v>
      </c>
      <c r="B56" s="269"/>
      <c r="C56" s="269"/>
      <c r="D56" s="270"/>
      <c r="E56" s="63">
        <f>E52*1000/D59</f>
        <v>119.29517485722276</v>
      </c>
      <c r="F56" s="63">
        <f>F52/D59</f>
        <v>118.56179777314678</v>
      </c>
      <c r="G56" s="63">
        <f>G52/D61</f>
        <v>119.75577710678758</v>
      </c>
      <c r="H56" s="63">
        <f>H52/D61</f>
        <v>124.46414451295786</v>
      </c>
      <c r="I56" s="112">
        <f>I52/D61</f>
        <v>116.74215147971442</v>
      </c>
    </row>
    <row r="57" spans="1:9" s="14" customFormat="1" ht="12" customHeight="1" x14ac:dyDescent="0.15">
      <c r="A57" s="13" t="s">
        <v>135</v>
      </c>
      <c r="E57" s="15"/>
      <c r="F57" s="16"/>
      <c r="G57" s="15"/>
      <c r="H57" s="17"/>
      <c r="I57" s="113"/>
    </row>
    <row r="58" spans="1:9" s="14" customFormat="1" ht="14.1" customHeight="1" x14ac:dyDescent="0.15">
      <c r="A58" s="18" t="s">
        <v>168</v>
      </c>
      <c r="B58" s="18"/>
      <c r="C58" s="18"/>
      <c r="D58" s="18"/>
      <c r="E58" s="15"/>
      <c r="F58" s="16"/>
      <c r="G58" s="15"/>
      <c r="H58" s="17"/>
      <c r="I58" s="113"/>
    </row>
    <row r="59" spans="1:9" s="14" customFormat="1" ht="14.1" customHeight="1" x14ac:dyDescent="0.15">
      <c r="A59" s="19" t="s">
        <v>136</v>
      </c>
      <c r="B59" s="18"/>
      <c r="C59" s="18"/>
      <c r="D59" s="20">
        <v>8839469</v>
      </c>
      <c r="E59" s="15"/>
      <c r="F59" s="16"/>
      <c r="G59" s="15"/>
      <c r="H59" s="17"/>
      <c r="I59" s="113"/>
    </row>
    <row r="60" spans="1:9" s="14" customFormat="1" ht="14.1" customHeight="1" x14ac:dyDescent="0.15">
      <c r="A60" s="18" t="s">
        <v>182</v>
      </c>
      <c r="B60" s="18"/>
      <c r="C60" s="18"/>
      <c r="D60" s="21"/>
      <c r="E60" s="15"/>
      <c r="F60" s="16"/>
      <c r="G60" s="15"/>
      <c r="H60" s="17"/>
      <c r="I60" s="113"/>
    </row>
    <row r="61" spans="1:9" s="14" customFormat="1" ht="14.1" customHeight="1" x14ac:dyDescent="0.15">
      <c r="A61" s="19" t="s">
        <v>137</v>
      </c>
      <c r="B61" s="18"/>
      <c r="C61" s="18"/>
      <c r="D61" s="20">
        <v>8837685</v>
      </c>
      <c r="E61" s="15"/>
      <c r="F61" s="16"/>
      <c r="G61" s="15"/>
      <c r="H61" s="17"/>
      <c r="I61" s="113"/>
    </row>
    <row r="62" spans="1:9" ht="14.25" x14ac:dyDescent="0.15">
      <c r="A62" s="22" t="s">
        <v>138</v>
      </c>
      <c r="I62" s="114"/>
    </row>
    <row r="63" spans="1:9" ht="18" customHeight="1" x14ac:dyDescent="0.15">
      <c r="A63" s="271" t="s">
        <v>139</v>
      </c>
      <c r="B63" s="271"/>
      <c r="C63" s="271"/>
      <c r="D63" s="271"/>
      <c r="I63" s="115" t="s">
        <v>120</v>
      </c>
    </row>
    <row r="64" spans="1:9" ht="16.899999999999999" customHeight="1" x14ac:dyDescent="0.15">
      <c r="A64" s="272" t="s">
        <v>1</v>
      </c>
      <c r="B64" s="273"/>
      <c r="C64" s="273"/>
      <c r="D64" s="274"/>
      <c r="E64" s="33" t="s">
        <v>141</v>
      </c>
      <c r="F64" s="33" t="s">
        <v>110</v>
      </c>
      <c r="G64" s="34" t="s">
        <v>142</v>
      </c>
      <c r="H64" s="34" t="s">
        <v>143</v>
      </c>
      <c r="I64" s="34" t="s">
        <v>176</v>
      </c>
    </row>
    <row r="65" spans="1:9" ht="16.899999999999999" customHeight="1" x14ac:dyDescent="0.15">
      <c r="A65" s="275" t="s">
        <v>59</v>
      </c>
      <c r="B65" s="278" t="s">
        <v>60</v>
      </c>
      <c r="C65" s="279"/>
      <c r="D65" s="280"/>
      <c r="E65" s="48">
        <f>SUM(E66:E71)</f>
        <v>194212</v>
      </c>
      <c r="F65" s="49">
        <f>SUM(F66:F71)</f>
        <v>178566336</v>
      </c>
      <c r="G65" s="49">
        <f>SUM(G66:G71)</f>
        <v>167079850</v>
      </c>
      <c r="H65" s="49">
        <f>SUM(H66:H71)</f>
        <v>187311504</v>
      </c>
      <c r="I65" s="107">
        <f>SUM(I66:I71)</f>
        <v>181419389</v>
      </c>
    </row>
    <row r="66" spans="1:9" ht="16.899999999999999" customHeight="1" x14ac:dyDescent="0.35">
      <c r="A66" s="276"/>
      <c r="B66" s="64"/>
      <c r="C66" s="256" t="s">
        <v>61</v>
      </c>
      <c r="D66" s="257"/>
      <c r="E66" s="35">
        <v>0</v>
      </c>
      <c r="F66" s="51">
        <v>0</v>
      </c>
      <c r="G66" s="51">
        <v>0</v>
      </c>
      <c r="H66" s="99">
        <v>0</v>
      </c>
      <c r="I66" s="99">
        <v>0</v>
      </c>
    </row>
    <row r="67" spans="1:9" ht="16.899999999999999" customHeight="1" x14ac:dyDescent="0.35">
      <c r="A67" s="276"/>
      <c r="B67" s="64"/>
      <c r="C67" s="256" t="s">
        <v>62</v>
      </c>
      <c r="D67" s="257"/>
      <c r="E67" s="35">
        <v>167746</v>
      </c>
      <c r="F67" s="51">
        <v>157661689</v>
      </c>
      <c r="G67" s="51">
        <v>145108465</v>
      </c>
      <c r="H67" s="99">
        <v>163663302</v>
      </c>
      <c r="I67" s="99">
        <v>157985129</v>
      </c>
    </row>
    <row r="68" spans="1:9" ht="16.899999999999999" customHeight="1" x14ac:dyDescent="0.35">
      <c r="A68" s="276"/>
      <c r="B68" s="64"/>
      <c r="C68" s="256" t="s">
        <v>63</v>
      </c>
      <c r="D68" s="257"/>
      <c r="E68" s="35">
        <v>0</v>
      </c>
      <c r="F68" s="51">
        <v>0</v>
      </c>
      <c r="G68" s="51">
        <v>0</v>
      </c>
      <c r="H68" s="99">
        <v>0</v>
      </c>
      <c r="I68" s="99">
        <v>0</v>
      </c>
    </row>
    <row r="69" spans="1:9" ht="16.899999999999999" customHeight="1" x14ac:dyDescent="0.35">
      <c r="A69" s="276"/>
      <c r="B69" s="64"/>
      <c r="C69" s="256" t="s">
        <v>64</v>
      </c>
      <c r="D69" s="257"/>
      <c r="E69" s="35">
        <v>0</v>
      </c>
      <c r="F69" s="51">
        <v>0</v>
      </c>
      <c r="G69" s="51">
        <v>0</v>
      </c>
      <c r="H69" s="99">
        <v>0</v>
      </c>
      <c r="I69" s="99">
        <v>0</v>
      </c>
    </row>
    <row r="70" spans="1:9" ht="16.899999999999999" customHeight="1" x14ac:dyDescent="0.35">
      <c r="A70" s="276"/>
      <c r="B70" s="64"/>
      <c r="C70" s="256" t="s">
        <v>65</v>
      </c>
      <c r="D70" s="257"/>
      <c r="E70" s="35">
        <v>0</v>
      </c>
      <c r="F70" s="51">
        <v>0</v>
      </c>
      <c r="G70" s="51">
        <v>0</v>
      </c>
      <c r="H70" s="99">
        <v>0</v>
      </c>
      <c r="I70" s="99">
        <v>0</v>
      </c>
    </row>
    <row r="71" spans="1:9" ht="16.899999999999999" customHeight="1" x14ac:dyDescent="0.35">
      <c r="A71" s="276"/>
      <c r="B71" s="64"/>
      <c r="C71" s="256" t="s">
        <v>66</v>
      </c>
      <c r="D71" s="257"/>
      <c r="E71" s="35">
        <v>26466</v>
      </c>
      <c r="F71" s="51">
        <v>20904647</v>
      </c>
      <c r="G71" s="51">
        <v>21971385</v>
      </c>
      <c r="H71" s="99">
        <v>23648202</v>
      </c>
      <c r="I71" s="99">
        <v>23434260</v>
      </c>
    </row>
    <row r="72" spans="1:9" ht="16.899999999999999" customHeight="1" x14ac:dyDescent="0.15">
      <c r="A72" s="276"/>
      <c r="B72" s="278" t="s">
        <v>67</v>
      </c>
      <c r="C72" s="279"/>
      <c r="D72" s="280"/>
      <c r="E72" s="48">
        <f>E73</f>
        <v>0</v>
      </c>
      <c r="F72" s="48">
        <f>F73</f>
        <v>0</v>
      </c>
      <c r="G72" s="49">
        <f>G73</f>
        <v>0</v>
      </c>
      <c r="H72" s="49">
        <f>H73</f>
        <v>0</v>
      </c>
      <c r="I72" s="107">
        <f>I73</f>
        <v>0</v>
      </c>
    </row>
    <row r="73" spans="1:9" ht="16.899999999999999" customHeight="1" x14ac:dyDescent="0.35">
      <c r="A73" s="276"/>
      <c r="B73" s="65"/>
      <c r="C73" s="281" t="s">
        <v>68</v>
      </c>
      <c r="D73" s="282"/>
      <c r="E73" s="35">
        <v>0</v>
      </c>
      <c r="F73" s="35">
        <v>0</v>
      </c>
      <c r="G73" s="51">
        <v>0</v>
      </c>
      <c r="H73" s="51">
        <v>0</v>
      </c>
      <c r="I73" s="99">
        <v>0</v>
      </c>
    </row>
    <row r="74" spans="1:9" ht="16.899999999999999" customHeight="1" x14ac:dyDescent="0.15">
      <c r="A74" s="276"/>
      <c r="B74" s="278" t="s">
        <v>69</v>
      </c>
      <c r="C74" s="279"/>
      <c r="D74" s="280"/>
      <c r="E74" s="48">
        <f>SUM(E75:E78)</f>
        <v>0</v>
      </c>
      <c r="F74" s="49">
        <f>SUM(F75:F78)</f>
        <v>3408575</v>
      </c>
      <c r="G74" s="49">
        <f>SUM(G75:G78)</f>
        <v>0</v>
      </c>
      <c r="H74" s="49">
        <f>SUM(H75:H78)</f>
        <v>0</v>
      </c>
      <c r="I74" s="107">
        <f>SUM(I75:I78)</f>
        <v>0</v>
      </c>
    </row>
    <row r="75" spans="1:9" ht="16.899999999999999" customHeight="1" x14ac:dyDescent="0.35">
      <c r="A75" s="276"/>
      <c r="B75" s="64"/>
      <c r="C75" s="256" t="s">
        <v>61</v>
      </c>
      <c r="D75" s="257"/>
      <c r="E75" s="35">
        <v>0</v>
      </c>
      <c r="F75" s="35">
        <v>0</v>
      </c>
      <c r="G75" s="51">
        <v>0</v>
      </c>
      <c r="H75" s="51">
        <v>0</v>
      </c>
      <c r="I75" s="99">
        <v>0</v>
      </c>
    </row>
    <row r="76" spans="1:9" ht="16.899999999999999" customHeight="1" x14ac:dyDescent="0.35">
      <c r="A76" s="276"/>
      <c r="B76" s="64"/>
      <c r="C76" s="256" t="s">
        <v>63</v>
      </c>
      <c r="D76" s="257"/>
      <c r="E76" s="35">
        <v>0</v>
      </c>
      <c r="F76" s="35">
        <v>0</v>
      </c>
      <c r="G76" s="51">
        <v>0</v>
      </c>
      <c r="H76" s="51">
        <v>0</v>
      </c>
      <c r="I76" s="99">
        <v>0</v>
      </c>
    </row>
    <row r="77" spans="1:9" ht="16.899999999999999" customHeight="1" x14ac:dyDescent="0.35">
      <c r="A77" s="276"/>
      <c r="B77" s="64"/>
      <c r="C77" s="256" t="s">
        <v>70</v>
      </c>
      <c r="D77" s="257"/>
      <c r="E77" s="35">
        <v>0</v>
      </c>
      <c r="F77" s="35">
        <v>0</v>
      </c>
      <c r="G77" s="51">
        <v>0</v>
      </c>
      <c r="H77" s="51">
        <v>0</v>
      </c>
      <c r="I77" s="99">
        <v>0</v>
      </c>
    </row>
    <row r="78" spans="1:9" ht="16.899999999999999" customHeight="1" thickBot="1" x14ac:dyDescent="0.4">
      <c r="A78" s="276"/>
      <c r="B78" s="64"/>
      <c r="C78" s="258" t="s">
        <v>71</v>
      </c>
      <c r="D78" s="259"/>
      <c r="E78" s="36">
        <v>0</v>
      </c>
      <c r="F78" s="54">
        <v>3408575</v>
      </c>
      <c r="G78" s="54">
        <v>0</v>
      </c>
      <c r="H78" s="54">
        <v>0</v>
      </c>
      <c r="I78" s="100">
        <v>0</v>
      </c>
    </row>
    <row r="79" spans="1:9" ht="16.899999999999999" customHeight="1" thickBot="1" x14ac:dyDescent="0.2">
      <c r="A79" s="277"/>
      <c r="B79" s="260" t="s">
        <v>155</v>
      </c>
      <c r="C79" s="261"/>
      <c r="D79" s="262"/>
      <c r="E79" s="66">
        <f>SUM(E65,E72,E74)</f>
        <v>194212</v>
      </c>
      <c r="F79" s="67">
        <f>SUM(F65,F72,F74)</f>
        <v>181974911</v>
      </c>
      <c r="G79" s="67">
        <f>SUM(G65,G72,G74)</f>
        <v>167079850</v>
      </c>
      <c r="H79" s="67">
        <f>SUM(H65,H72,H74)</f>
        <v>187311504</v>
      </c>
      <c r="I79" s="108">
        <f>SUM(I65,I72,I74)</f>
        <v>181419389</v>
      </c>
    </row>
    <row r="80" spans="1:9" ht="16.899999999999999" customHeight="1" x14ac:dyDescent="0.15">
      <c r="A80" s="242" t="s">
        <v>5</v>
      </c>
      <c r="B80" s="263" t="s">
        <v>156</v>
      </c>
      <c r="C80" s="264"/>
      <c r="D80" s="265"/>
      <c r="E80" s="56">
        <f>SUM(E81:E90)</f>
        <v>453371</v>
      </c>
      <c r="F80" s="57">
        <f>SUM(F81:F90)</f>
        <v>442150110</v>
      </c>
      <c r="G80" s="57">
        <f>SUM(G81:G90)</f>
        <v>434444214</v>
      </c>
      <c r="H80" s="57">
        <f>SUM(H81:H90)</f>
        <v>489458549</v>
      </c>
      <c r="I80" s="109">
        <f>SUM(I81:I90)</f>
        <v>471472219</v>
      </c>
    </row>
    <row r="81" spans="1:9" ht="16.899999999999999" customHeight="1" x14ac:dyDescent="0.35">
      <c r="A81" s="243"/>
      <c r="B81" s="64"/>
      <c r="C81" s="234" t="s">
        <v>72</v>
      </c>
      <c r="D81" s="235"/>
      <c r="E81" s="35">
        <v>264761</v>
      </c>
      <c r="F81" s="51">
        <v>261463183</v>
      </c>
      <c r="G81" s="51">
        <v>254039190</v>
      </c>
      <c r="H81" s="99">
        <v>281041762</v>
      </c>
      <c r="I81" s="99">
        <v>267485055</v>
      </c>
    </row>
    <row r="82" spans="1:9" ht="16.899999999999999" customHeight="1" x14ac:dyDescent="0.35">
      <c r="A82" s="243"/>
      <c r="B82" s="64"/>
      <c r="C82" s="234" t="s">
        <v>109</v>
      </c>
      <c r="D82" s="235"/>
      <c r="E82" s="35">
        <v>69041</v>
      </c>
      <c r="F82" s="51">
        <v>65178095</v>
      </c>
      <c r="G82" s="51">
        <v>69659861</v>
      </c>
      <c r="H82" s="99">
        <v>72187702</v>
      </c>
      <c r="I82" s="99">
        <v>73913210</v>
      </c>
    </row>
    <row r="83" spans="1:9" ht="16.899999999999999" customHeight="1" x14ac:dyDescent="0.35">
      <c r="A83" s="243"/>
      <c r="B83" s="64"/>
      <c r="C83" s="234" t="s">
        <v>73</v>
      </c>
      <c r="D83" s="235"/>
      <c r="E83" s="35">
        <v>13902</v>
      </c>
      <c r="F83" s="51">
        <v>17213152</v>
      </c>
      <c r="G83" s="51">
        <v>19664451</v>
      </c>
      <c r="H83" s="99">
        <v>18941228</v>
      </c>
      <c r="I83" s="99">
        <v>22901647</v>
      </c>
    </row>
    <row r="84" spans="1:9" ht="16.899999999999999" customHeight="1" x14ac:dyDescent="0.35">
      <c r="A84" s="243"/>
      <c r="B84" s="64"/>
      <c r="C84" s="254" t="s">
        <v>74</v>
      </c>
      <c r="D84" s="255"/>
      <c r="E84" s="35">
        <v>765</v>
      </c>
      <c r="F84" s="51">
        <v>719964</v>
      </c>
      <c r="G84" s="51">
        <v>627190</v>
      </c>
      <c r="H84" s="99">
        <v>770695</v>
      </c>
      <c r="I84" s="99">
        <v>829866</v>
      </c>
    </row>
    <row r="85" spans="1:9" ht="16.899999999999999" customHeight="1" x14ac:dyDescent="0.35">
      <c r="A85" s="243"/>
      <c r="B85" s="64"/>
      <c r="C85" s="234" t="s">
        <v>75</v>
      </c>
      <c r="D85" s="235"/>
      <c r="E85" s="35">
        <v>32236</v>
      </c>
      <c r="F85" s="51">
        <v>31685395</v>
      </c>
      <c r="G85" s="51">
        <v>31203399</v>
      </c>
      <c r="H85" s="99">
        <v>35084608</v>
      </c>
      <c r="I85" s="99">
        <v>39850460</v>
      </c>
    </row>
    <row r="86" spans="1:9" ht="16.899999999999999" customHeight="1" x14ac:dyDescent="0.35">
      <c r="A86" s="243"/>
      <c r="B86" s="64"/>
      <c r="C86" s="254" t="s">
        <v>76</v>
      </c>
      <c r="D86" s="255"/>
      <c r="E86" s="35">
        <v>0</v>
      </c>
      <c r="F86" s="51">
        <v>0</v>
      </c>
      <c r="G86" s="51">
        <v>0</v>
      </c>
      <c r="H86" s="99">
        <v>0</v>
      </c>
      <c r="I86" s="99">
        <v>0</v>
      </c>
    </row>
    <row r="87" spans="1:9" ht="16.899999999999999" customHeight="1" x14ac:dyDescent="0.35">
      <c r="A87" s="243"/>
      <c r="B87" s="64"/>
      <c r="C87" s="254" t="s">
        <v>77</v>
      </c>
      <c r="D87" s="255"/>
      <c r="E87" s="35">
        <v>0</v>
      </c>
      <c r="F87" s="51">
        <v>0</v>
      </c>
      <c r="G87" s="51">
        <v>0</v>
      </c>
      <c r="H87" s="99">
        <v>0</v>
      </c>
      <c r="I87" s="99">
        <v>0</v>
      </c>
    </row>
    <row r="88" spans="1:9" ht="16.899999999999999" customHeight="1" x14ac:dyDescent="0.35">
      <c r="A88" s="243"/>
      <c r="B88" s="64"/>
      <c r="C88" s="254" t="s">
        <v>78</v>
      </c>
      <c r="D88" s="255"/>
      <c r="E88" s="35">
        <v>33486</v>
      </c>
      <c r="F88" s="51">
        <v>33562147</v>
      </c>
      <c r="G88" s="51">
        <v>34311545</v>
      </c>
      <c r="H88" s="99">
        <v>36455420</v>
      </c>
      <c r="I88" s="99">
        <v>40925580</v>
      </c>
    </row>
    <row r="89" spans="1:9" ht="16.899999999999999" customHeight="1" x14ac:dyDescent="0.35">
      <c r="A89" s="243"/>
      <c r="B89" s="64"/>
      <c r="C89" s="266" t="s">
        <v>140</v>
      </c>
      <c r="D89" s="267"/>
      <c r="E89" s="35">
        <v>39180</v>
      </c>
      <c r="F89" s="51">
        <v>31755668</v>
      </c>
      <c r="G89" s="51">
        <v>24797979</v>
      </c>
      <c r="H89" s="99">
        <v>44977134</v>
      </c>
      <c r="I89" s="99">
        <v>25566401</v>
      </c>
    </row>
    <row r="90" spans="1:9" ht="16.899999999999999" customHeight="1" x14ac:dyDescent="0.35">
      <c r="A90" s="243"/>
      <c r="B90" s="64"/>
      <c r="C90" s="234" t="s">
        <v>79</v>
      </c>
      <c r="D90" s="235"/>
      <c r="E90" s="35">
        <v>0</v>
      </c>
      <c r="F90" s="51">
        <v>572506</v>
      </c>
      <c r="G90" s="51">
        <v>140599</v>
      </c>
      <c r="H90" s="99">
        <v>0</v>
      </c>
      <c r="I90" s="99">
        <v>0</v>
      </c>
    </row>
    <row r="91" spans="1:9" ht="16.899999999999999" customHeight="1" x14ac:dyDescent="0.15">
      <c r="A91" s="243"/>
      <c r="B91" s="231" t="s">
        <v>157</v>
      </c>
      <c r="C91" s="232"/>
      <c r="D91" s="233"/>
      <c r="E91" s="48">
        <f>E92</f>
        <v>1940</v>
      </c>
      <c r="F91" s="49">
        <f>F92</f>
        <v>1850642</v>
      </c>
      <c r="G91" s="49">
        <f>G92</f>
        <v>1799099</v>
      </c>
      <c r="H91" s="49">
        <f>H92</f>
        <v>1799124</v>
      </c>
      <c r="I91" s="107">
        <f>I92</f>
        <v>1843562</v>
      </c>
    </row>
    <row r="92" spans="1:9" ht="16.899999999999999" customHeight="1" x14ac:dyDescent="0.35">
      <c r="A92" s="243"/>
      <c r="B92" s="65"/>
      <c r="C92" s="234" t="s">
        <v>80</v>
      </c>
      <c r="D92" s="235"/>
      <c r="E92" s="35">
        <v>1940</v>
      </c>
      <c r="F92" s="51">
        <v>1850642</v>
      </c>
      <c r="G92" s="51">
        <v>1799099</v>
      </c>
      <c r="H92" s="99">
        <v>1799124</v>
      </c>
      <c r="I92" s="99">
        <v>1843562</v>
      </c>
    </row>
    <row r="93" spans="1:9" ht="16.899999999999999" customHeight="1" x14ac:dyDescent="0.15">
      <c r="A93" s="243"/>
      <c r="B93" s="231" t="s">
        <v>81</v>
      </c>
      <c r="C93" s="232"/>
      <c r="D93" s="233"/>
      <c r="E93" s="48">
        <f>SUM(E94:E95)</f>
        <v>7086</v>
      </c>
      <c r="F93" s="49">
        <f>SUM(F94:F95)</f>
        <v>35998765</v>
      </c>
      <c r="G93" s="49">
        <f>SUM(G94:G95)</f>
        <v>96681336</v>
      </c>
      <c r="H93" s="49">
        <f>SUM(H94:H95)</f>
        <v>65720061</v>
      </c>
      <c r="I93" s="107">
        <f>SUM(I94:I95)</f>
        <v>0</v>
      </c>
    </row>
    <row r="94" spans="1:9" ht="16.899999999999999" customHeight="1" x14ac:dyDescent="0.35">
      <c r="A94" s="243"/>
      <c r="B94" s="64"/>
      <c r="C94" s="236" t="s">
        <v>113</v>
      </c>
      <c r="D94" s="237"/>
      <c r="E94" s="35">
        <v>7086</v>
      </c>
      <c r="F94" s="51">
        <v>35998765</v>
      </c>
      <c r="G94" s="51">
        <v>95723361</v>
      </c>
      <c r="H94" s="99">
        <v>65286582</v>
      </c>
      <c r="I94" s="99">
        <v>0</v>
      </c>
    </row>
    <row r="95" spans="1:9" ht="16.899999999999999" customHeight="1" thickBot="1" x14ac:dyDescent="0.4">
      <c r="A95" s="243"/>
      <c r="B95" s="64"/>
      <c r="C95" s="238" t="s">
        <v>82</v>
      </c>
      <c r="D95" s="239"/>
      <c r="E95" s="36">
        <v>0</v>
      </c>
      <c r="F95" s="54">
        <v>0</v>
      </c>
      <c r="G95" s="54">
        <v>957975</v>
      </c>
      <c r="H95" s="100">
        <v>433479</v>
      </c>
      <c r="I95" s="100">
        <v>0</v>
      </c>
    </row>
    <row r="96" spans="1:9" ht="16.899999999999999" customHeight="1" thickBot="1" x14ac:dyDescent="0.4">
      <c r="A96" s="244"/>
      <c r="B96" s="68" t="s">
        <v>158</v>
      </c>
      <c r="C96" s="69"/>
      <c r="D96" s="70"/>
      <c r="E96" s="41">
        <f>SUM(E80,E91,E93)</f>
        <v>462397</v>
      </c>
      <c r="F96" s="58">
        <f>SUM(F80,F91,F93)</f>
        <v>479999517</v>
      </c>
      <c r="G96" s="58">
        <f>SUM(G80,G91,G93)</f>
        <v>532924649</v>
      </c>
      <c r="H96" s="58">
        <f>SUM(H80,H91,H93)</f>
        <v>556977734</v>
      </c>
      <c r="I96" s="110">
        <f>SUM(I80,I91,I93)</f>
        <v>473315781</v>
      </c>
    </row>
    <row r="97" spans="1:9" ht="16.899999999999999" customHeight="1" thickBot="1" x14ac:dyDescent="0.2">
      <c r="A97" s="240" t="s">
        <v>159</v>
      </c>
      <c r="B97" s="241"/>
      <c r="C97" s="241"/>
      <c r="D97" s="241"/>
      <c r="E97" s="37">
        <f>E79-E96</f>
        <v>-268185</v>
      </c>
      <c r="F97" s="55">
        <f>F79-F96</f>
        <v>-298024606</v>
      </c>
      <c r="G97" s="55">
        <f>G79-G96</f>
        <v>-365844799</v>
      </c>
      <c r="H97" s="55">
        <f>H79-H96</f>
        <v>-369666230</v>
      </c>
      <c r="I97" s="108">
        <f>I79-I96</f>
        <v>-291896392</v>
      </c>
    </row>
    <row r="98" spans="1:9" ht="16.899999999999999" customHeight="1" thickBot="1" x14ac:dyDescent="0.2">
      <c r="A98" s="245" t="s">
        <v>160</v>
      </c>
      <c r="B98" s="246"/>
      <c r="C98" s="246"/>
      <c r="D98" s="247"/>
      <c r="E98" s="71">
        <v>233927</v>
      </c>
      <c r="F98" s="72">
        <v>285993203</v>
      </c>
      <c r="G98" s="72">
        <v>313526394</v>
      </c>
      <c r="H98" s="102">
        <v>354312450</v>
      </c>
      <c r="I98" s="102">
        <v>270185275</v>
      </c>
    </row>
    <row r="99" spans="1:9" ht="16.899999999999999" customHeight="1" thickBot="1" x14ac:dyDescent="0.2">
      <c r="A99" s="240" t="s">
        <v>161</v>
      </c>
      <c r="B99" s="241"/>
      <c r="C99" s="241"/>
      <c r="D99" s="241"/>
      <c r="E99" s="37">
        <f>SUM(E97:E98)</f>
        <v>-34258</v>
      </c>
      <c r="F99" s="55">
        <f>SUM(F97:F98)</f>
        <v>-12031403</v>
      </c>
      <c r="G99" s="55">
        <f>SUM(G97:G98)</f>
        <v>-52318405</v>
      </c>
      <c r="H99" s="55">
        <f>SUM(H97:H98)</f>
        <v>-15353780</v>
      </c>
      <c r="I99" s="108">
        <f>SUM(I97:I98)</f>
        <v>-21711117</v>
      </c>
    </row>
    <row r="100" spans="1:9" ht="18" customHeight="1" x14ac:dyDescent="0.4">
      <c r="A100" s="43"/>
      <c r="B100" s="43"/>
      <c r="C100" s="43"/>
      <c r="D100" s="43"/>
      <c r="E100" s="46"/>
      <c r="F100" s="46"/>
      <c r="G100" s="46"/>
      <c r="H100" s="47"/>
      <c r="I100" s="103"/>
    </row>
    <row r="101" spans="1:9" ht="16.899999999999999" customHeight="1" x14ac:dyDescent="0.4">
      <c r="A101" s="73"/>
      <c r="B101" s="74"/>
      <c r="C101" s="74"/>
      <c r="D101" s="75"/>
      <c r="E101" s="33" t="s">
        <v>141</v>
      </c>
      <c r="F101" s="33" t="s">
        <v>110</v>
      </c>
      <c r="G101" s="34" t="s">
        <v>142</v>
      </c>
      <c r="H101" s="34" t="s">
        <v>143</v>
      </c>
      <c r="I101" s="34" t="s">
        <v>176</v>
      </c>
    </row>
    <row r="102" spans="1:9" ht="40.5" customHeight="1" x14ac:dyDescent="0.15">
      <c r="A102" s="248" t="s">
        <v>162</v>
      </c>
      <c r="B102" s="249"/>
      <c r="C102" s="249"/>
      <c r="D102" s="250"/>
      <c r="E102" s="76">
        <f>(E80+E91)*1000/基本情報!$O$22</f>
        <v>18000.039533504645</v>
      </c>
      <c r="F102" s="76">
        <f>(F80+F91)/基本情報!$T$22</f>
        <v>19972.1448427871</v>
      </c>
      <c r="G102" s="76">
        <f>(G80+G91)/基本情報!$Y$22</f>
        <v>20572.662721056353</v>
      </c>
      <c r="H102" s="76">
        <f>(H80+H91)/基本情報!$AD$22</f>
        <v>21321.947612847223</v>
      </c>
      <c r="I102" s="116">
        <f>(I80+I91)/基本情報!$AI$22</f>
        <v>21287.927543401998</v>
      </c>
    </row>
    <row r="103" spans="1:9" s="23" customFormat="1" ht="18" customHeight="1" x14ac:dyDescent="0.4">
      <c r="A103" s="77"/>
      <c r="B103" s="77"/>
      <c r="C103" s="77"/>
      <c r="D103" s="77"/>
      <c r="E103" s="78"/>
      <c r="F103" s="78"/>
      <c r="G103" s="78"/>
      <c r="H103" s="78"/>
      <c r="I103" s="104"/>
    </row>
    <row r="104" spans="1:9" ht="16.899999999999999" customHeight="1" x14ac:dyDescent="0.35">
      <c r="A104" s="79"/>
      <c r="B104" s="80"/>
      <c r="C104" s="80"/>
      <c r="D104" s="81"/>
      <c r="E104" s="33" t="s">
        <v>141</v>
      </c>
      <c r="F104" s="33" t="s">
        <v>110</v>
      </c>
      <c r="G104" s="34" t="s">
        <v>142</v>
      </c>
      <c r="H104" s="34" t="s">
        <v>143</v>
      </c>
      <c r="I104" s="34" t="s">
        <v>176</v>
      </c>
    </row>
    <row r="105" spans="1:9" ht="40.5" customHeight="1" x14ac:dyDescent="0.15">
      <c r="A105" s="248" t="s">
        <v>163</v>
      </c>
      <c r="B105" s="249"/>
      <c r="C105" s="249"/>
      <c r="D105" s="250"/>
      <c r="E105" s="76">
        <f>E98*1000/基本情報!$O$22</f>
        <v>9247.9541411346108</v>
      </c>
      <c r="F105" s="76">
        <f>F98/基本情報!$T$22</f>
        <v>12864.612613017858</v>
      </c>
      <c r="G105" s="76">
        <f>G98/基本情報!$Y$22</f>
        <v>14785.49370431502</v>
      </c>
      <c r="H105" s="76">
        <f>H98/基本情報!$AD$22</f>
        <v>15378.14453125</v>
      </c>
      <c r="I105" s="116">
        <f>I98/基本情報!$AI$22</f>
        <v>12151.89686965908</v>
      </c>
    </row>
    <row r="106" spans="1:9" ht="18.75" x14ac:dyDescent="0.4">
      <c r="A106" s="43"/>
      <c r="B106" s="43"/>
      <c r="C106" s="43"/>
      <c r="D106" s="43"/>
      <c r="E106" s="46"/>
      <c r="F106" s="46"/>
      <c r="G106" s="46"/>
      <c r="H106" s="47"/>
      <c r="I106" s="47"/>
    </row>
    <row r="107" spans="1:9" ht="16.899999999999999" customHeight="1" x14ac:dyDescent="0.35">
      <c r="A107" s="251" t="s">
        <v>130</v>
      </c>
      <c r="B107" s="252"/>
      <c r="C107" s="252"/>
      <c r="D107" s="252"/>
      <c r="E107" s="252"/>
      <c r="F107" s="252"/>
      <c r="G107" s="252"/>
      <c r="H107" s="252"/>
      <c r="I107" s="253"/>
    </row>
    <row r="108" spans="1:9" ht="68.25" customHeight="1" x14ac:dyDescent="0.15">
      <c r="A108" s="228" t="s">
        <v>115</v>
      </c>
      <c r="B108" s="229"/>
      <c r="C108" s="229"/>
      <c r="D108" s="229"/>
      <c r="E108" s="229"/>
      <c r="F108" s="229"/>
      <c r="G108" s="229"/>
      <c r="H108" s="229"/>
      <c r="I108" s="230"/>
    </row>
  </sheetData>
  <mergeCells count="95">
    <mergeCell ref="A3:D3"/>
    <mergeCell ref="A4:D4"/>
    <mergeCell ref="A5:A8"/>
    <mergeCell ref="B5:D5"/>
    <mergeCell ref="B6:D6"/>
    <mergeCell ref="B7:D7"/>
    <mergeCell ref="B8:D8"/>
    <mergeCell ref="A24:D24"/>
    <mergeCell ref="A23:D23"/>
    <mergeCell ref="A9:A13"/>
    <mergeCell ref="B9:D9"/>
    <mergeCell ref="B10:D10"/>
    <mergeCell ref="A14:D14"/>
    <mergeCell ref="A16:D16"/>
    <mergeCell ref="A18:I18"/>
    <mergeCell ref="A19:I19"/>
    <mergeCell ref="A22:C22"/>
    <mergeCell ref="B11:D11"/>
    <mergeCell ref="B12:D12"/>
    <mergeCell ref="B13:D13"/>
    <mergeCell ref="C39:D39"/>
    <mergeCell ref="A25:A42"/>
    <mergeCell ref="B25:D25"/>
    <mergeCell ref="C26:D26"/>
    <mergeCell ref="C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C38:D38"/>
    <mergeCell ref="A43:A54"/>
    <mergeCell ref="B43:D43"/>
    <mergeCell ref="C44:D44"/>
    <mergeCell ref="C45:D45"/>
    <mergeCell ref="C46:D46"/>
    <mergeCell ref="C47:D47"/>
    <mergeCell ref="B48:D48"/>
    <mergeCell ref="C49:D49"/>
    <mergeCell ref="C50:D50"/>
    <mergeCell ref="C51:D51"/>
    <mergeCell ref="B52:D52"/>
    <mergeCell ref="B53:D53"/>
    <mergeCell ref="C73:D73"/>
    <mergeCell ref="B74:D74"/>
    <mergeCell ref="B54:D54"/>
    <mergeCell ref="C40:D40"/>
    <mergeCell ref="C41:D41"/>
    <mergeCell ref="B42:D42"/>
    <mergeCell ref="C88:D88"/>
    <mergeCell ref="C89:D89"/>
    <mergeCell ref="C75:D75"/>
    <mergeCell ref="A56:D56"/>
    <mergeCell ref="A63:D63"/>
    <mergeCell ref="A64:D64"/>
    <mergeCell ref="A65:A79"/>
    <mergeCell ref="B65:D65"/>
    <mergeCell ref="C66:D66"/>
    <mergeCell ref="C67:D67"/>
    <mergeCell ref="C68:D68"/>
    <mergeCell ref="C69:D69"/>
    <mergeCell ref="C70:D70"/>
    <mergeCell ref="C71:D71"/>
    <mergeCell ref="B72:D72"/>
    <mergeCell ref="C83:D83"/>
    <mergeCell ref="C84:D84"/>
    <mergeCell ref="C85:D85"/>
    <mergeCell ref="C86:D86"/>
    <mergeCell ref="C87:D87"/>
    <mergeCell ref="C76:D76"/>
    <mergeCell ref="C77:D77"/>
    <mergeCell ref="C78:D78"/>
    <mergeCell ref="B79:D79"/>
    <mergeCell ref="B80:D80"/>
    <mergeCell ref="A108:I108"/>
    <mergeCell ref="B91:D91"/>
    <mergeCell ref="C92:D92"/>
    <mergeCell ref="B93:D93"/>
    <mergeCell ref="C94:D94"/>
    <mergeCell ref="C95:D95"/>
    <mergeCell ref="A97:D97"/>
    <mergeCell ref="A80:A96"/>
    <mergeCell ref="A98:D98"/>
    <mergeCell ref="A99:D99"/>
    <mergeCell ref="A102:D102"/>
    <mergeCell ref="A105:D105"/>
    <mergeCell ref="A107:I107"/>
    <mergeCell ref="C90:D90"/>
    <mergeCell ref="C81:D81"/>
    <mergeCell ref="C82:D82"/>
  </mergeCells>
  <phoneticPr fontId="1"/>
  <hyperlinks>
    <hyperlink ref="A23" r:id="rId1" xr:uid="{00000000-0004-0000-0100-000000000000}"/>
    <hyperlink ref="A23:D23" r:id="rId2" display="府の決算（財務諸表等）はこちら" xr:uid="{00000000-0004-0000-0100-000001000000}"/>
  </hyperlinks>
  <pageMargins left="0.59055118110236227" right="0.59055118110236227" top="0.59055118110236227" bottom="0.19685039370078741" header="0.51181102362204722" footer="0.19685039370078741"/>
  <pageSetup paperSize="9" scale="75" fitToHeight="0" orientation="portrait" cellComments="asDisplayed" horizontalDpi="300" verticalDpi="300" r:id="rId3"/>
  <headerFooter alignWithMargins="0">
    <oddHeader>&amp;R&amp;"游ゴシック,標準"障がい者自立センター</oddHeader>
  </headerFooter>
  <rowBreaks count="1" manualBreakCount="1">
    <brk id="6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view="pageBreakPreview" zoomScaleNormal="100" zoomScaleSheetLayoutView="100" workbookViewId="0"/>
  </sheetViews>
  <sheetFormatPr defaultRowHeight="13.5" x14ac:dyDescent="0.15"/>
  <cols>
    <col min="1" max="1" width="20.25" style="3" customWidth="1"/>
    <col min="2" max="2" width="14.125" style="3" customWidth="1"/>
    <col min="3" max="3" width="10.625" style="3" customWidth="1"/>
    <col min="4" max="8" width="13.625" style="3" customWidth="1"/>
    <col min="9" max="16384" width="9" style="3"/>
  </cols>
  <sheetData>
    <row r="1" spans="1:8" ht="17.25" x14ac:dyDescent="0.15">
      <c r="A1" s="24" t="s">
        <v>144</v>
      </c>
      <c r="B1" s="14"/>
      <c r="C1" s="14"/>
      <c r="D1" s="14"/>
      <c r="E1" s="14"/>
      <c r="F1" s="14"/>
      <c r="G1" s="14"/>
      <c r="H1" s="14"/>
    </row>
    <row r="2" spans="1:8" ht="18" x14ac:dyDescent="0.15">
      <c r="A2" s="82" t="s">
        <v>84</v>
      </c>
      <c r="B2" s="83"/>
      <c r="C2" s="83"/>
      <c r="D2" s="84" t="s">
        <v>145</v>
      </c>
      <c r="E2" s="84" t="s">
        <v>122</v>
      </c>
      <c r="F2" s="84" t="s">
        <v>123</v>
      </c>
      <c r="G2" s="85" t="s">
        <v>124</v>
      </c>
      <c r="H2" s="85" t="s">
        <v>174</v>
      </c>
    </row>
    <row r="3" spans="1:8" ht="19.5" x14ac:dyDescent="0.15">
      <c r="A3" s="86" t="s">
        <v>83</v>
      </c>
      <c r="B3" s="87"/>
      <c r="C3" s="87"/>
      <c r="D3" s="88">
        <f>SUM(D4:D5)</f>
        <v>45</v>
      </c>
      <c r="E3" s="88">
        <f>SUM(E4:E5)</f>
        <v>44</v>
      </c>
      <c r="F3" s="88">
        <f>SUM(F4:F5)</f>
        <v>44</v>
      </c>
      <c r="G3" s="89">
        <f>SUM(G4:G5)</f>
        <v>44</v>
      </c>
      <c r="H3" s="89">
        <f>SUM(H4:H5)</f>
        <v>46</v>
      </c>
    </row>
    <row r="4" spans="1:8" ht="18.75" x14ac:dyDescent="0.15">
      <c r="A4" s="90" t="s">
        <v>85</v>
      </c>
      <c r="B4" s="91" t="s">
        <v>86</v>
      </c>
      <c r="C4" s="92"/>
      <c r="D4" s="93">
        <v>33</v>
      </c>
      <c r="E4" s="93">
        <v>32</v>
      </c>
      <c r="F4" s="93">
        <v>35</v>
      </c>
      <c r="G4" s="94">
        <v>35</v>
      </c>
      <c r="H4" s="94">
        <v>37</v>
      </c>
    </row>
    <row r="5" spans="1:8" ht="18.75" x14ac:dyDescent="0.15">
      <c r="A5" s="95"/>
      <c r="B5" s="91" t="s">
        <v>87</v>
      </c>
      <c r="C5" s="92"/>
      <c r="D5" s="93">
        <v>12</v>
      </c>
      <c r="E5" s="93">
        <v>12</v>
      </c>
      <c r="F5" s="93">
        <v>9</v>
      </c>
      <c r="G5" s="94">
        <v>9</v>
      </c>
      <c r="H5" s="94">
        <v>9</v>
      </c>
    </row>
    <row r="6" spans="1:8" x14ac:dyDescent="0.15">
      <c r="A6" s="25"/>
      <c r="B6" s="25"/>
      <c r="C6" s="25"/>
      <c r="D6" s="25"/>
      <c r="E6" s="25"/>
      <c r="F6" s="25"/>
      <c r="G6" s="25"/>
      <c r="H6" s="25"/>
    </row>
    <row r="7" spans="1:8" x14ac:dyDescent="0.15">
      <c r="A7" s="25"/>
      <c r="B7" s="26"/>
      <c r="C7" s="26"/>
      <c r="D7" s="27"/>
      <c r="E7" s="27"/>
      <c r="F7" s="27"/>
      <c r="G7" s="27"/>
      <c r="H7" s="27"/>
    </row>
    <row r="8" spans="1:8" ht="17.25" x14ac:dyDescent="0.15">
      <c r="A8" s="24" t="s">
        <v>146</v>
      </c>
      <c r="B8" s="14"/>
      <c r="C8" s="14"/>
      <c r="D8" s="14"/>
      <c r="E8" s="14"/>
      <c r="F8" s="14"/>
      <c r="G8" s="14"/>
      <c r="H8" s="14"/>
    </row>
    <row r="9" spans="1:8" ht="150" customHeight="1" x14ac:dyDescent="0.15">
      <c r="A9" s="339" t="s">
        <v>115</v>
      </c>
      <c r="B9" s="340"/>
      <c r="C9" s="340"/>
      <c r="D9" s="340"/>
      <c r="E9" s="340"/>
      <c r="F9" s="340"/>
      <c r="G9" s="340"/>
      <c r="H9" s="341"/>
    </row>
    <row r="10" spans="1:8" x14ac:dyDescent="0.15">
      <c r="A10" s="14"/>
      <c r="B10" s="14"/>
      <c r="C10" s="14"/>
      <c r="D10" s="14"/>
      <c r="E10" s="14"/>
      <c r="F10" s="14"/>
      <c r="G10" s="14"/>
      <c r="H10" s="14"/>
    </row>
    <row r="11" spans="1:8" x14ac:dyDescent="0.15">
      <c r="A11" s="14"/>
      <c r="B11" s="14"/>
      <c r="C11" s="14"/>
      <c r="D11" s="14"/>
      <c r="E11" s="14"/>
      <c r="F11" s="14"/>
      <c r="G11" s="14"/>
      <c r="H11" s="14"/>
    </row>
    <row r="12" spans="1:8" ht="17.25" x14ac:dyDescent="0.15">
      <c r="A12" s="24" t="s">
        <v>147</v>
      </c>
      <c r="B12" s="14"/>
      <c r="C12" s="14"/>
      <c r="D12" s="14"/>
      <c r="E12" s="14"/>
      <c r="F12" s="14"/>
      <c r="G12" s="14"/>
      <c r="H12" s="14"/>
    </row>
    <row r="13" spans="1:8" ht="19.5" customHeight="1" x14ac:dyDescent="0.15">
      <c r="A13" s="96" t="s">
        <v>148</v>
      </c>
      <c r="B13" s="97" t="s">
        <v>177</v>
      </c>
      <c r="C13" s="96" t="s">
        <v>149</v>
      </c>
      <c r="D13" s="342" t="s">
        <v>181</v>
      </c>
      <c r="E13" s="343"/>
      <c r="F13" s="344"/>
      <c r="G13" s="82" t="s">
        <v>150</v>
      </c>
      <c r="H13" s="98" t="s">
        <v>180</v>
      </c>
    </row>
    <row r="14" spans="1:8" ht="19.5" customHeight="1" x14ac:dyDescent="0.15">
      <c r="A14" s="96" t="s">
        <v>151</v>
      </c>
      <c r="B14" s="345" t="s">
        <v>178</v>
      </c>
      <c r="C14" s="346"/>
      <c r="D14" s="346"/>
      <c r="E14" s="346"/>
      <c r="F14" s="346"/>
      <c r="G14" s="346"/>
      <c r="H14" s="347"/>
    </row>
    <row r="15" spans="1:8" ht="90" customHeight="1" x14ac:dyDescent="0.15">
      <c r="A15" s="96" t="s">
        <v>152</v>
      </c>
      <c r="B15" s="342" t="s">
        <v>179</v>
      </c>
      <c r="C15" s="343"/>
      <c r="D15" s="343"/>
      <c r="E15" s="343"/>
      <c r="F15" s="343"/>
      <c r="G15" s="343"/>
      <c r="H15" s="344"/>
    </row>
  </sheetData>
  <mergeCells count="4">
    <mergeCell ref="A9:H9"/>
    <mergeCell ref="D13:F13"/>
    <mergeCell ref="B14:H14"/>
    <mergeCell ref="B15:H15"/>
  </mergeCells>
  <phoneticPr fontId="1"/>
  <pageMargins left="0.59055118110236227" right="0.59055118110236227" top="0.59055118110236227" bottom="0.19685039370078741" header="0.51181102362204722" footer="0.19685039370078741"/>
  <pageSetup paperSize="9" scale="79" fitToHeight="0" orientation="portrait" cellComments="asDisplayed" horizontalDpi="300" verticalDpi="300" r:id="rId1"/>
  <headerFooter alignWithMargins="0">
    <oddHeader>&amp;R&amp;"游ゴシック,標準"障がい者自立センター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BD448640CB147A5528A90D7A752E6" ma:contentTypeVersion="1" ma:contentTypeDescription="新しいドキュメントを作成します。" ma:contentTypeScope="" ma:versionID="0ddeef68eede93724e7388d48de168d8">
  <xsd:schema xmlns:xsd="http://www.w3.org/2001/XMLSchema" xmlns:xs="http://www.w3.org/2001/XMLSchema" xmlns:p="http://schemas.microsoft.com/office/2006/metadata/properties" xmlns:ns2="926d87d1-e620-407a-8519-d48245d757b0" targetNamespace="http://schemas.microsoft.com/office/2006/metadata/properties" ma:root="true" ma:fieldsID="76f80bf49ae4e4386d733454d9077146" ns2:_="">
    <xsd:import namespace="926d87d1-e620-407a-8519-d48245d75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87d1-e620-407a-8519-d48245d75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2870-A7A2-4108-9C71-16D0C2796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6d87d1-e620-407a-8519-d48245d75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54244F-9637-488F-AAF1-61AE5BB556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53F54-4577-4197-9801-8CEBDBA777C8}">
  <ds:schemaRefs>
    <ds:schemaRef ds:uri="http://schemas.microsoft.com/office/2006/documentManagement/types"/>
    <ds:schemaRef ds:uri="http://purl.org/dc/elements/1.1/"/>
    <ds:schemaRef ds:uri="926d87d1-e620-407a-8519-d48245d757b0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収支情報</vt:lpstr>
      <vt:lpstr>その他</vt:lpstr>
      <vt:lpstr>その他!Print_Area</vt:lpstr>
      <vt:lpstr>基本情報!Print_Area</vt:lpstr>
      <vt:lpstr>収支情報!Print_Area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大阪府</cp:lastModifiedBy>
  <cp:lastPrinted>2023-09-22T08:26:40Z</cp:lastPrinted>
  <dcterms:created xsi:type="dcterms:W3CDTF">1997-01-08T22:48:59Z</dcterms:created>
  <dcterms:modified xsi:type="dcterms:W3CDTF">2023-10-16T03:11:26Z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0x01010085BBD448640CB147A5528A90D7A752E6</vt:lpwstr>
  </property>
</Properties>
</file>