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R05_学事G共有\040_入学者選抜\090_入学状況概要\050508入学状況概要作成\"/>
    </mc:Choice>
  </mc:AlternateContent>
  <bookViews>
    <workbookView xWindow="0" yWindow="0" windowWidth="28800" windowHeight="11610" tabRatio="873"/>
  </bookViews>
  <sheets>
    <sheet name="総括１" sheetId="35" r:id="rId1"/>
    <sheet name="総括２" sheetId="27" r:id="rId2"/>
    <sheet name="総括３４５" sheetId="36" r:id="rId3"/>
    <sheet name="総括６" sheetId="30" r:id="rId4"/>
    <sheet name="総括７" sheetId="34" r:id="rId5"/>
    <sheet name="総括７(2)" sheetId="33" r:id="rId6"/>
    <sheet name="総括８" sheetId="31" r:id="rId7"/>
    <sheet name="総括９" sheetId="41" r:id="rId8"/>
    <sheet name="総括10111213" sheetId="44" r:id="rId9"/>
    <sheet name="総括14" sheetId="46" r:id="rId10"/>
    <sheet name="１凡例" sheetId="47" r:id="rId11"/>
    <sheet name="１特別 (1)" sheetId="14" r:id="rId12"/>
    <sheet name="１特別 (2)" sheetId="51" r:id="rId13"/>
    <sheet name="２能勢３帰国４日本語" sheetId="15" r:id="rId14"/>
    <sheet name="５凡例" sheetId="49" r:id="rId15"/>
    <sheet name="５一般全" sheetId="16" r:id="rId16"/>
    <sheet name="５一般普" sheetId="43" r:id="rId17"/>
    <sheet name="６(1)追特別" sheetId="19" r:id="rId18"/>
    <sheet name="６(2)追一般全" sheetId="20" r:id="rId19"/>
    <sheet name="７二次全" sheetId="22" r:id="rId20"/>
    <sheet name="一般専門" sheetId="17" state="hidden" r:id="rId21"/>
    <sheet name="８自立" sheetId="39" r:id="rId22"/>
    <sheet name="９一般定10一般通" sheetId="18" r:id="rId23"/>
    <sheet name="11(1)追一般定(2)追一般通" sheetId="21" r:id="rId24"/>
    <sheet name="12二次定13二次通" sheetId="25" r:id="rId25"/>
    <sheet name="14秋季" sheetId="52" r:id="rId26"/>
  </sheets>
  <definedNames>
    <definedName name="_xlnm._FilterDatabase" localSheetId="23" hidden="1">'11(1)追一般定(2)追一般通'!$A$6:$H$6</definedName>
    <definedName name="_xlnm._FilterDatabase" localSheetId="24" hidden="1">'12二次定13二次通'!$A$6:$J$6</definedName>
    <definedName name="_xlnm._FilterDatabase" localSheetId="25" hidden="1">'14秋季'!$A$6:$I$6</definedName>
    <definedName name="_xlnm._FilterDatabase" localSheetId="11" hidden="1">'１特別 (1)'!$A$4:$O$4</definedName>
    <definedName name="_xlnm._FilterDatabase" localSheetId="12" hidden="1">'１特別 (2)'!$A$4:$N$4</definedName>
    <definedName name="_xlnm._FilterDatabase" localSheetId="10" hidden="1">'１凡例'!$B$13:$P$13</definedName>
    <definedName name="_xlnm._FilterDatabase" localSheetId="13" hidden="1">'２能勢３帰国４日本語'!$A$4:$K$4</definedName>
    <definedName name="_xlnm._FilterDatabase" localSheetId="15" hidden="1">'５一般全'!$A$4:$O$4</definedName>
    <definedName name="_xlnm._FilterDatabase" localSheetId="14" hidden="1">'５凡例'!$A$13:$O$13</definedName>
    <definedName name="_xlnm._FilterDatabase" localSheetId="17" hidden="1">'６(1)追特別'!$A$6:$H$6</definedName>
    <definedName name="_xlnm._FilterDatabase" localSheetId="18" hidden="1">'６(2)追一般全'!$A$6:$H$6</definedName>
    <definedName name="_xlnm._FilterDatabase" localSheetId="19" hidden="1">'７二次全'!$A$6:$J$6</definedName>
    <definedName name="_xlnm._FilterDatabase" localSheetId="21" hidden="1">'８自立'!$A$5:$H$5</definedName>
    <definedName name="_xlnm._FilterDatabase" localSheetId="22" hidden="1">'９一般定10一般通'!$A$8:$O$8</definedName>
    <definedName name="_xlnm._FilterDatabase" localSheetId="20" hidden="1">一般専門!$A$4:$T$4</definedName>
    <definedName name="_xlnm._FilterDatabase" localSheetId="0" hidden="1">総括１!$A$10:$F$10</definedName>
    <definedName name="_xlnm._FilterDatabase" localSheetId="8" hidden="1">総括10111213!$A$31:$F$31</definedName>
    <definedName name="_xlnm._FilterDatabase" localSheetId="9" hidden="1">総括14!#REF!</definedName>
    <definedName name="_xlnm._FilterDatabase" localSheetId="1" hidden="1">総括２!$A$9:$F$9</definedName>
    <definedName name="_xlnm._FilterDatabase" localSheetId="2" hidden="1">総括３４５!$A$8:$F$8</definedName>
    <definedName name="_xlnm._FilterDatabase" localSheetId="3" hidden="1">総括６!$A$9:$F$9</definedName>
    <definedName name="_xlnm._FilterDatabase" localSheetId="4" hidden="1">総括７!$A$7:$E$7</definedName>
    <definedName name="_xlnm._FilterDatabase" localSheetId="5" hidden="1">'総括７(2)'!$A$7:$E$7</definedName>
    <definedName name="_xlnm._FilterDatabase" localSheetId="6" hidden="1">総括８!$A$7:$F$7</definedName>
    <definedName name="_xlnm._FilterDatabase" localSheetId="7" hidden="1">総括９!#REF!</definedName>
    <definedName name="_xlnm.Print_Area" localSheetId="23">'11(1)追一般定(2)追一般通'!$A$1:$O$19</definedName>
    <definedName name="_xlnm.Print_Area" localSheetId="24">'12二次定13二次通'!$A$1:$R$45</definedName>
    <definedName name="_xlnm.Print_Area" localSheetId="25">'14秋季'!$A$1:$P$16</definedName>
    <definedName name="_xlnm.Print_Area" localSheetId="11">'１特別 (1)'!$A$1:$Z$58</definedName>
    <definedName name="_xlnm.Print_Area" localSheetId="12">'１特別 (2)'!$A$1:$Y$32</definedName>
    <definedName name="_xlnm.Print_Area" localSheetId="10">'１凡例'!$A$1:$AA$61</definedName>
    <definedName name="_xlnm.Print_Area" localSheetId="13">'２能勢３帰国４日本語'!$A$1:$N$60</definedName>
    <definedName name="_xlnm.Print_Area" localSheetId="15">'５一般全'!$A$1:$Z$306</definedName>
    <definedName name="_xlnm.Print_Area" localSheetId="14">'５凡例'!$A$1:$Z$37</definedName>
    <definedName name="_xlnm.Print_Area" localSheetId="17">'６(1)追特別'!$A$1:$O$31</definedName>
    <definedName name="_xlnm.Print_Area" localSheetId="18">'６(2)追一般全'!$A$1:$O$79</definedName>
    <definedName name="_xlnm.Print_Area" localSheetId="19">'７二次全'!$A$1:$R$138</definedName>
    <definedName name="_xlnm.Print_Area" localSheetId="21">'８自立'!$A$1:$H$34</definedName>
    <definedName name="_xlnm.Print_Area" localSheetId="22">'９一般定10一般通'!$A$1:$Z$58</definedName>
    <definedName name="_xlnm.Print_Area" localSheetId="20">一般専門!$E$1:$AE$169</definedName>
    <definedName name="_xlnm.Print_Area" localSheetId="0">総括１!$A$1:$R$80</definedName>
    <definedName name="_xlnm.Print_Area" localSheetId="8">総括10111213!$A$1:$R$78</definedName>
    <definedName name="_xlnm.Print_Area" localSheetId="9">総括14!$A$1:$Q$14</definedName>
    <definedName name="_xlnm.Print_Area" localSheetId="1">総括２!$A$1:$R$40</definedName>
    <definedName name="_xlnm.Print_Area" localSheetId="2">総括３４５!$A$1:$T$53</definedName>
    <definedName name="_xlnm.Print_Area" localSheetId="3">総括６!$A$1:$R$46</definedName>
    <definedName name="_xlnm.Print_Area" localSheetId="4">総括７!$A$1:$R$22</definedName>
    <definedName name="_xlnm.Print_Area" localSheetId="5">'総括７(2)'!$A$1:$R$23</definedName>
    <definedName name="_xlnm.Print_Area" localSheetId="6">総括８!$A$1:$Q$45</definedName>
    <definedName name="_xlnm.Print_Area" localSheetId="7">総括９!$A$1:$R$18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O160" i="17" l="1"/>
  <c r="BN160" i="17"/>
  <c r="BM160" i="17"/>
  <c r="BL160" i="17"/>
  <c r="BK160" i="17"/>
  <c r="BJ160" i="17"/>
  <c r="BI160" i="17"/>
  <c r="BH160" i="17"/>
  <c r="BG160" i="17"/>
  <c r="BF160" i="17"/>
  <c r="BE160" i="17"/>
  <c r="BD160" i="17"/>
  <c r="BC160" i="17"/>
  <c r="BB160" i="17"/>
  <c r="BA160" i="17"/>
  <c r="AZ160" i="17"/>
  <c r="AY160" i="17"/>
  <c r="AX160" i="17"/>
  <c r="AW160" i="17"/>
  <c r="AV160" i="17"/>
  <c r="AU160" i="17"/>
  <c r="AT160" i="17"/>
  <c r="AS160" i="17"/>
  <c r="AR160" i="17"/>
  <c r="AQ160" i="17"/>
  <c r="AP160" i="17"/>
  <c r="AO160" i="17"/>
  <c r="AN160" i="17"/>
  <c r="AM160" i="17"/>
  <c r="AL160" i="17"/>
  <c r="AK160" i="17"/>
  <c r="AH160" i="17"/>
  <c r="AI160" i="17" s="1"/>
  <c r="BO147" i="17"/>
  <c r="BN147" i="17"/>
  <c r="BM147" i="17"/>
  <c r="BL147" i="17"/>
  <c r="BK147" i="17"/>
  <c r="BJ147" i="17"/>
  <c r="BI147" i="17"/>
  <c r="BH147" i="17"/>
  <c r="BG147" i="17"/>
  <c r="BF147" i="17"/>
  <c r="BE147" i="17"/>
  <c r="BD147" i="17"/>
  <c r="BC147" i="17"/>
  <c r="BB147" i="17"/>
  <c r="BA147" i="17"/>
  <c r="AZ147" i="17"/>
  <c r="AY147" i="17"/>
  <c r="AX147" i="17"/>
  <c r="AW147" i="17"/>
  <c r="AV147" i="17"/>
  <c r="AU147" i="17"/>
  <c r="AT147" i="17"/>
  <c r="AS147" i="17"/>
  <c r="AR147" i="17"/>
  <c r="AQ147" i="17"/>
  <c r="AP147" i="17"/>
  <c r="AO147" i="17"/>
  <c r="AN147" i="17"/>
  <c r="AM147" i="17"/>
  <c r="AL147" i="17"/>
  <c r="AK147" i="17"/>
  <c r="AH147" i="17"/>
  <c r="AI147" i="17" s="1"/>
  <c r="BO146" i="17"/>
  <c r="BN146" i="17"/>
  <c r="BM146" i="17"/>
  <c r="BL146" i="17"/>
  <c r="BK146" i="17"/>
  <c r="BJ146" i="17"/>
  <c r="BI146" i="17"/>
  <c r="BH146" i="17"/>
  <c r="BG146" i="17"/>
  <c r="BF146" i="17"/>
  <c r="BE146" i="17"/>
  <c r="BD146" i="17"/>
  <c r="BC146" i="17"/>
  <c r="BB146" i="17"/>
  <c r="BA146" i="17"/>
  <c r="AZ146" i="17"/>
  <c r="AY146" i="17"/>
  <c r="AX146" i="17"/>
  <c r="AW146" i="17"/>
  <c r="AV146" i="17"/>
  <c r="AU146" i="17"/>
  <c r="AT146" i="17"/>
  <c r="AS146" i="17"/>
  <c r="AR146" i="17"/>
  <c r="AQ146" i="17"/>
  <c r="AP146" i="17"/>
  <c r="AO146" i="17"/>
  <c r="AN146" i="17"/>
  <c r="AM146" i="17"/>
  <c r="AL146" i="17"/>
  <c r="AK146" i="17"/>
  <c r="AH146" i="17"/>
  <c r="AI146" i="17" s="1"/>
  <c r="BO145" i="17"/>
  <c r="BN145" i="17"/>
  <c r="BM145" i="17"/>
  <c r="BL145" i="17"/>
  <c r="BK145" i="17"/>
  <c r="BJ145" i="17"/>
  <c r="BI145" i="17"/>
  <c r="BH145" i="17"/>
  <c r="BG145" i="17"/>
  <c r="BF145" i="17"/>
  <c r="BE145" i="17"/>
  <c r="BD145" i="17"/>
  <c r="BC145" i="17"/>
  <c r="BB145" i="17"/>
  <c r="BA145" i="17"/>
  <c r="AZ145" i="17"/>
  <c r="AY145" i="17"/>
  <c r="AX145" i="17"/>
  <c r="AW145" i="17"/>
  <c r="AV145" i="17"/>
  <c r="AU145" i="17"/>
  <c r="AT145" i="17"/>
  <c r="AS145" i="17"/>
  <c r="AR145" i="17"/>
  <c r="AQ145" i="17"/>
  <c r="AP145" i="17"/>
  <c r="AO145" i="17"/>
  <c r="AN145" i="17"/>
  <c r="AM145" i="17"/>
  <c r="AL145" i="17"/>
  <c r="AK145" i="17"/>
  <c r="AH145" i="17"/>
  <c r="AJ145" i="17" s="1"/>
  <c r="BO144" i="17"/>
  <c r="BN144" i="17"/>
  <c r="BM144" i="17"/>
  <c r="BL144" i="17"/>
  <c r="BK144" i="17"/>
  <c r="BJ144" i="17"/>
  <c r="BI144" i="17"/>
  <c r="BH144" i="17"/>
  <c r="BG144" i="17"/>
  <c r="BF144" i="17"/>
  <c r="BE144" i="17"/>
  <c r="BD144" i="17"/>
  <c r="BC144" i="17"/>
  <c r="BB144" i="17"/>
  <c r="BA144" i="17"/>
  <c r="AZ144" i="17"/>
  <c r="AY144" i="17"/>
  <c r="AX144" i="17"/>
  <c r="AW144" i="17"/>
  <c r="AV144" i="17"/>
  <c r="AU144" i="17"/>
  <c r="AT144" i="17"/>
  <c r="AS144" i="17"/>
  <c r="AR144" i="17"/>
  <c r="AQ144" i="17"/>
  <c r="AP144" i="17"/>
  <c r="AO144" i="17"/>
  <c r="AN144" i="17"/>
  <c r="AM144" i="17"/>
  <c r="AL144" i="17"/>
  <c r="AK144" i="17"/>
  <c r="AH144" i="17"/>
  <c r="AJ144" i="17" s="1"/>
  <c r="BO143" i="17"/>
  <c r="BN143" i="17"/>
  <c r="BM143" i="17"/>
  <c r="BL143" i="17"/>
  <c r="BK143" i="17"/>
  <c r="BJ143" i="17"/>
  <c r="BI143" i="17"/>
  <c r="BH143" i="17"/>
  <c r="BG143" i="17"/>
  <c r="BF143" i="17"/>
  <c r="BE143" i="17"/>
  <c r="BD143" i="17"/>
  <c r="BC143" i="17"/>
  <c r="BB143" i="17"/>
  <c r="BA143" i="17"/>
  <c r="AZ143" i="17"/>
  <c r="AY143" i="17"/>
  <c r="AX143" i="17"/>
  <c r="AW143" i="17"/>
  <c r="AV143" i="17"/>
  <c r="AU143" i="17"/>
  <c r="AT143" i="17"/>
  <c r="AS143" i="17"/>
  <c r="AR143" i="17"/>
  <c r="AQ143" i="17"/>
  <c r="AP143" i="17"/>
  <c r="AO143" i="17"/>
  <c r="AN143" i="17"/>
  <c r="AM143" i="17"/>
  <c r="AL143" i="17"/>
  <c r="AK143" i="17"/>
  <c r="AH143" i="17"/>
  <c r="AI143" i="17" s="1"/>
  <c r="BO142" i="17"/>
  <c r="BN142" i="17"/>
  <c r="BM142" i="17"/>
  <c r="BL142" i="17"/>
  <c r="BK142" i="17"/>
  <c r="BJ142" i="17"/>
  <c r="BI142" i="17"/>
  <c r="BH142" i="17"/>
  <c r="BG142" i="17"/>
  <c r="BF142" i="17"/>
  <c r="BE142" i="17"/>
  <c r="BD142" i="17"/>
  <c r="BC142" i="17"/>
  <c r="BB142" i="17"/>
  <c r="BA142" i="17"/>
  <c r="AZ142" i="17"/>
  <c r="AY142" i="17"/>
  <c r="AX142" i="17"/>
  <c r="AW142" i="17"/>
  <c r="AV142" i="17"/>
  <c r="AU142" i="17"/>
  <c r="AT142" i="17"/>
  <c r="AS142" i="17"/>
  <c r="AR142" i="17"/>
  <c r="AQ142" i="17"/>
  <c r="AP142" i="17"/>
  <c r="AO142" i="17"/>
  <c r="AN142" i="17"/>
  <c r="AM142" i="17"/>
  <c r="AL142" i="17"/>
  <c r="AK142" i="17"/>
  <c r="AH142" i="17"/>
  <c r="BO141" i="17"/>
  <c r="BN141" i="17"/>
  <c r="BM141" i="17"/>
  <c r="BL141" i="17"/>
  <c r="BK141" i="17"/>
  <c r="BJ141" i="17"/>
  <c r="BI141" i="17"/>
  <c r="BH141" i="17"/>
  <c r="BG141" i="17"/>
  <c r="BF141" i="17"/>
  <c r="BE141" i="17"/>
  <c r="BD141" i="17"/>
  <c r="BC141" i="17"/>
  <c r="BB141" i="17"/>
  <c r="BA141" i="17"/>
  <c r="AZ141" i="17"/>
  <c r="AY141" i="17"/>
  <c r="AX141" i="17"/>
  <c r="AW141" i="17"/>
  <c r="AV141" i="17"/>
  <c r="AU141" i="17"/>
  <c r="AT141" i="17"/>
  <c r="AS141" i="17"/>
  <c r="AR141" i="17"/>
  <c r="AQ141" i="17"/>
  <c r="AP141" i="17"/>
  <c r="AO141" i="17"/>
  <c r="AN141" i="17"/>
  <c r="AM141" i="17"/>
  <c r="AL141" i="17"/>
  <c r="AK141" i="17"/>
  <c r="AH141" i="17"/>
  <c r="AI141" i="17" s="1"/>
  <c r="BO140" i="17"/>
  <c r="BN140" i="17"/>
  <c r="BM140" i="17"/>
  <c r="BL140" i="17"/>
  <c r="BK140" i="17"/>
  <c r="BJ140" i="17"/>
  <c r="BI140" i="17"/>
  <c r="BH140" i="17"/>
  <c r="BG140" i="17"/>
  <c r="BF140" i="17"/>
  <c r="BE140" i="17"/>
  <c r="BD140" i="17"/>
  <c r="BC140" i="17"/>
  <c r="BB140" i="17"/>
  <c r="BA140" i="17"/>
  <c r="AZ140" i="17"/>
  <c r="AY140" i="17"/>
  <c r="AX140" i="17"/>
  <c r="AW140" i="17"/>
  <c r="AV140" i="17"/>
  <c r="AU140" i="17"/>
  <c r="AT140" i="17"/>
  <c r="AS140" i="17"/>
  <c r="AR140" i="17"/>
  <c r="AQ140" i="17"/>
  <c r="AP140" i="17"/>
  <c r="AO140" i="17"/>
  <c r="AN140" i="17"/>
  <c r="AM140" i="17"/>
  <c r="AL140" i="17"/>
  <c r="AK140" i="17"/>
  <c r="AH140" i="17"/>
  <c r="AJ140" i="17" s="1"/>
  <c r="BO139" i="17"/>
  <c r="BN139" i="17"/>
  <c r="BM139" i="17"/>
  <c r="BL139" i="17"/>
  <c r="BK139" i="17"/>
  <c r="BJ139" i="17"/>
  <c r="BI139" i="17"/>
  <c r="BH139" i="17"/>
  <c r="BG139" i="17"/>
  <c r="BF139" i="17"/>
  <c r="BE139" i="17"/>
  <c r="BD139" i="17"/>
  <c r="BC139" i="17"/>
  <c r="BB139" i="17"/>
  <c r="BA139" i="17"/>
  <c r="AZ139" i="17"/>
  <c r="AY139" i="17"/>
  <c r="AX139" i="17"/>
  <c r="AW139" i="17"/>
  <c r="AV139" i="17"/>
  <c r="AU139" i="17"/>
  <c r="AT139" i="17"/>
  <c r="AS139" i="17"/>
  <c r="AR139" i="17"/>
  <c r="AQ139" i="17"/>
  <c r="AP139" i="17"/>
  <c r="AO139" i="17"/>
  <c r="AN139" i="17"/>
  <c r="AM139" i="17"/>
  <c r="AL139" i="17"/>
  <c r="AK139" i="17"/>
  <c r="AH139" i="17"/>
  <c r="AI139" i="17" s="1"/>
  <c r="BO138" i="17"/>
  <c r="BN138" i="17"/>
  <c r="BM138" i="17"/>
  <c r="BL138" i="17"/>
  <c r="BK138" i="17"/>
  <c r="BJ138" i="17"/>
  <c r="BI138" i="17"/>
  <c r="BH138" i="17"/>
  <c r="BG138" i="17"/>
  <c r="BF138" i="17"/>
  <c r="BE138" i="17"/>
  <c r="BD138" i="17"/>
  <c r="BC138" i="17"/>
  <c r="BB138" i="17"/>
  <c r="BA138" i="17"/>
  <c r="AZ138" i="17"/>
  <c r="AY138" i="17"/>
  <c r="AX138" i="17"/>
  <c r="AW138" i="17"/>
  <c r="AV138" i="17"/>
  <c r="AU138" i="17"/>
  <c r="AT138" i="17"/>
  <c r="AS138" i="17"/>
  <c r="AR138" i="17"/>
  <c r="AQ138" i="17"/>
  <c r="AP138" i="17"/>
  <c r="AO138" i="17"/>
  <c r="AN138" i="17"/>
  <c r="AM138" i="17"/>
  <c r="AL138" i="17"/>
  <c r="AK138" i="17"/>
  <c r="AH138" i="17"/>
  <c r="BO137" i="17"/>
  <c r="BN137" i="17"/>
  <c r="BM137" i="17"/>
  <c r="BL137" i="17"/>
  <c r="BK137" i="17"/>
  <c r="BJ137" i="17"/>
  <c r="BI137" i="17"/>
  <c r="BH137" i="17"/>
  <c r="BG137" i="17"/>
  <c r="BF137" i="17"/>
  <c r="BE137" i="17"/>
  <c r="BD137" i="17"/>
  <c r="BC137" i="17"/>
  <c r="BB137" i="17"/>
  <c r="BA137" i="17"/>
  <c r="AZ137" i="17"/>
  <c r="AY137" i="17"/>
  <c r="AX137" i="17"/>
  <c r="AW137" i="17"/>
  <c r="AV137" i="17"/>
  <c r="AU137" i="17"/>
  <c r="AT137" i="17"/>
  <c r="AS137" i="17"/>
  <c r="AR137" i="17"/>
  <c r="AQ137" i="17"/>
  <c r="AP137" i="17"/>
  <c r="AO137" i="17"/>
  <c r="AN137" i="17"/>
  <c r="AM137" i="17"/>
  <c r="AL137" i="17"/>
  <c r="AK137" i="17"/>
  <c r="AH137" i="17"/>
  <c r="AJ137" i="17" s="1"/>
  <c r="BO136" i="17"/>
  <c r="BN136" i="17"/>
  <c r="BM136" i="17"/>
  <c r="BL136" i="17"/>
  <c r="BK136" i="17"/>
  <c r="BJ136" i="17"/>
  <c r="BI136" i="17"/>
  <c r="BH136" i="17"/>
  <c r="BG136" i="17"/>
  <c r="BF136" i="17"/>
  <c r="BE136" i="17"/>
  <c r="BD136" i="17"/>
  <c r="BC136" i="17"/>
  <c r="BB136" i="17"/>
  <c r="BA136" i="17"/>
  <c r="AZ136" i="17"/>
  <c r="AY136" i="17"/>
  <c r="AX136" i="17"/>
  <c r="AW136" i="17"/>
  <c r="AV136" i="17"/>
  <c r="AU136" i="17"/>
  <c r="AT136" i="17"/>
  <c r="AS136" i="17"/>
  <c r="AR136" i="17"/>
  <c r="AQ136" i="17"/>
  <c r="AP136" i="17"/>
  <c r="AO136" i="17"/>
  <c r="AN136" i="17"/>
  <c r="AM136" i="17"/>
  <c r="AL136" i="17"/>
  <c r="AK136" i="17"/>
  <c r="AH136" i="17"/>
  <c r="BO135" i="17"/>
  <c r="BN135" i="17"/>
  <c r="BM135" i="17"/>
  <c r="BL135" i="17"/>
  <c r="BK135" i="17"/>
  <c r="BJ135" i="17"/>
  <c r="BI135" i="17"/>
  <c r="BH135" i="17"/>
  <c r="BG135" i="17"/>
  <c r="BF135" i="17"/>
  <c r="BE135" i="17"/>
  <c r="BD135" i="17"/>
  <c r="BC135" i="17"/>
  <c r="BB135" i="17"/>
  <c r="BA135" i="17"/>
  <c r="AZ135" i="17"/>
  <c r="AY135" i="17"/>
  <c r="AX135" i="17"/>
  <c r="AW135" i="17"/>
  <c r="AV135" i="17"/>
  <c r="AU135" i="17"/>
  <c r="AT135" i="17"/>
  <c r="AS135" i="17"/>
  <c r="AR135" i="17"/>
  <c r="AQ135" i="17"/>
  <c r="AP135" i="17"/>
  <c r="AO135" i="17"/>
  <c r="AN135" i="17"/>
  <c r="AM135" i="17"/>
  <c r="AL135" i="17"/>
  <c r="AK135" i="17"/>
  <c r="AH135" i="17"/>
  <c r="AJ135" i="17" s="1"/>
  <c r="BO134" i="17"/>
  <c r="BN134" i="17"/>
  <c r="BM134" i="17"/>
  <c r="BL134" i="17"/>
  <c r="BK134" i="17"/>
  <c r="BJ134" i="17"/>
  <c r="BI134" i="17"/>
  <c r="BH134" i="17"/>
  <c r="BG134" i="17"/>
  <c r="BF134" i="17"/>
  <c r="BE134" i="17"/>
  <c r="BD134" i="17"/>
  <c r="BC134" i="17"/>
  <c r="BB134" i="17"/>
  <c r="BA134" i="17"/>
  <c r="AZ134" i="17"/>
  <c r="AY134" i="17"/>
  <c r="AX134" i="17"/>
  <c r="AW134" i="17"/>
  <c r="AV134" i="17"/>
  <c r="AU134" i="17"/>
  <c r="AT134" i="17"/>
  <c r="AS134" i="17"/>
  <c r="AR134" i="17"/>
  <c r="AQ134" i="17"/>
  <c r="AP134" i="17"/>
  <c r="AO134" i="17"/>
  <c r="AN134" i="17"/>
  <c r="AM134" i="17"/>
  <c r="AL134" i="17"/>
  <c r="AK134" i="17"/>
  <c r="AH134" i="17"/>
  <c r="BO133" i="17"/>
  <c r="BN133" i="17"/>
  <c r="BM133" i="17"/>
  <c r="BL133" i="17"/>
  <c r="BK133" i="17"/>
  <c r="BJ133" i="17"/>
  <c r="BI133" i="17"/>
  <c r="BH133" i="17"/>
  <c r="BG133" i="17"/>
  <c r="BF133" i="17"/>
  <c r="BE133" i="17"/>
  <c r="BD133" i="17"/>
  <c r="BC133" i="17"/>
  <c r="BB133" i="17"/>
  <c r="BA133" i="17"/>
  <c r="AZ133" i="17"/>
  <c r="AY133" i="17"/>
  <c r="AX133" i="17"/>
  <c r="AW133" i="17"/>
  <c r="AV133" i="17"/>
  <c r="AU133" i="17"/>
  <c r="AT133" i="17"/>
  <c r="AS133" i="17"/>
  <c r="AR133" i="17"/>
  <c r="AQ133" i="17"/>
  <c r="AP133" i="17"/>
  <c r="AO133" i="17"/>
  <c r="AL133" i="17"/>
  <c r="AK133" i="17"/>
  <c r="AH133" i="17"/>
  <c r="BO132" i="17"/>
  <c r="BN132" i="17"/>
  <c r="BM132" i="17"/>
  <c r="BL132" i="17"/>
  <c r="BK132" i="17"/>
  <c r="BJ132" i="17"/>
  <c r="BI132" i="17"/>
  <c r="BH132" i="17"/>
  <c r="BG132" i="17"/>
  <c r="BF132" i="17"/>
  <c r="BE132" i="17"/>
  <c r="BD132" i="17"/>
  <c r="BC132" i="17"/>
  <c r="BB132" i="17"/>
  <c r="BA132" i="17"/>
  <c r="AZ132" i="17"/>
  <c r="AY132" i="17"/>
  <c r="AX132" i="17"/>
  <c r="AW132" i="17"/>
  <c r="AV132" i="17"/>
  <c r="AU132" i="17"/>
  <c r="AT132" i="17"/>
  <c r="AS132" i="17"/>
  <c r="AR132" i="17"/>
  <c r="AQ132" i="17"/>
  <c r="AP132" i="17"/>
  <c r="AO132" i="17"/>
  <c r="AL132" i="17"/>
  <c r="AK132" i="17"/>
  <c r="AH132" i="17"/>
  <c r="BO131" i="17"/>
  <c r="BN131" i="17"/>
  <c r="BM131" i="17"/>
  <c r="BL131" i="17"/>
  <c r="BK131" i="17"/>
  <c r="BJ131" i="17"/>
  <c r="BI131" i="17"/>
  <c r="BH131" i="17"/>
  <c r="BG131" i="17"/>
  <c r="BF131" i="17"/>
  <c r="BE131" i="17"/>
  <c r="BD131" i="17"/>
  <c r="BC131" i="17"/>
  <c r="BB131" i="17"/>
  <c r="BA131" i="17"/>
  <c r="AZ131" i="17"/>
  <c r="AY131" i="17"/>
  <c r="AX131" i="17"/>
  <c r="AW131" i="17"/>
  <c r="AV131" i="17"/>
  <c r="AU131" i="17"/>
  <c r="AT131" i="17"/>
  <c r="AS131" i="17"/>
  <c r="AR131" i="17"/>
  <c r="AQ131" i="17"/>
  <c r="AP131" i="17"/>
  <c r="AO131" i="17"/>
  <c r="AN131" i="17"/>
  <c r="AM131" i="17"/>
  <c r="AL131" i="17"/>
  <c r="AK131" i="17"/>
  <c r="AH131" i="17"/>
  <c r="AI131" i="17" s="1"/>
  <c r="BO108" i="17"/>
  <c r="BN108" i="17"/>
  <c r="BM108" i="17"/>
  <c r="BL108" i="17"/>
  <c r="BK108" i="17"/>
  <c r="BJ108" i="17"/>
  <c r="BI108" i="17"/>
  <c r="BH108" i="17"/>
  <c r="BG108" i="17"/>
  <c r="BF108" i="17"/>
  <c r="BE108" i="17"/>
  <c r="BD108" i="17"/>
  <c r="BC108" i="17"/>
  <c r="BB108" i="17"/>
  <c r="BA108" i="17"/>
  <c r="AZ108" i="17"/>
  <c r="AY108" i="17"/>
  <c r="AX108" i="17"/>
  <c r="AW108" i="17"/>
  <c r="AV108" i="17"/>
  <c r="AU108" i="17"/>
  <c r="AT108" i="17"/>
  <c r="AS108" i="17"/>
  <c r="AR108" i="17"/>
  <c r="AQ108" i="17"/>
  <c r="AP108" i="17"/>
  <c r="AO108" i="17"/>
  <c r="AN108" i="17"/>
  <c r="AM108" i="17"/>
  <c r="AL108" i="17"/>
  <c r="AK108" i="17"/>
  <c r="AH108" i="17"/>
  <c r="BO107" i="17"/>
  <c r="BN107" i="17"/>
  <c r="BM107" i="17"/>
  <c r="BL107" i="17"/>
  <c r="BK107" i="17"/>
  <c r="BJ107" i="17"/>
  <c r="BI107" i="17"/>
  <c r="BH107" i="17"/>
  <c r="BG107" i="17"/>
  <c r="BF107" i="17"/>
  <c r="BE107" i="17"/>
  <c r="BD107" i="17"/>
  <c r="BC107" i="17"/>
  <c r="BB107" i="17"/>
  <c r="BA107" i="17"/>
  <c r="AZ107" i="17"/>
  <c r="AY107" i="17"/>
  <c r="AX107" i="17"/>
  <c r="AW107" i="17"/>
  <c r="AV107" i="17"/>
  <c r="AU107" i="17"/>
  <c r="AT107" i="17"/>
  <c r="AS107" i="17"/>
  <c r="AR107" i="17"/>
  <c r="AQ107" i="17"/>
  <c r="AP107" i="17"/>
  <c r="AO107" i="17"/>
  <c r="AN107" i="17"/>
  <c r="AM107" i="17"/>
  <c r="AL107" i="17"/>
  <c r="AK107" i="17"/>
  <c r="AH107" i="17"/>
  <c r="AI107" i="17" s="1"/>
  <c r="BO106" i="17"/>
  <c r="BN106" i="17"/>
  <c r="BM106" i="17"/>
  <c r="BL106" i="17"/>
  <c r="BK106" i="17"/>
  <c r="BJ106" i="17"/>
  <c r="BI106" i="17"/>
  <c r="BH106" i="17"/>
  <c r="BG106" i="17"/>
  <c r="BF106" i="17"/>
  <c r="BE106" i="17"/>
  <c r="BD106" i="17"/>
  <c r="BC106" i="17"/>
  <c r="BB106" i="17"/>
  <c r="BA106" i="17"/>
  <c r="AZ106" i="17"/>
  <c r="AY106" i="17"/>
  <c r="AX106" i="17"/>
  <c r="AW106" i="17"/>
  <c r="AV106" i="17"/>
  <c r="AU106" i="17"/>
  <c r="AT106" i="17"/>
  <c r="AS106" i="17"/>
  <c r="AR106" i="17"/>
  <c r="AQ106" i="17"/>
  <c r="AP106" i="17"/>
  <c r="AO106" i="17"/>
  <c r="AN106" i="17"/>
  <c r="AM106" i="17"/>
  <c r="AL106" i="17"/>
  <c r="AK106" i="17"/>
  <c r="AH106" i="17"/>
  <c r="BO105" i="17"/>
  <c r="BN105" i="17"/>
  <c r="BM105" i="17"/>
  <c r="BL105" i="17"/>
  <c r="BK105" i="17"/>
  <c r="BJ105" i="17"/>
  <c r="BI105" i="17"/>
  <c r="BH105" i="17"/>
  <c r="BG105" i="17"/>
  <c r="BF105" i="17"/>
  <c r="BE105" i="17"/>
  <c r="BD105" i="17"/>
  <c r="BC105" i="17"/>
  <c r="BB105" i="17"/>
  <c r="BA105" i="17"/>
  <c r="AZ105" i="17"/>
  <c r="AY105" i="17"/>
  <c r="AX105" i="17"/>
  <c r="AW105" i="17"/>
  <c r="AV105" i="17"/>
  <c r="AU105" i="17"/>
  <c r="AT105" i="17"/>
  <c r="AS105" i="17"/>
  <c r="AR105" i="17"/>
  <c r="AQ105" i="17"/>
  <c r="AP105" i="17"/>
  <c r="AO105" i="17"/>
  <c r="AN105" i="17"/>
  <c r="AM105" i="17"/>
  <c r="AL105" i="17"/>
  <c r="AK105" i="17"/>
  <c r="AH105" i="17"/>
  <c r="AI105" i="17" s="1"/>
  <c r="BO104" i="17"/>
  <c r="BN104" i="17"/>
  <c r="BM104" i="17"/>
  <c r="BL104" i="17"/>
  <c r="BK104" i="17"/>
  <c r="BJ104" i="17"/>
  <c r="BI104" i="17"/>
  <c r="BH104" i="17"/>
  <c r="BG104" i="17"/>
  <c r="BF104" i="17"/>
  <c r="BE104" i="17"/>
  <c r="BD104" i="17"/>
  <c r="BC104" i="17"/>
  <c r="BB104" i="17"/>
  <c r="BA104" i="17"/>
  <c r="AZ104" i="17"/>
  <c r="AY104" i="17"/>
  <c r="AX104" i="17"/>
  <c r="AW104" i="17"/>
  <c r="AV104" i="17"/>
  <c r="AU104" i="17"/>
  <c r="AT104" i="17"/>
  <c r="AS104" i="17"/>
  <c r="AR104" i="17"/>
  <c r="AQ104" i="17"/>
  <c r="AP104" i="17"/>
  <c r="AO104" i="17"/>
  <c r="AN104" i="17"/>
  <c r="AM104" i="17"/>
  <c r="AL104" i="17"/>
  <c r="AK104" i="17"/>
  <c r="AH104" i="17"/>
  <c r="BO103" i="17"/>
  <c r="BN103" i="17"/>
  <c r="BM103" i="17"/>
  <c r="BL103" i="17"/>
  <c r="BK103" i="17"/>
  <c r="BJ103" i="17"/>
  <c r="BI103" i="17"/>
  <c r="BH103" i="17"/>
  <c r="BG103" i="17"/>
  <c r="BF103" i="17"/>
  <c r="BE103" i="17"/>
  <c r="BD103" i="17"/>
  <c r="BC103" i="17"/>
  <c r="BB103" i="17"/>
  <c r="BA103" i="17"/>
  <c r="AZ103" i="17"/>
  <c r="AY103" i="17"/>
  <c r="AX103" i="17"/>
  <c r="AW103" i="17"/>
  <c r="AV103" i="17"/>
  <c r="AU103" i="17"/>
  <c r="AT103" i="17"/>
  <c r="AS103" i="17"/>
  <c r="AR103" i="17"/>
  <c r="AQ103" i="17"/>
  <c r="AP103" i="17"/>
  <c r="AO103" i="17"/>
  <c r="AN103" i="17"/>
  <c r="AM103" i="17"/>
  <c r="AL103" i="17"/>
  <c r="AK103" i="17"/>
  <c r="AH103" i="17"/>
  <c r="AI103" i="17" s="1"/>
  <c r="BO102" i="17"/>
  <c r="BN102" i="17"/>
  <c r="BM102" i="17"/>
  <c r="BL102" i="17"/>
  <c r="BK102" i="17"/>
  <c r="BJ102" i="17"/>
  <c r="BI102" i="17"/>
  <c r="BH102" i="17"/>
  <c r="BG102" i="17"/>
  <c r="BF102" i="17"/>
  <c r="BE102" i="17"/>
  <c r="BD102" i="17"/>
  <c r="BC102" i="17"/>
  <c r="BB102" i="17"/>
  <c r="BA102" i="17"/>
  <c r="AZ102" i="17"/>
  <c r="AY102" i="17"/>
  <c r="AX102" i="17"/>
  <c r="AW102" i="17"/>
  <c r="AV102" i="17"/>
  <c r="AU102" i="17"/>
  <c r="AT102" i="17"/>
  <c r="AS102" i="17"/>
  <c r="AR102" i="17"/>
  <c r="AQ102" i="17"/>
  <c r="AP102" i="17"/>
  <c r="AO102" i="17"/>
  <c r="AN102" i="17"/>
  <c r="AM102" i="17"/>
  <c r="AL102" i="17"/>
  <c r="AK102" i="17"/>
  <c r="AH102" i="17"/>
  <c r="AI102" i="17" s="1"/>
  <c r="BO101" i="17"/>
  <c r="BN101" i="17"/>
  <c r="BM101" i="17"/>
  <c r="BL101" i="17"/>
  <c r="BK101" i="17"/>
  <c r="BJ101" i="17"/>
  <c r="BI101" i="17"/>
  <c r="BH101" i="17"/>
  <c r="BG101" i="17"/>
  <c r="BF101" i="17"/>
  <c r="BE101" i="17"/>
  <c r="BD101" i="17"/>
  <c r="BC101" i="17"/>
  <c r="BB101" i="17"/>
  <c r="BA101" i="17"/>
  <c r="AZ101" i="17"/>
  <c r="AY101" i="17"/>
  <c r="AX101" i="17"/>
  <c r="AW101" i="17"/>
  <c r="AV101" i="17"/>
  <c r="AU101" i="17"/>
  <c r="AT101" i="17"/>
  <c r="AS101" i="17"/>
  <c r="AR101" i="17"/>
  <c r="AQ101" i="17"/>
  <c r="AP101" i="17"/>
  <c r="AO101" i="17"/>
  <c r="AN101" i="17"/>
  <c r="AM101" i="17"/>
  <c r="AL101" i="17"/>
  <c r="AK101" i="17"/>
  <c r="AH101" i="17"/>
  <c r="AI101" i="17" s="1"/>
  <c r="BO100" i="17"/>
  <c r="BN100" i="17"/>
  <c r="BM100" i="17"/>
  <c r="BL100" i="17"/>
  <c r="BK100" i="17"/>
  <c r="BJ100" i="17"/>
  <c r="BI100" i="17"/>
  <c r="BH100" i="17"/>
  <c r="BG100" i="17"/>
  <c r="BF100" i="17"/>
  <c r="BE100" i="17"/>
  <c r="BD100" i="17"/>
  <c r="BC100" i="17"/>
  <c r="BB100" i="17"/>
  <c r="BA100" i="17"/>
  <c r="AZ100" i="17"/>
  <c r="AY100" i="17"/>
  <c r="AX100" i="17"/>
  <c r="AW100" i="17"/>
  <c r="AV100" i="17"/>
  <c r="AU100" i="17"/>
  <c r="AT100" i="17"/>
  <c r="AS100" i="17"/>
  <c r="AR100" i="17"/>
  <c r="AQ100" i="17"/>
  <c r="AP100" i="17"/>
  <c r="AO100" i="17"/>
  <c r="AN100" i="17"/>
  <c r="AM100" i="17"/>
  <c r="AL100" i="17"/>
  <c r="AK100" i="17"/>
  <c r="AH100" i="17"/>
  <c r="AJ100" i="17" s="1"/>
  <c r="BO99" i="17"/>
  <c r="BN99" i="17"/>
  <c r="BM99" i="17"/>
  <c r="BL99" i="17"/>
  <c r="BK99" i="17"/>
  <c r="BJ99" i="17"/>
  <c r="BI99" i="17"/>
  <c r="BH99" i="17"/>
  <c r="BG99" i="17"/>
  <c r="BF99" i="17"/>
  <c r="BE99" i="17"/>
  <c r="BD99" i="17"/>
  <c r="BC99" i="17"/>
  <c r="BB99" i="17"/>
  <c r="BA99" i="17"/>
  <c r="AZ99" i="17"/>
  <c r="AY99" i="17"/>
  <c r="AX99" i="17"/>
  <c r="AW99" i="17"/>
  <c r="AV99" i="17"/>
  <c r="AU99" i="17"/>
  <c r="AT99" i="17"/>
  <c r="AS99" i="17"/>
  <c r="AR99" i="17"/>
  <c r="AQ99" i="17"/>
  <c r="AP99" i="17"/>
  <c r="AO99" i="17"/>
  <c r="AN99" i="17"/>
  <c r="AM99" i="17"/>
  <c r="AL99" i="17"/>
  <c r="AK99" i="17"/>
  <c r="AH99" i="17"/>
  <c r="AI99" i="17" s="1"/>
  <c r="BO98" i="17"/>
  <c r="BN98" i="17"/>
  <c r="BM98" i="17"/>
  <c r="BL98" i="17"/>
  <c r="BK98" i="17"/>
  <c r="BJ98" i="17"/>
  <c r="BI98" i="17"/>
  <c r="BH98" i="17"/>
  <c r="BG98" i="17"/>
  <c r="BF98" i="17"/>
  <c r="BE98" i="17"/>
  <c r="BD98" i="17"/>
  <c r="BC98" i="17"/>
  <c r="BB98" i="17"/>
  <c r="BA98" i="17"/>
  <c r="AZ98" i="17"/>
  <c r="AY98" i="17"/>
  <c r="AX98" i="17"/>
  <c r="AW98" i="17"/>
  <c r="AV98" i="17"/>
  <c r="AU98" i="17"/>
  <c r="AT98" i="17"/>
  <c r="AS98" i="17"/>
  <c r="AR98" i="17"/>
  <c r="AQ98" i="17"/>
  <c r="AP98" i="17"/>
  <c r="AO98" i="17"/>
  <c r="AN98" i="17"/>
  <c r="AM98" i="17"/>
  <c r="AL98" i="17"/>
  <c r="AK98" i="17"/>
  <c r="AH98" i="17"/>
  <c r="BO97" i="17"/>
  <c r="BN97" i="17"/>
  <c r="BM97" i="17"/>
  <c r="BL97" i="17"/>
  <c r="BK97" i="17"/>
  <c r="BJ97" i="17"/>
  <c r="BI97" i="17"/>
  <c r="BH97" i="17"/>
  <c r="BG97" i="17"/>
  <c r="BF97" i="17"/>
  <c r="BE97" i="17"/>
  <c r="BD97" i="17"/>
  <c r="BC97" i="17"/>
  <c r="BB97" i="17"/>
  <c r="BA97" i="17"/>
  <c r="AZ97" i="17"/>
  <c r="AY97" i="17"/>
  <c r="AX97" i="17"/>
  <c r="AW97" i="17"/>
  <c r="AV97" i="17"/>
  <c r="AU97" i="17"/>
  <c r="AT97" i="17"/>
  <c r="AS97" i="17"/>
  <c r="AR97" i="17"/>
  <c r="AQ97" i="17"/>
  <c r="AP97" i="17"/>
  <c r="AO97" i="17"/>
  <c r="AN97" i="17"/>
  <c r="AM97" i="17"/>
  <c r="AL97" i="17"/>
  <c r="AK97" i="17"/>
  <c r="AH97" i="17"/>
  <c r="BO96" i="17"/>
  <c r="BN96" i="17"/>
  <c r="BM96" i="17"/>
  <c r="BL96" i="17"/>
  <c r="BK96" i="17"/>
  <c r="BJ96" i="17"/>
  <c r="BI96" i="17"/>
  <c r="BH96" i="17"/>
  <c r="BG96" i="17"/>
  <c r="BF96" i="17"/>
  <c r="BE96" i="17"/>
  <c r="BD96" i="17"/>
  <c r="BC96" i="17"/>
  <c r="BB96" i="17"/>
  <c r="BA96" i="17"/>
  <c r="AZ96" i="17"/>
  <c r="AY96" i="17"/>
  <c r="AX96" i="17"/>
  <c r="AW96" i="17"/>
  <c r="AV96" i="17"/>
  <c r="AU96" i="17"/>
  <c r="AT96" i="17"/>
  <c r="AS96" i="17"/>
  <c r="AR96" i="17"/>
  <c r="AQ96" i="17"/>
  <c r="AP96" i="17"/>
  <c r="AO96" i="17"/>
  <c r="AN96" i="17"/>
  <c r="AM96" i="17"/>
  <c r="AL96" i="17"/>
  <c r="AK96" i="17"/>
  <c r="AH96" i="17"/>
  <c r="AI96" i="17" s="1"/>
  <c r="BO95" i="17"/>
  <c r="BN95" i="17"/>
  <c r="BM95" i="17"/>
  <c r="BL95" i="17"/>
  <c r="BK95" i="17"/>
  <c r="BJ95" i="17"/>
  <c r="BI95" i="17"/>
  <c r="BH95" i="17"/>
  <c r="BG95" i="17"/>
  <c r="BF95" i="17"/>
  <c r="BE95" i="17"/>
  <c r="BD95" i="17"/>
  <c r="BC95" i="17"/>
  <c r="BB95" i="17"/>
  <c r="BA95" i="17"/>
  <c r="AZ95" i="17"/>
  <c r="AY95" i="17"/>
  <c r="AX95" i="17"/>
  <c r="AW95" i="17"/>
  <c r="AV95" i="17"/>
  <c r="AU95" i="17"/>
  <c r="AT95" i="17"/>
  <c r="AS95" i="17"/>
  <c r="AR95" i="17"/>
  <c r="AQ95" i="17"/>
  <c r="AP95" i="17"/>
  <c r="AO95" i="17"/>
  <c r="AN95" i="17"/>
  <c r="AM95" i="17"/>
  <c r="AL95" i="17"/>
  <c r="AK95" i="17"/>
  <c r="AH95" i="17"/>
  <c r="BO94" i="17"/>
  <c r="BN94" i="17"/>
  <c r="BM94" i="17"/>
  <c r="BL94" i="17"/>
  <c r="BK94" i="17"/>
  <c r="BJ94" i="17"/>
  <c r="BI94" i="17"/>
  <c r="BH94" i="17"/>
  <c r="BG94" i="17"/>
  <c r="BF94" i="17"/>
  <c r="BE94" i="17"/>
  <c r="BD94" i="17"/>
  <c r="BC94" i="17"/>
  <c r="BB94" i="17"/>
  <c r="BA94" i="17"/>
  <c r="AZ94" i="17"/>
  <c r="AY94" i="17"/>
  <c r="AX94" i="17"/>
  <c r="AW94" i="17"/>
  <c r="AV94" i="17"/>
  <c r="AU94" i="17"/>
  <c r="AT94" i="17"/>
  <c r="AS94" i="17"/>
  <c r="AR94" i="17"/>
  <c r="AQ94" i="17"/>
  <c r="AP94" i="17"/>
  <c r="AO94" i="17"/>
  <c r="AN94" i="17"/>
  <c r="AM94" i="17"/>
  <c r="AL94" i="17"/>
  <c r="AK94" i="17"/>
  <c r="AH94" i="17"/>
  <c r="AI94" i="17" s="1"/>
  <c r="BO93" i="17"/>
  <c r="BN93" i="17"/>
  <c r="BM93" i="17"/>
  <c r="BL93" i="17"/>
  <c r="BK93" i="17"/>
  <c r="BJ93" i="17"/>
  <c r="BI93" i="17"/>
  <c r="BH93" i="17"/>
  <c r="BG93" i="17"/>
  <c r="BF93" i="17"/>
  <c r="BE93" i="17"/>
  <c r="BD93" i="17"/>
  <c r="BC93" i="17"/>
  <c r="BB93" i="17"/>
  <c r="BA93" i="17"/>
  <c r="AZ93" i="17"/>
  <c r="AY93" i="17"/>
  <c r="AX93" i="17"/>
  <c r="AW93" i="17"/>
  <c r="AV93" i="17"/>
  <c r="AU93" i="17"/>
  <c r="AT93" i="17"/>
  <c r="AS93" i="17"/>
  <c r="AR93" i="17"/>
  <c r="AQ93" i="17"/>
  <c r="AP93" i="17"/>
  <c r="AO93" i="17"/>
  <c r="AN93" i="17"/>
  <c r="AM93" i="17"/>
  <c r="AL93" i="17"/>
  <c r="AK93" i="17"/>
  <c r="AH93" i="17"/>
  <c r="BO92" i="17"/>
  <c r="BN92" i="17"/>
  <c r="BM92" i="17"/>
  <c r="BL92" i="17"/>
  <c r="BK92" i="17"/>
  <c r="BJ92" i="17"/>
  <c r="BI92" i="17"/>
  <c r="BH92" i="17"/>
  <c r="BG92" i="17"/>
  <c r="BF92" i="17"/>
  <c r="BE92" i="17"/>
  <c r="BD92" i="17"/>
  <c r="BC92" i="17"/>
  <c r="BB92" i="17"/>
  <c r="BA92" i="17"/>
  <c r="AZ92" i="17"/>
  <c r="AY92" i="17"/>
  <c r="AX92" i="17"/>
  <c r="AW92" i="17"/>
  <c r="AV92" i="17"/>
  <c r="AU92" i="17"/>
  <c r="AT92" i="17"/>
  <c r="AS92" i="17"/>
  <c r="AR92" i="17"/>
  <c r="AQ92" i="17"/>
  <c r="AP92" i="17"/>
  <c r="AO92" i="17"/>
  <c r="AN92" i="17"/>
  <c r="AM92" i="17"/>
  <c r="AL92" i="17"/>
  <c r="AK92" i="17"/>
  <c r="AH92" i="17"/>
  <c r="AI92" i="17" s="1"/>
  <c r="BO91" i="17"/>
  <c r="BN91" i="17"/>
  <c r="BM91" i="17"/>
  <c r="BL91" i="17"/>
  <c r="BK91" i="17"/>
  <c r="BJ91" i="17"/>
  <c r="BI91" i="17"/>
  <c r="BH91" i="17"/>
  <c r="BG91" i="17"/>
  <c r="BF91" i="17"/>
  <c r="BE91" i="17"/>
  <c r="BD91" i="17"/>
  <c r="BC91" i="17"/>
  <c r="BB91" i="17"/>
  <c r="BA91" i="17"/>
  <c r="AZ91" i="17"/>
  <c r="AY91" i="17"/>
  <c r="AX91" i="17"/>
  <c r="AW91" i="17"/>
  <c r="AV91" i="17"/>
  <c r="AU91" i="17"/>
  <c r="AT91" i="17"/>
  <c r="AS91" i="17"/>
  <c r="AR91" i="17"/>
  <c r="AQ91" i="17"/>
  <c r="AP91" i="17"/>
  <c r="AO91" i="17"/>
  <c r="AN91" i="17"/>
  <c r="AM91" i="17"/>
  <c r="AL91" i="17"/>
  <c r="AK91" i="17"/>
  <c r="AH91" i="17"/>
  <c r="AI91" i="17" s="1"/>
  <c r="BO90" i="17"/>
  <c r="BN90" i="17"/>
  <c r="BM90" i="17"/>
  <c r="BL90" i="17"/>
  <c r="BK90" i="17"/>
  <c r="BJ90" i="17"/>
  <c r="BI90" i="17"/>
  <c r="BH90" i="17"/>
  <c r="BG90" i="17"/>
  <c r="BF90" i="17"/>
  <c r="BE90" i="17"/>
  <c r="BD90" i="17"/>
  <c r="BC90" i="17"/>
  <c r="BB90" i="17"/>
  <c r="BA90" i="17"/>
  <c r="AZ90" i="17"/>
  <c r="AY90" i="17"/>
  <c r="AX90" i="17"/>
  <c r="AW90" i="17"/>
  <c r="AV90" i="17"/>
  <c r="AU90" i="17"/>
  <c r="AT90" i="17"/>
  <c r="AS90" i="17"/>
  <c r="AR90" i="17"/>
  <c r="AQ90" i="17"/>
  <c r="AP90" i="17"/>
  <c r="AO90" i="17"/>
  <c r="AN90" i="17"/>
  <c r="AM90" i="17"/>
  <c r="AL90" i="17"/>
  <c r="AK90" i="17"/>
  <c r="AH90" i="17"/>
  <c r="BO89" i="17"/>
  <c r="BN89" i="17"/>
  <c r="BM89" i="17"/>
  <c r="BL89" i="17"/>
  <c r="BK89" i="17"/>
  <c r="BJ89" i="17"/>
  <c r="BI89" i="17"/>
  <c r="BH89" i="17"/>
  <c r="BG89" i="17"/>
  <c r="BF89" i="17"/>
  <c r="BE89" i="17"/>
  <c r="BD89" i="17"/>
  <c r="BC89" i="17"/>
  <c r="BB89" i="17"/>
  <c r="BA89" i="17"/>
  <c r="AZ89" i="17"/>
  <c r="AY89" i="17"/>
  <c r="AX89" i="17"/>
  <c r="AW89" i="17"/>
  <c r="AV89" i="17"/>
  <c r="AU89" i="17"/>
  <c r="AT89" i="17"/>
  <c r="AS89" i="17"/>
  <c r="AR89" i="17"/>
  <c r="AQ89" i="17"/>
  <c r="AP89" i="17"/>
  <c r="AO89" i="17"/>
  <c r="AN89" i="17"/>
  <c r="AM89" i="17"/>
  <c r="AL89" i="17"/>
  <c r="AK89" i="17"/>
  <c r="AH89" i="17"/>
  <c r="AJ89" i="17" s="1"/>
  <c r="BO88" i="17"/>
  <c r="BN88" i="17"/>
  <c r="BM88" i="17"/>
  <c r="BL88" i="17"/>
  <c r="BK88" i="17"/>
  <c r="BJ88" i="17"/>
  <c r="BI88" i="17"/>
  <c r="BH88" i="17"/>
  <c r="BG88" i="17"/>
  <c r="BF88" i="17"/>
  <c r="BE88" i="17"/>
  <c r="BD88" i="17"/>
  <c r="BC88" i="17"/>
  <c r="BB88" i="17"/>
  <c r="BA88" i="17"/>
  <c r="AZ88" i="17"/>
  <c r="AY88" i="17"/>
  <c r="AX88" i="17"/>
  <c r="AW88" i="17"/>
  <c r="AV88" i="17"/>
  <c r="AU88" i="17"/>
  <c r="AT88" i="17"/>
  <c r="AS88" i="17"/>
  <c r="AR88" i="17"/>
  <c r="AQ88" i="17"/>
  <c r="AP88" i="17"/>
  <c r="AO88" i="17"/>
  <c r="AN88" i="17"/>
  <c r="AM88" i="17"/>
  <c r="AL88" i="17"/>
  <c r="AK88" i="17"/>
  <c r="AH88" i="17"/>
  <c r="AJ88" i="17" s="1"/>
  <c r="BO87" i="17"/>
  <c r="BN87" i="17"/>
  <c r="BM87" i="17"/>
  <c r="BL87" i="17"/>
  <c r="BK87" i="17"/>
  <c r="BJ87" i="17"/>
  <c r="BI87" i="17"/>
  <c r="BH87" i="17"/>
  <c r="BG87" i="17"/>
  <c r="BF87" i="17"/>
  <c r="BE87" i="17"/>
  <c r="BD87" i="17"/>
  <c r="BC87" i="17"/>
  <c r="BB87" i="17"/>
  <c r="BA87" i="17"/>
  <c r="AZ87" i="17"/>
  <c r="AY87" i="17"/>
  <c r="AX87" i="17"/>
  <c r="AW87" i="17"/>
  <c r="AV87" i="17"/>
  <c r="AU87" i="17"/>
  <c r="AT87" i="17"/>
  <c r="AS87" i="17"/>
  <c r="AR87" i="17"/>
  <c r="AQ87" i="17"/>
  <c r="AP87" i="17"/>
  <c r="AO87" i="17"/>
  <c r="AN87" i="17"/>
  <c r="AM87" i="17"/>
  <c r="AL87" i="17"/>
  <c r="AK87" i="17"/>
  <c r="AH87" i="17"/>
  <c r="AJ87" i="17" s="1"/>
  <c r="BO86" i="17"/>
  <c r="BN86" i="17"/>
  <c r="BM86" i="17"/>
  <c r="BL86" i="17"/>
  <c r="BK86" i="17"/>
  <c r="BJ86" i="17"/>
  <c r="BI86" i="17"/>
  <c r="BH86" i="17"/>
  <c r="BG86" i="17"/>
  <c r="BF86" i="17"/>
  <c r="BE86" i="17"/>
  <c r="BD86" i="17"/>
  <c r="BC86" i="17"/>
  <c r="BB86" i="17"/>
  <c r="BA86" i="17"/>
  <c r="AZ86" i="17"/>
  <c r="AY86" i="17"/>
  <c r="AX86" i="17"/>
  <c r="AW86" i="17"/>
  <c r="AV86" i="17"/>
  <c r="AU86" i="17"/>
  <c r="AT86" i="17"/>
  <c r="AS86" i="17"/>
  <c r="AR86" i="17"/>
  <c r="AQ86" i="17"/>
  <c r="AP86" i="17"/>
  <c r="AO86" i="17"/>
  <c r="AL86" i="17"/>
  <c r="AK86" i="17"/>
  <c r="AH86" i="17"/>
  <c r="AJ86" i="17" s="1"/>
  <c r="BO85" i="17"/>
  <c r="BN85" i="17"/>
  <c r="BM85" i="17"/>
  <c r="BL85" i="17"/>
  <c r="BK85" i="17"/>
  <c r="BJ85" i="17"/>
  <c r="BI85" i="17"/>
  <c r="BH85" i="17"/>
  <c r="BG85" i="17"/>
  <c r="BF85" i="17"/>
  <c r="BE85" i="17"/>
  <c r="BD85" i="17"/>
  <c r="BC85" i="17"/>
  <c r="BB85" i="17"/>
  <c r="BA85" i="17"/>
  <c r="AZ85" i="17"/>
  <c r="AY85" i="17"/>
  <c r="AX85" i="17"/>
  <c r="AW85" i="17"/>
  <c r="AV85" i="17"/>
  <c r="AU85" i="17"/>
  <c r="AT85" i="17"/>
  <c r="AS85" i="17"/>
  <c r="AR85" i="17"/>
  <c r="AQ85" i="17"/>
  <c r="AP85" i="17"/>
  <c r="AO85" i="17"/>
  <c r="AL85" i="17"/>
  <c r="AK85" i="17"/>
  <c r="AH85" i="17"/>
  <c r="AI85" i="17" s="1"/>
  <c r="BO84" i="17"/>
  <c r="BN84" i="17"/>
  <c r="BM84" i="17"/>
  <c r="BL84" i="17"/>
  <c r="BK84" i="17"/>
  <c r="BJ84" i="17"/>
  <c r="BI84" i="17"/>
  <c r="BH84" i="17"/>
  <c r="BG84" i="17"/>
  <c r="BF84" i="17"/>
  <c r="BE84" i="17"/>
  <c r="BD84" i="17"/>
  <c r="BC84" i="17"/>
  <c r="BB84" i="17"/>
  <c r="BA84" i="17"/>
  <c r="AZ84" i="17"/>
  <c r="AY84" i="17"/>
  <c r="AX84" i="17"/>
  <c r="AW84" i="17"/>
  <c r="AV84" i="17"/>
  <c r="AU84" i="17"/>
  <c r="AT84" i="17"/>
  <c r="AS84" i="17"/>
  <c r="AR84" i="17"/>
  <c r="AQ84" i="17"/>
  <c r="AP84" i="17"/>
  <c r="AO84" i="17"/>
  <c r="AN84" i="17"/>
  <c r="AM84" i="17"/>
  <c r="AL84" i="17"/>
  <c r="AK84" i="17"/>
  <c r="AH84" i="17"/>
  <c r="AI84" i="17" s="1"/>
  <c r="BO83" i="17"/>
  <c r="BN83" i="17"/>
  <c r="BM83" i="17"/>
  <c r="BL83" i="17"/>
  <c r="BK83" i="17"/>
  <c r="BJ83" i="17"/>
  <c r="BI83" i="17"/>
  <c r="BH83" i="17"/>
  <c r="BG83" i="17"/>
  <c r="BF83" i="17"/>
  <c r="BE83" i="17"/>
  <c r="BD83" i="17"/>
  <c r="BC83" i="17"/>
  <c r="BB83" i="17"/>
  <c r="BA83" i="17"/>
  <c r="AZ83" i="17"/>
  <c r="AY83" i="17"/>
  <c r="AX83" i="17"/>
  <c r="AW83" i="17"/>
  <c r="AV83" i="17"/>
  <c r="AU83" i="17"/>
  <c r="AT83" i="17"/>
  <c r="AS83" i="17"/>
  <c r="AR83" i="17"/>
  <c r="AQ83" i="17"/>
  <c r="AP83" i="17"/>
  <c r="AO83" i="17"/>
  <c r="AN83" i="17"/>
  <c r="AM83" i="17"/>
  <c r="AL83" i="17"/>
  <c r="AK83" i="17"/>
  <c r="AH83" i="17"/>
  <c r="AJ83" i="17" s="1"/>
  <c r="BO82" i="17"/>
  <c r="BN82" i="17"/>
  <c r="BM82" i="17"/>
  <c r="BL82" i="17"/>
  <c r="BK82" i="17"/>
  <c r="BJ82" i="17"/>
  <c r="BI82" i="17"/>
  <c r="BH82" i="17"/>
  <c r="BG82" i="17"/>
  <c r="BF82" i="17"/>
  <c r="BE82" i="17"/>
  <c r="BD82" i="17"/>
  <c r="BC82" i="17"/>
  <c r="BB82" i="17"/>
  <c r="BA82" i="17"/>
  <c r="AZ82" i="17"/>
  <c r="AY82" i="17"/>
  <c r="AX82" i="17"/>
  <c r="AW82" i="17"/>
  <c r="AV82" i="17"/>
  <c r="AU82" i="17"/>
  <c r="AT82" i="17"/>
  <c r="AS82" i="17"/>
  <c r="AR82" i="17"/>
  <c r="AQ82" i="17"/>
  <c r="AP82" i="17"/>
  <c r="AO82" i="17"/>
  <c r="AN82" i="17"/>
  <c r="AM82" i="17"/>
  <c r="AL82" i="17"/>
  <c r="AK82" i="17"/>
  <c r="AH82" i="17"/>
  <c r="AI82" i="17" s="1"/>
  <c r="BO81" i="17"/>
  <c r="BN81" i="17"/>
  <c r="BM81" i="17"/>
  <c r="BL81" i="17"/>
  <c r="BK81" i="17"/>
  <c r="BJ81" i="17"/>
  <c r="BI81" i="17"/>
  <c r="BH81" i="17"/>
  <c r="BG81" i="17"/>
  <c r="BF81" i="17"/>
  <c r="BE81" i="17"/>
  <c r="BD81" i="17"/>
  <c r="BC81" i="17"/>
  <c r="BB81" i="17"/>
  <c r="BA81" i="17"/>
  <c r="AZ81" i="17"/>
  <c r="AY81" i="17"/>
  <c r="AX81" i="17"/>
  <c r="AW81" i="17"/>
  <c r="AV81" i="17"/>
  <c r="AU81" i="17"/>
  <c r="AT81" i="17"/>
  <c r="AS81" i="17"/>
  <c r="AR81" i="17"/>
  <c r="AQ81" i="17"/>
  <c r="AP81" i="17"/>
  <c r="AO81" i="17"/>
  <c r="AN81" i="17"/>
  <c r="AM81" i="17"/>
  <c r="AL81" i="17"/>
  <c r="AK81" i="17"/>
  <c r="AH81" i="17"/>
  <c r="AI81" i="17" s="1"/>
  <c r="BO80" i="17"/>
  <c r="BN80" i="17"/>
  <c r="BM80" i="17"/>
  <c r="BL80" i="17"/>
  <c r="BK80" i="17"/>
  <c r="BJ80" i="17"/>
  <c r="BI80" i="17"/>
  <c r="BH80" i="17"/>
  <c r="BG80" i="17"/>
  <c r="BF80" i="17"/>
  <c r="BE80" i="17"/>
  <c r="BD80" i="17"/>
  <c r="BC80" i="17"/>
  <c r="BB80" i="17"/>
  <c r="BA80" i="17"/>
  <c r="AZ80" i="17"/>
  <c r="AY80" i="17"/>
  <c r="AX80" i="17"/>
  <c r="AW80" i="17"/>
  <c r="AV80" i="17"/>
  <c r="AU80" i="17"/>
  <c r="AT80" i="17"/>
  <c r="AS80" i="17"/>
  <c r="AR80" i="17"/>
  <c r="AQ80" i="17"/>
  <c r="AP80" i="17"/>
  <c r="AO80" i="17"/>
  <c r="AN80" i="17"/>
  <c r="AM80" i="17"/>
  <c r="AL80" i="17"/>
  <c r="AK80" i="17"/>
  <c r="AH80" i="17"/>
  <c r="AI80" i="17" s="1"/>
  <c r="BO79" i="17"/>
  <c r="BN79" i="17"/>
  <c r="BM79" i="17"/>
  <c r="BL79" i="17"/>
  <c r="BK79" i="17"/>
  <c r="BJ79" i="17"/>
  <c r="BI79" i="17"/>
  <c r="BH79" i="17"/>
  <c r="BG79" i="17"/>
  <c r="BF79" i="17"/>
  <c r="BE79" i="17"/>
  <c r="BD79" i="17"/>
  <c r="BC79" i="17"/>
  <c r="BB79" i="17"/>
  <c r="BA79" i="17"/>
  <c r="AZ79" i="17"/>
  <c r="AY79" i="17"/>
  <c r="AX79" i="17"/>
  <c r="AW79" i="17"/>
  <c r="AV79" i="17"/>
  <c r="AU79" i="17"/>
  <c r="AT79" i="17"/>
  <c r="AS79" i="17"/>
  <c r="AR79" i="17"/>
  <c r="AQ79" i="17"/>
  <c r="AP79" i="17"/>
  <c r="AO79" i="17"/>
  <c r="AN79" i="17"/>
  <c r="AM79" i="17"/>
  <c r="AL79" i="17"/>
  <c r="AK79" i="17"/>
  <c r="AH79" i="17"/>
  <c r="BO78" i="17"/>
  <c r="BN78" i="17"/>
  <c r="BM78" i="17"/>
  <c r="BL78" i="17"/>
  <c r="BK78" i="17"/>
  <c r="BJ78" i="17"/>
  <c r="BI78" i="17"/>
  <c r="BH78" i="17"/>
  <c r="BG78" i="17"/>
  <c r="BF78" i="17"/>
  <c r="BE78" i="17"/>
  <c r="BD78" i="17"/>
  <c r="BC78" i="17"/>
  <c r="BB78" i="17"/>
  <c r="BA78" i="17"/>
  <c r="AZ78" i="17"/>
  <c r="AY78" i="17"/>
  <c r="AX78" i="17"/>
  <c r="AW78" i="17"/>
  <c r="AV78" i="17"/>
  <c r="AU78" i="17"/>
  <c r="AT78" i="17"/>
  <c r="AS78" i="17"/>
  <c r="AR78" i="17"/>
  <c r="AQ78" i="17"/>
  <c r="AP78" i="17"/>
  <c r="AO78" i="17"/>
  <c r="AN78" i="17"/>
  <c r="AM78" i="17"/>
  <c r="AL78" i="17"/>
  <c r="AK78" i="17"/>
  <c r="AH78" i="17"/>
  <c r="AI78" i="17" s="1"/>
  <c r="BO77" i="17"/>
  <c r="BN77" i="17"/>
  <c r="BM77" i="17"/>
  <c r="BL77" i="17"/>
  <c r="BK77" i="17"/>
  <c r="BJ77" i="17"/>
  <c r="BI77" i="17"/>
  <c r="BH77" i="17"/>
  <c r="BG77" i="17"/>
  <c r="BF77" i="17"/>
  <c r="BE77" i="17"/>
  <c r="BD77" i="17"/>
  <c r="BC77" i="17"/>
  <c r="BB77" i="17"/>
  <c r="BA77" i="17"/>
  <c r="AZ77" i="17"/>
  <c r="AY77" i="17"/>
  <c r="AX77" i="17"/>
  <c r="AW77" i="17"/>
  <c r="AV77" i="17"/>
  <c r="AU77" i="17"/>
  <c r="AT77" i="17"/>
  <c r="AS77" i="17"/>
  <c r="AR77" i="17"/>
  <c r="AQ77" i="17"/>
  <c r="AP77" i="17"/>
  <c r="AO77" i="17"/>
  <c r="AN77" i="17"/>
  <c r="AM77" i="17"/>
  <c r="AL77" i="17"/>
  <c r="AK77" i="17"/>
  <c r="AH77" i="17"/>
  <c r="AJ77" i="17" s="1"/>
  <c r="BO76" i="17"/>
  <c r="BN76" i="17"/>
  <c r="BM76" i="17"/>
  <c r="BL76" i="17"/>
  <c r="BK76" i="17"/>
  <c r="BJ76" i="17"/>
  <c r="BI76" i="17"/>
  <c r="BH76" i="17"/>
  <c r="BG76" i="17"/>
  <c r="BF76" i="17"/>
  <c r="BE76" i="17"/>
  <c r="BD76" i="17"/>
  <c r="BC76" i="17"/>
  <c r="BB76" i="17"/>
  <c r="BA76" i="17"/>
  <c r="AZ76" i="17"/>
  <c r="AY76" i="17"/>
  <c r="AX76" i="17"/>
  <c r="AW76" i="17"/>
  <c r="AV76" i="17"/>
  <c r="AU76" i="17"/>
  <c r="AT76" i="17"/>
  <c r="AS76" i="17"/>
  <c r="AR76" i="17"/>
  <c r="AQ76" i="17"/>
  <c r="AP76" i="17"/>
  <c r="AO76" i="17"/>
  <c r="AN76" i="17"/>
  <c r="AM76" i="17"/>
  <c r="AL76" i="17"/>
  <c r="AK76" i="17"/>
  <c r="AH76" i="17"/>
  <c r="AJ76" i="17" s="1"/>
  <c r="BO75" i="17"/>
  <c r="BN75" i="17"/>
  <c r="BM75" i="17"/>
  <c r="BL75" i="17"/>
  <c r="BK75" i="17"/>
  <c r="BJ75" i="17"/>
  <c r="BI75" i="17"/>
  <c r="BH75" i="17"/>
  <c r="BG75" i="17"/>
  <c r="BF75" i="17"/>
  <c r="BE75" i="17"/>
  <c r="BD75" i="17"/>
  <c r="BC75" i="17"/>
  <c r="BB75" i="17"/>
  <c r="BA75" i="17"/>
  <c r="AZ75" i="17"/>
  <c r="AY75" i="17"/>
  <c r="AX75" i="17"/>
  <c r="AW75" i="17"/>
  <c r="AV75" i="17"/>
  <c r="AU75" i="17"/>
  <c r="AT75" i="17"/>
  <c r="AS75" i="17"/>
  <c r="AR75" i="17"/>
  <c r="AQ75" i="17"/>
  <c r="AP75" i="17"/>
  <c r="AO75" i="17"/>
  <c r="AN75" i="17"/>
  <c r="AM75" i="17"/>
  <c r="AL75" i="17"/>
  <c r="AK75" i="17"/>
  <c r="AH75" i="17"/>
  <c r="AI75" i="17" s="1"/>
  <c r="BO74" i="17"/>
  <c r="BN74" i="17"/>
  <c r="BM74" i="17"/>
  <c r="BL74" i="17"/>
  <c r="BK74" i="17"/>
  <c r="BJ74" i="17"/>
  <c r="BI74" i="17"/>
  <c r="BH74" i="17"/>
  <c r="BG74" i="17"/>
  <c r="BF74" i="17"/>
  <c r="BE74" i="17"/>
  <c r="BD74" i="17"/>
  <c r="BC74" i="17"/>
  <c r="BB74" i="17"/>
  <c r="BA74" i="17"/>
  <c r="AZ74" i="17"/>
  <c r="AY74" i="17"/>
  <c r="AX74" i="17"/>
  <c r="AW74" i="17"/>
  <c r="AV74" i="17"/>
  <c r="AU74" i="17"/>
  <c r="AT74" i="17"/>
  <c r="AS74" i="17"/>
  <c r="AR74" i="17"/>
  <c r="AQ74" i="17"/>
  <c r="AP74" i="17"/>
  <c r="AO74" i="17"/>
  <c r="AN74" i="17"/>
  <c r="AM74" i="17"/>
  <c r="AL74" i="17"/>
  <c r="AK74" i="17"/>
  <c r="AH74" i="17"/>
  <c r="BO73" i="17"/>
  <c r="BN73" i="17"/>
  <c r="BM73" i="17"/>
  <c r="BL73" i="17"/>
  <c r="BK73" i="17"/>
  <c r="BJ73" i="17"/>
  <c r="BI73" i="17"/>
  <c r="BH73" i="17"/>
  <c r="BG73" i="17"/>
  <c r="BF73" i="17"/>
  <c r="BE73" i="17"/>
  <c r="BD73" i="17"/>
  <c r="BC73" i="17"/>
  <c r="BB73" i="17"/>
  <c r="BA73" i="17"/>
  <c r="AZ73" i="17"/>
  <c r="AY73" i="17"/>
  <c r="AX73" i="17"/>
  <c r="AW73" i="17"/>
  <c r="AV73" i="17"/>
  <c r="AU73" i="17"/>
  <c r="AT73" i="17"/>
  <c r="AS73" i="17"/>
  <c r="AR73" i="17"/>
  <c r="AQ73" i="17"/>
  <c r="AP73" i="17"/>
  <c r="AO73" i="17"/>
  <c r="AN73" i="17"/>
  <c r="AM73" i="17"/>
  <c r="AL73" i="17"/>
  <c r="AK73" i="17"/>
  <c r="AH73" i="17"/>
  <c r="AJ73" i="17" s="1"/>
  <c r="BO72" i="17"/>
  <c r="BN72" i="17"/>
  <c r="BM72" i="17"/>
  <c r="BL72" i="17"/>
  <c r="BK72" i="17"/>
  <c r="BJ72" i="17"/>
  <c r="BI72" i="17"/>
  <c r="BH72" i="17"/>
  <c r="BG72" i="17"/>
  <c r="BF72" i="17"/>
  <c r="BE72" i="17"/>
  <c r="BD72" i="17"/>
  <c r="BC72" i="17"/>
  <c r="BB72" i="17"/>
  <c r="BA72" i="17"/>
  <c r="AZ72" i="17"/>
  <c r="AY72" i="17"/>
  <c r="AX72" i="17"/>
  <c r="AW72" i="17"/>
  <c r="AV72" i="17"/>
  <c r="AU72" i="17"/>
  <c r="AT72" i="17"/>
  <c r="AS72" i="17"/>
  <c r="AR72" i="17"/>
  <c r="AQ72" i="17"/>
  <c r="AP72" i="17"/>
  <c r="AO72" i="17"/>
  <c r="AN72" i="17"/>
  <c r="AM72" i="17"/>
  <c r="AL72" i="17"/>
  <c r="AK72" i="17"/>
  <c r="AH72" i="17"/>
  <c r="BO71" i="17"/>
  <c r="BN71" i="17"/>
  <c r="BM71" i="17"/>
  <c r="BL71" i="17"/>
  <c r="BK71" i="17"/>
  <c r="BJ71" i="17"/>
  <c r="BI71" i="17"/>
  <c r="BH71" i="17"/>
  <c r="BG71" i="17"/>
  <c r="BF71" i="17"/>
  <c r="BE71" i="17"/>
  <c r="BD71" i="17"/>
  <c r="BC71" i="17"/>
  <c r="BB71" i="17"/>
  <c r="BA71" i="17"/>
  <c r="AZ71" i="17"/>
  <c r="AY71" i="17"/>
  <c r="AX71" i="17"/>
  <c r="AW71" i="17"/>
  <c r="AV71" i="17"/>
  <c r="AU71" i="17"/>
  <c r="AT71" i="17"/>
  <c r="AS71" i="17"/>
  <c r="AR71" i="17"/>
  <c r="AQ71" i="17"/>
  <c r="AP71" i="17"/>
  <c r="AO71" i="17"/>
  <c r="AN71" i="17"/>
  <c r="AM71" i="17"/>
  <c r="AL71" i="17"/>
  <c r="AK71" i="17"/>
  <c r="AH71" i="17"/>
  <c r="BO70" i="17"/>
  <c r="BN70" i="17"/>
  <c r="BM70" i="17"/>
  <c r="BL70" i="17"/>
  <c r="BK70" i="17"/>
  <c r="BJ70" i="17"/>
  <c r="BI70" i="17"/>
  <c r="BH70" i="17"/>
  <c r="BG70" i="17"/>
  <c r="BF70" i="17"/>
  <c r="BE70" i="17"/>
  <c r="BD70" i="17"/>
  <c r="BC70" i="17"/>
  <c r="BB70" i="17"/>
  <c r="BA70" i="17"/>
  <c r="AZ70" i="17"/>
  <c r="AY70" i="17"/>
  <c r="AX70" i="17"/>
  <c r="AW70" i="17"/>
  <c r="AV70" i="17"/>
  <c r="AU70" i="17"/>
  <c r="AT70" i="17"/>
  <c r="AS70" i="17"/>
  <c r="AR70" i="17"/>
  <c r="AQ70" i="17"/>
  <c r="AP70" i="17"/>
  <c r="AO70" i="17"/>
  <c r="AN70" i="17"/>
  <c r="AM70" i="17"/>
  <c r="AL70" i="17"/>
  <c r="AK70" i="17"/>
  <c r="AH70" i="17"/>
  <c r="BO69" i="17"/>
  <c r="BN69" i="17"/>
  <c r="BM69" i="17"/>
  <c r="BL69" i="17"/>
  <c r="BK69" i="17"/>
  <c r="BJ69" i="17"/>
  <c r="BI69" i="17"/>
  <c r="BH69" i="17"/>
  <c r="BG69" i="17"/>
  <c r="BF69" i="17"/>
  <c r="BE69" i="17"/>
  <c r="BD69" i="17"/>
  <c r="BC69" i="17"/>
  <c r="BB69" i="17"/>
  <c r="BA69" i="17"/>
  <c r="AZ69" i="17"/>
  <c r="AY69" i="17"/>
  <c r="AX69" i="17"/>
  <c r="AW69" i="17"/>
  <c r="AV69" i="17"/>
  <c r="AU69" i="17"/>
  <c r="AT69" i="17"/>
  <c r="AS69" i="17"/>
  <c r="AR69" i="17"/>
  <c r="AQ69" i="17"/>
  <c r="AP69" i="17"/>
  <c r="AO69" i="17"/>
  <c r="AN69" i="17"/>
  <c r="AM69" i="17"/>
  <c r="AL69" i="17"/>
  <c r="AK69" i="17"/>
  <c r="AH69" i="17"/>
  <c r="BO68" i="17"/>
  <c r="BN68" i="17"/>
  <c r="BM68" i="17"/>
  <c r="BL68" i="17"/>
  <c r="BK68" i="17"/>
  <c r="BJ68" i="17"/>
  <c r="BI68" i="17"/>
  <c r="BH68" i="17"/>
  <c r="BG68" i="17"/>
  <c r="BF68" i="17"/>
  <c r="BE68" i="17"/>
  <c r="BD68" i="17"/>
  <c r="BC68" i="17"/>
  <c r="BB68" i="17"/>
  <c r="BA68" i="17"/>
  <c r="AZ68" i="17"/>
  <c r="AY68" i="17"/>
  <c r="AX68" i="17"/>
  <c r="AW68" i="17"/>
  <c r="AV68" i="17"/>
  <c r="AU68" i="17"/>
  <c r="AT68" i="17"/>
  <c r="AS68" i="17"/>
  <c r="AR68" i="17"/>
  <c r="AQ68" i="17"/>
  <c r="AP68" i="17"/>
  <c r="AO68" i="17"/>
  <c r="AN68" i="17"/>
  <c r="AM68" i="17"/>
  <c r="AL68" i="17"/>
  <c r="AK68" i="17"/>
  <c r="AH68" i="17"/>
  <c r="BO67" i="17"/>
  <c r="BN67" i="17"/>
  <c r="BM67" i="17"/>
  <c r="BL67" i="17"/>
  <c r="BK67" i="17"/>
  <c r="BJ67" i="17"/>
  <c r="BI67" i="17"/>
  <c r="BH67" i="17"/>
  <c r="BG67" i="17"/>
  <c r="BF67" i="17"/>
  <c r="BE67" i="17"/>
  <c r="BD67" i="17"/>
  <c r="BC67" i="17"/>
  <c r="BB67" i="17"/>
  <c r="BA67" i="17"/>
  <c r="AZ67" i="17"/>
  <c r="AY67" i="17"/>
  <c r="AX67" i="17"/>
  <c r="AW67" i="17"/>
  <c r="AV67" i="17"/>
  <c r="AU67" i="17"/>
  <c r="AT67" i="17"/>
  <c r="AS67" i="17"/>
  <c r="AR67" i="17"/>
  <c r="AQ67" i="17"/>
  <c r="AP67" i="17"/>
  <c r="AO67" i="17"/>
  <c r="AN67" i="17"/>
  <c r="AM67" i="17"/>
  <c r="AL67" i="17"/>
  <c r="AK67" i="17"/>
  <c r="AH67" i="17"/>
  <c r="AJ67" i="17" s="1"/>
  <c r="BO66" i="17"/>
  <c r="BN66" i="17"/>
  <c r="BM66" i="17"/>
  <c r="BL66" i="17"/>
  <c r="BK66" i="17"/>
  <c r="BJ66" i="17"/>
  <c r="BI66" i="17"/>
  <c r="BH66" i="17"/>
  <c r="BG66" i="17"/>
  <c r="BF66" i="17"/>
  <c r="BE66" i="17"/>
  <c r="BD66" i="17"/>
  <c r="BC66" i="17"/>
  <c r="BB66" i="17"/>
  <c r="BA66" i="17"/>
  <c r="AZ66" i="17"/>
  <c r="AY66" i="17"/>
  <c r="AX66" i="17"/>
  <c r="AW66" i="17"/>
  <c r="AV66" i="17"/>
  <c r="AU66" i="17"/>
  <c r="AT66" i="17"/>
  <c r="AS66" i="17"/>
  <c r="AR66" i="17"/>
  <c r="AQ66" i="17"/>
  <c r="AP66" i="17"/>
  <c r="AO66" i="17"/>
  <c r="AN66" i="17"/>
  <c r="AM66" i="17"/>
  <c r="AL66" i="17"/>
  <c r="AK66" i="17"/>
  <c r="AH66" i="17"/>
  <c r="AI66" i="17" s="1"/>
  <c r="BO65" i="17"/>
  <c r="BN65" i="17"/>
  <c r="BM65" i="17"/>
  <c r="BL65" i="17"/>
  <c r="BK65" i="17"/>
  <c r="BJ65" i="17"/>
  <c r="BI65" i="17"/>
  <c r="BH65" i="17"/>
  <c r="BG65" i="17"/>
  <c r="BF65" i="17"/>
  <c r="BE65" i="17"/>
  <c r="BD65" i="17"/>
  <c r="BC65" i="17"/>
  <c r="BB65" i="17"/>
  <c r="BA65" i="17"/>
  <c r="AZ65" i="17"/>
  <c r="AY65" i="17"/>
  <c r="AX65" i="17"/>
  <c r="AW65" i="17"/>
  <c r="AV65" i="17"/>
  <c r="AU65" i="17"/>
  <c r="AT65" i="17"/>
  <c r="AS65" i="17"/>
  <c r="AR65" i="17"/>
  <c r="AQ65" i="17"/>
  <c r="AP65" i="17"/>
  <c r="AO65" i="17"/>
  <c r="AN65" i="17"/>
  <c r="AM65" i="17"/>
  <c r="AL65" i="17"/>
  <c r="AK65" i="17"/>
  <c r="AH65" i="17"/>
  <c r="AJ65" i="17" s="1"/>
  <c r="BO64" i="17"/>
  <c r="BN64" i="17"/>
  <c r="BM64" i="17"/>
  <c r="BL64" i="17"/>
  <c r="BK64" i="17"/>
  <c r="BJ64" i="17"/>
  <c r="BI64" i="17"/>
  <c r="BH64" i="17"/>
  <c r="BG64" i="17"/>
  <c r="BF64" i="17"/>
  <c r="BE64" i="17"/>
  <c r="BD64" i="17"/>
  <c r="BC64" i="17"/>
  <c r="BB64" i="17"/>
  <c r="BA64" i="17"/>
  <c r="AZ64" i="17"/>
  <c r="AY64" i="17"/>
  <c r="AX64" i="17"/>
  <c r="AW64" i="17"/>
  <c r="AV64" i="17"/>
  <c r="AU64" i="17"/>
  <c r="AT64" i="17"/>
  <c r="AS64" i="17"/>
  <c r="AR64" i="17"/>
  <c r="AQ64" i="17"/>
  <c r="AP64" i="17"/>
  <c r="AO64" i="17"/>
  <c r="AN64" i="17"/>
  <c r="AM64" i="17"/>
  <c r="AL64" i="17"/>
  <c r="AK64" i="17"/>
  <c r="AH64" i="17"/>
  <c r="AJ64" i="17" s="1"/>
  <c r="BO63" i="17"/>
  <c r="BN63" i="17"/>
  <c r="BM63" i="17"/>
  <c r="BL63" i="17"/>
  <c r="BK63" i="17"/>
  <c r="BJ63" i="17"/>
  <c r="BI63" i="17"/>
  <c r="BH63" i="17"/>
  <c r="BG63" i="17"/>
  <c r="BF63" i="17"/>
  <c r="BE63" i="17"/>
  <c r="BD63" i="17"/>
  <c r="BC63" i="17"/>
  <c r="BB63" i="17"/>
  <c r="BA63" i="17"/>
  <c r="AZ63" i="17"/>
  <c r="AY63" i="17"/>
  <c r="AX63" i="17"/>
  <c r="AW63" i="17"/>
  <c r="AV63" i="17"/>
  <c r="AU63" i="17"/>
  <c r="AT63" i="17"/>
  <c r="AS63" i="17"/>
  <c r="AR63" i="17"/>
  <c r="AQ63" i="17"/>
  <c r="AP63" i="17"/>
  <c r="AO63" i="17"/>
  <c r="AN63" i="17"/>
  <c r="AM63" i="17"/>
  <c r="AL63" i="17"/>
  <c r="AK63" i="17"/>
  <c r="AH63" i="17"/>
  <c r="AJ63" i="17" s="1"/>
  <c r="BO62" i="17"/>
  <c r="BN62" i="17"/>
  <c r="BM62" i="17"/>
  <c r="BL62" i="17"/>
  <c r="BK62" i="17"/>
  <c r="BJ62" i="17"/>
  <c r="BI62" i="17"/>
  <c r="BH62" i="17"/>
  <c r="BG62" i="17"/>
  <c r="BF62" i="17"/>
  <c r="BE62" i="17"/>
  <c r="BD62" i="17"/>
  <c r="BC62" i="17"/>
  <c r="BB62" i="17"/>
  <c r="BA62" i="17"/>
  <c r="AZ62" i="17"/>
  <c r="AY62" i="17"/>
  <c r="AX62" i="17"/>
  <c r="AW62" i="17"/>
  <c r="AV62" i="17"/>
  <c r="AU62" i="17"/>
  <c r="AT62" i="17"/>
  <c r="AS62" i="17"/>
  <c r="AR62" i="17"/>
  <c r="AQ62" i="17"/>
  <c r="AP62" i="17"/>
  <c r="AO62" i="17"/>
  <c r="AN62" i="17"/>
  <c r="AM62" i="17"/>
  <c r="AL62" i="17"/>
  <c r="AK62" i="17"/>
  <c r="AH62" i="17"/>
  <c r="AJ62" i="17" s="1"/>
  <c r="BO61" i="17"/>
  <c r="BN61" i="17"/>
  <c r="BM61" i="17"/>
  <c r="BL61" i="17"/>
  <c r="BK61" i="17"/>
  <c r="BJ61" i="17"/>
  <c r="BI61" i="17"/>
  <c r="BH61" i="17"/>
  <c r="BG61" i="17"/>
  <c r="BF61" i="17"/>
  <c r="BE61" i="17"/>
  <c r="BD61" i="17"/>
  <c r="BC61" i="17"/>
  <c r="BB61" i="17"/>
  <c r="BA61" i="17"/>
  <c r="AZ61" i="17"/>
  <c r="AY61" i="17"/>
  <c r="AX61" i="17"/>
  <c r="AW61" i="17"/>
  <c r="AV61" i="17"/>
  <c r="AU61" i="17"/>
  <c r="AT61" i="17"/>
  <c r="AS61" i="17"/>
  <c r="AR61" i="17"/>
  <c r="AQ61" i="17"/>
  <c r="AP61" i="17"/>
  <c r="AO61" i="17"/>
  <c r="AN61" i="17"/>
  <c r="AM61" i="17"/>
  <c r="AL61" i="17"/>
  <c r="AK61" i="17"/>
  <c r="AH61" i="17"/>
  <c r="AI61" i="17" s="1"/>
  <c r="BO60" i="17"/>
  <c r="BN60" i="17"/>
  <c r="BM60" i="17"/>
  <c r="BL60" i="17"/>
  <c r="BK60" i="17"/>
  <c r="BJ60" i="17"/>
  <c r="BI60" i="17"/>
  <c r="BH60" i="17"/>
  <c r="BG60" i="17"/>
  <c r="BF60" i="17"/>
  <c r="BE60" i="17"/>
  <c r="BD60" i="17"/>
  <c r="BC60" i="17"/>
  <c r="BB60" i="17"/>
  <c r="BA60" i="17"/>
  <c r="AZ60" i="17"/>
  <c r="AY60" i="17"/>
  <c r="AX60" i="17"/>
  <c r="AW60" i="17"/>
  <c r="AV60" i="17"/>
  <c r="AU60" i="17"/>
  <c r="AT60" i="17"/>
  <c r="AS60" i="17"/>
  <c r="AR60" i="17"/>
  <c r="AQ60" i="17"/>
  <c r="AP60" i="17"/>
  <c r="AO60" i="17"/>
  <c r="AN60" i="17"/>
  <c r="AM60" i="17"/>
  <c r="AL60" i="17"/>
  <c r="AK60" i="17"/>
  <c r="AH60" i="17"/>
  <c r="BO59" i="17"/>
  <c r="BN59" i="17"/>
  <c r="BM59" i="17"/>
  <c r="BL59" i="17"/>
  <c r="BK59" i="17"/>
  <c r="BJ59" i="17"/>
  <c r="BI59" i="17"/>
  <c r="BH59" i="17"/>
  <c r="BG59" i="17"/>
  <c r="BF59" i="17"/>
  <c r="BE59" i="17"/>
  <c r="BD59" i="17"/>
  <c r="BC59" i="17"/>
  <c r="BB59" i="17"/>
  <c r="BA59" i="17"/>
  <c r="AZ59" i="17"/>
  <c r="AY59" i="17"/>
  <c r="AX59" i="17"/>
  <c r="AW59" i="17"/>
  <c r="AV59" i="17"/>
  <c r="AU59" i="17"/>
  <c r="AT59" i="17"/>
  <c r="AS59" i="17"/>
  <c r="AR59" i="17"/>
  <c r="AQ59" i="17"/>
  <c r="AP59" i="17"/>
  <c r="AO59" i="17"/>
  <c r="AN59" i="17"/>
  <c r="AM59" i="17"/>
  <c r="AL59" i="17"/>
  <c r="AK59" i="17"/>
  <c r="AH59" i="17"/>
  <c r="AJ59" i="17" s="1"/>
  <c r="BO58" i="17"/>
  <c r="BN58" i="17"/>
  <c r="BM58" i="17"/>
  <c r="BL58" i="17"/>
  <c r="BK58" i="17"/>
  <c r="BJ58" i="17"/>
  <c r="BI58" i="17"/>
  <c r="BH58" i="17"/>
  <c r="BG58" i="17"/>
  <c r="BF58" i="17"/>
  <c r="BE58" i="17"/>
  <c r="BD58" i="17"/>
  <c r="BC58" i="17"/>
  <c r="BB58" i="17"/>
  <c r="BA58" i="17"/>
  <c r="AZ58" i="17"/>
  <c r="AY58" i="17"/>
  <c r="AX58" i="17"/>
  <c r="AW58" i="17"/>
  <c r="AV58" i="17"/>
  <c r="AU58" i="17"/>
  <c r="AT58" i="17"/>
  <c r="AS58" i="17"/>
  <c r="AR58" i="17"/>
  <c r="AQ58" i="17"/>
  <c r="AP58" i="17"/>
  <c r="AO58" i="17"/>
  <c r="AN58" i="17"/>
  <c r="AM58" i="17"/>
  <c r="AL58" i="17"/>
  <c r="AK58" i="17"/>
  <c r="AH58" i="17"/>
  <c r="AJ58" i="17" s="1"/>
  <c r="BO57" i="17"/>
  <c r="BN57" i="17"/>
  <c r="BM57" i="17"/>
  <c r="BL57" i="17"/>
  <c r="BK57" i="17"/>
  <c r="BJ57" i="17"/>
  <c r="BI57" i="17"/>
  <c r="BH57" i="17"/>
  <c r="BG57" i="17"/>
  <c r="BF57" i="17"/>
  <c r="BE57" i="17"/>
  <c r="BD57" i="17"/>
  <c r="BC57" i="17"/>
  <c r="BB57" i="17"/>
  <c r="BA57" i="17"/>
  <c r="AZ57" i="17"/>
  <c r="AY57" i="17"/>
  <c r="AX57" i="17"/>
  <c r="AW57" i="17"/>
  <c r="AV57" i="17"/>
  <c r="AU57" i="17"/>
  <c r="AT57" i="17"/>
  <c r="AS57" i="17"/>
  <c r="AR57" i="17"/>
  <c r="AQ57" i="17"/>
  <c r="AP57" i="17"/>
  <c r="AO57" i="17"/>
  <c r="AN57" i="17"/>
  <c r="AM57" i="17"/>
  <c r="AL57" i="17"/>
  <c r="AK57" i="17"/>
  <c r="AH57" i="17"/>
  <c r="AI57" i="17" s="1"/>
  <c r="BO56" i="17"/>
  <c r="BN56" i="17"/>
  <c r="BM56" i="17"/>
  <c r="BL56" i="17"/>
  <c r="BK56" i="17"/>
  <c r="BJ56" i="17"/>
  <c r="BI56" i="17"/>
  <c r="BH56" i="17"/>
  <c r="BG56" i="17"/>
  <c r="BF56" i="17"/>
  <c r="BE56" i="17"/>
  <c r="BD56" i="17"/>
  <c r="BC56" i="17"/>
  <c r="BB56" i="17"/>
  <c r="BA56" i="17"/>
  <c r="AZ56" i="17"/>
  <c r="AY56" i="17"/>
  <c r="AX56" i="17"/>
  <c r="AW56" i="17"/>
  <c r="AV56" i="17"/>
  <c r="AU56" i="17"/>
  <c r="AT56" i="17"/>
  <c r="AS56" i="17"/>
  <c r="AR56" i="17"/>
  <c r="AQ56" i="17"/>
  <c r="AP56" i="17"/>
  <c r="AO56" i="17"/>
  <c r="AN56" i="17"/>
  <c r="AM56" i="17"/>
  <c r="AL56" i="17"/>
  <c r="AK56" i="17"/>
  <c r="AH56" i="17"/>
  <c r="AJ56" i="17" s="1"/>
  <c r="BO55" i="17"/>
  <c r="BN55" i="17"/>
  <c r="BM55" i="17"/>
  <c r="BL55" i="17"/>
  <c r="BK55" i="17"/>
  <c r="BJ55" i="17"/>
  <c r="BI55" i="17"/>
  <c r="BH55" i="17"/>
  <c r="BG55" i="17"/>
  <c r="BF55" i="17"/>
  <c r="BE55" i="17"/>
  <c r="BD55" i="17"/>
  <c r="BC55" i="17"/>
  <c r="BB55" i="17"/>
  <c r="BA55" i="17"/>
  <c r="AZ55" i="17"/>
  <c r="AY55" i="17"/>
  <c r="AX55" i="17"/>
  <c r="AW55" i="17"/>
  <c r="AV55" i="17"/>
  <c r="AU55" i="17"/>
  <c r="AT55" i="17"/>
  <c r="AS55" i="17"/>
  <c r="AR55" i="17"/>
  <c r="AQ55" i="17"/>
  <c r="AP55" i="17"/>
  <c r="AO55" i="17"/>
  <c r="AN55" i="17"/>
  <c r="AM55" i="17"/>
  <c r="AL55" i="17"/>
  <c r="AK55" i="17"/>
  <c r="AH55" i="17"/>
  <c r="AI55" i="17" s="1"/>
  <c r="BO54" i="17"/>
  <c r="BN54" i="17"/>
  <c r="BM54" i="17"/>
  <c r="BL54" i="17"/>
  <c r="BK54" i="17"/>
  <c r="BJ54" i="17"/>
  <c r="BI54" i="17"/>
  <c r="BH54" i="17"/>
  <c r="BG54" i="17"/>
  <c r="BF54" i="17"/>
  <c r="BE54" i="17"/>
  <c r="BD54" i="17"/>
  <c r="BC54" i="17"/>
  <c r="BB54" i="17"/>
  <c r="BA54" i="17"/>
  <c r="AZ54" i="17"/>
  <c r="AY54" i="17"/>
  <c r="AX54" i="17"/>
  <c r="AW54" i="17"/>
  <c r="AV54" i="17"/>
  <c r="AU54" i="17"/>
  <c r="AT54" i="17"/>
  <c r="AS54" i="17"/>
  <c r="AR54" i="17"/>
  <c r="AQ54" i="17"/>
  <c r="AP54" i="17"/>
  <c r="AO54" i="17"/>
  <c r="AN54" i="17"/>
  <c r="AM54" i="17"/>
  <c r="AL54" i="17"/>
  <c r="AK54" i="17"/>
  <c r="AH54" i="17"/>
  <c r="AJ54" i="17" s="1"/>
  <c r="BO53" i="17"/>
  <c r="BN53" i="17"/>
  <c r="BM53" i="17"/>
  <c r="BL53" i="17"/>
  <c r="BK53" i="17"/>
  <c r="BJ53" i="17"/>
  <c r="BI53" i="17"/>
  <c r="BH53" i="17"/>
  <c r="BG53" i="17"/>
  <c r="BF53" i="17"/>
  <c r="BE53" i="17"/>
  <c r="BD53" i="17"/>
  <c r="BC53" i="17"/>
  <c r="BB53" i="17"/>
  <c r="BA53" i="17"/>
  <c r="AZ53" i="17"/>
  <c r="AY53" i="17"/>
  <c r="AX53" i="17"/>
  <c r="AW53" i="17"/>
  <c r="AV53" i="17"/>
  <c r="AU53" i="17"/>
  <c r="AT53" i="17"/>
  <c r="AS53" i="17"/>
  <c r="AR53" i="17"/>
  <c r="AQ53" i="17"/>
  <c r="AP53" i="17"/>
  <c r="AO53" i="17"/>
  <c r="AN53" i="17"/>
  <c r="AM53" i="17"/>
  <c r="AL53" i="17"/>
  <c r="AK53" i="17"/>
  <c r="AH53" i="17"/>
  <c r="AI53" i="17" s="1"/>
  <c r="BO52" i="17"/>
  <c r="BN52" i="17"/>
  <c r="BM52" i="17"/>
  <c r="BL52" i="17"/>
  <c r="BK52" i="17"/>
  <c r="BJ52" i="17"/>
  <c r="BI52" i="17"/>
  <c r="BH52" i="17"/>
  <c r="BG52" i="17"/>
  <c r="BF52" i="17"/>
  <c r="BE52" i="17"/>
  <c r="BD52" i="17"/>
  <c r="BC52" i="17"/>
  <c r="BB52" i="17"/>
  <c r="BA52" i="17"/>
  <c r="AZ52" i="17"/>
  <c r="AY52" i="17"/>
  <c r="AX52" i="17"/>
  <c r="AW52" i="17"/>
  <c r="AV52" i="17"/>
  <c r="AU52" i="17"/>
  <c r="AT52" i="17"/>
  <c r="AS52" i="17"/>
  <c r="AR52" i="17"/>
  <c r="AQ52" i="17"/>
  <c r="AP52" i="17"/>
  <c r="AO52" i="17"/>
  <c r="AN52" i="17"/>
  <c r="AM52" i="17"/>
  <c r="AL52" i="17"/>
  <c r="AK52" i="17"/>
  <c r="AH52" i="17"/>
  <c r="AI52" i="17" s="1"/>
  <c r="BO51" i="17"/>
  <c r="BN51" i="17"/>
  <c r="BM51" i="17"/>
  <c r="BL51" i="17"/>
  <c r="BK51" i="17"/>
  <c r="BJ51" i="17"/>
  <c r="BI51" i="17"/>
  <c r="BH51" i="17"/>
  <c r="BG51" i="17"/>
  <c r="BF51" i="17"/>
  <c r="BE51" i="17"/>
  <c r="BD51" i="17"/>
  <c r="BC51" i="17"/>
  <c r="BB51" i="17"/>
  <c r="BA51" i="17"/>
  <c r="AZ51" i="17"/>
  <c r="AY51" i="17"/>
  <c r="AX51" i="17"/>
  <c r="AW51" i="17"/>
  <c r="AV51" i="17"/>
  <c r="AU51" i="17"/>
  <c r="AT51" i="17"/>
  <c r="AS51" i="17"/>
  <c r="AR51" i="17"/>
  <c r="AQ51" i="17"/>
  <c r="AP51" i="17"/>
  <c r="AO51" i="17"/>
  <c r="AN51" i="17"/>
  <c r="AM51" i="17"/>
  <c r="AL51" i="17"/>
  <c r="AK51" i="17"/>
  <c r="AH51" i="17"/>
  <c r="BO50" i="17"/>
  <c r="BN50" i="17"/>
  <c r="BM50" i="17"/>
  <c r="BL50" i="17"/>
  <c r="BK50" i="17"/>
  <c r="BJ50" i="17"/>
  <c r="BI50" i="17"/>
  <c r="BH50" i="17"/>
  <c r="BG50" i="17"/>
  <c r="BF50" i="17"/>
  <c r="BE50" i="17"/>
  <c r="BD50" i="17"/>
  <c r="BC50" i="17"/>
  <c r="BB50" i="17"/>
  <c r="BA50" i="17"/>
  <c r="AZ50" i="17"/>
  <c r="AY50" i="17"/>
  <c r="AX50" i="17"/>
  <c r="AW50" i="17"/>
  <c r="AV50" i="17"/>
  <c r="AU50" i="17"/>
  <c r="AT50" i="17"/>
  <c r="AS50" i="17"/>
  <c r="AR50" i="17"/>
  <c r="AQ50" i="17"/>
  <c r="AP50" i="17"/>
  <c r="AO50" i="17"/>
  <c r="AN50" i="17"/>
  <c r="AM50" i="17"/>
  <c r="AL50" i="17"/>
  <c r="AK50" i="17"/>
  <c r="AH50" i="17"/>
  <c r="BO49" i="17"/>
  <c r="BN49" i="17"/>
  <c r="BM49" i="17"/>
  <c r="BL49" i="17"/>
  <c r="BK49" i="17"/>
  <c r="BJ49" i="17"/>
  <c r="BI49" i="17"/>
  <c r="BH49" i="17"/>
  <c r="BG49" i="17"/>
  <c r="BF49" i="17"/>
  <c r="BE49" i="17"/>
  <c r="BD49" i="17"/>
  <c r="BC49" i="17"/>
  <c r="BB49" i="17"/>
  <c r="BA49" i="17"/>
  <c r="AZ49" i="17"/>
  <c r="AY49" i="17"/>
  <c r="AX49" i="17"/>
  <c r="AW49" i="17"/>
  <c r="AV49" i="17"/>
  <c r="AU49" i="17"/>
  <c r="AT49" i="17"/>
  <c r="AS49" i="17"/>
  <c r="AR49" i="17"/>
  <c r="AQ49" i="17"/>
  <c r="AP49" i="17"/>
  <c r="AO49" i="17"/>
  <c r="AN49" i="17"/>
  <c r="AM49" i="17"/>
  <c r="AL49" i="17"/>
  <c r="AK49" i="17"/>
  <c r="AH49" i="17"/>
  <c r="BO48" i="17"/>
  <c r="BN48" i="17"/>
  <c r="BM48" i="17"/>
  <c r="BL48" i="17"/>
  <c r="BK48" i="17"/>
  <c r="BJ48" i="17"/>
  <c r="BI48" i="17"/>
  <c r="BH48" i="17"/>
  <c r="BG48" i="17"/>
  <c r="BF48" i="17"/>
  <c r="BE48" i="17"/>
  <c r="BD48" i="17"/>
  <c r="BC48" i="17"/>
  <c r="BB48" i="17"/>
  <c r="BA48" i="17"/>
  <c r="AZ48" i="17"/>
  <c r="AY48" i="17"/>
  <c r="AX48" i="17"/>
  <c r="AW48" i="17"/>
  <c r="AV48" i="17"/>
  <c r="AU48" i="17"/>
  <c r="AT48" i="17"/>
  <c r="AS48" i="17"/>
  <c r="AR48" i="17"/>
  <c r="AQ48" i="17"/>
  <c r="AP48" i="17"/>
  <c r="AO48" i="17"/>
  <c r="AN48" i="17"/>
  <c r="AM48" i="17"/>
  <c r="AL48" i="17"/>
  <c r="AK48" i="17"/>
  <c r="AH48" i="17"/>
  <c r="AJ48" i="17" s="1"/>
  <c r="BO47" i="17"/>
  <c r="BN47" i="17"/>
  <c r="BM47" i="17"/>
  <c r="BL47" i="17"/>
  <c r="BK47" i="17"/>
  <c r="BJ47" i="17"/>
  <c r="BI47" i="17"/>
  <c r="BH47" i="17"/>
  <c r="BG47" i="17"/>
  <c r="BF47" i="17"/>
  <c r="BE47" i="17"/>
  <c r="BD47" i="17"/>
  <c r="BC47" i="17"/>
  <c r="BB47" i="17"/>
  <c r="BA47" i="17"/>
  <c r="AZ47" i="17"/>
  <c r="AY47" i="17"/>
  <c r="AX47" i="17"/>
  <c r="AW47" i="17"/>
  <c r="AV47" i="17"/>
  <c r="AU47" i="17"/>
  <c r="AT47" i="17"/>
  <c r="AS47" i="17"/>
  <c r="AR47" i="17"/>
  <c r="AQ47" i="17"/>
  <c r="AP47" i="17"/>
  <c r="AO47" i="17"/>
  <c r="AN47" i="17"/>
  <c r="AM47" i="17"/>
  <c r="AL47" i="17"/>
  <c r="AK47" i="17"/>
  <c r="AH47" i="17"/>
  <c r="AI47" i="17" s="1"/>
  <c r="BO46" i="17"/>
  <c r="BN46" i="17"/>
  <c r="BM46" i="17"/>
  <c r="BL46" i="17"/>
  <c r="BK46" i="17"/>
  <c r="BJ46" i="17"/>
  <c r="BI46" i="17"/>
  <c r="BH46" i="17"/>
  <c r="BG46" i="17"/>
  <c r="BF46" i="17"/>
  <c r="BE46" i="17"/>
  <c r="BD46" i="17"/>
  <c r="BC46" i="17"/>
  <c r="BB46" i="17"/>
  <c r="BA46" i="17"/>
  <c r="AZ46" i="17"/>
  <c r="AY46" i="17"/>
  <c r="AX46" i="17"/>
  <c r="AW46" i="17"/>
  <c r="AV46" i="17"/>
  <c r="AU46" i="17"/>
  <c r="AT46" i="17"/>
  <c r="AS46" i="17"/>
  <c r="AR46" i="17"/>
  <c r="AQ46" i="17"/>
  <c r="AP46" i="17"/>
  <c r="AO46" i="17"/>
  <c r="AN46" i="17"/>
  <c r="AM46" i="17"/>
  <c r="AL46" i="17"/>
  <c r="AK46" i="17"/>
  <c r="AH46" i="17"/>
  <c r="BO45" i="17"/>
  <c r="BN45" i="17"/>
  <c r="BM45" i="17"/>
  <c r="BL45" i="17"/>
  <c r="BK45" i="17"/>
  <c r="BJ45" i="17"/>
  <c r="BI45" i="17"/>
  <c r="BH45" i="17"/>
  <c r="BG45" i="17"/>
  <c r="BF45" i="17"/>
  <c r="BE45" i="17"/>
  <c r="BD45" i="17"/>
  <c r="BC45" i="17"/>
  <c r="BB45" i="17"/>
  <c r="BA45" i="17"/>
  <c r="AZ45" i="17"/>
  <c r="AY45" i="17"/>
  <c r="AX45" i="17"/>
  <c r="AW45" i="17"/>
  <c r="AV45" i="17"/>
  <c r="AU45" i="17"/>
  <c r="AT45" i="17"/>
  <c r="AS45" i="17"/>
  <c r="AR45" i="17"/>
  <c r="AQ45" i="17"/>
  <c r="AP45" i="17"/>
  <c r="AO45" i="17"/>
  <c r="AN45" i="17"/>
  <c r="AM45" i="17"/>
  <c r="AL45" i="17"/>
  <c r="AK45" i="17"/>
  <c r="AH45" i="17"/>
  <c r="AJ45" i="17" s="1"/>
  <c r="BO44" i="17"/>
  <c r="BN44" i="17"/>
  <c r="BM44" i="17"/>
  <c r="BL44" i="17"/>
  <c r="BK44" i="17"/>
  <c r="BJ44" i="17"/>
  <c r="BI44" i="17"/>
  <c r="BH44" i="17"/>
  <c r="BG44" i="17"/>
  <c r="BF44" i="17"/>
  <c r="BE44" i="17"/>
  <c r="BD44" i="17"/>
  <c r="BC44" i="17"/>
  <c r="BB44" i="17"/>
  <c r="BA44" i="17"/>
  <c r="AZ44" i="17"/>
  <c r="AY44" i="17"/>
  <c r="AX44" i="17"/>
  <c r="AW44" i="17"/>
  <c r="AV44" i="17"/>
  <c r="AU44" i="17"/>
  <c r="AT44" i="17"/>
  <c r="AS44" i="17"/>
  <c r="AR44" i="17"/>
  <c r="AQ44" i="17"/>
  <c r="AP44" i="17"/>
  <c r="AO44" i="17"/>
  <c r="AN44" i="17"/>
  <c r="AM44" i="17"/>
  <c r="AL44" i="17"/>
  <c r="AK44" i="17"/>
  <c r="AH44" i="17"/>
  <c r="AJ44" i="17" s="1"/>
  <c r="BO43" i="17"/>
  <c r="BN43" i="17"/>
  <c r="BM43" i="17"/>
  <c r="BL43" i="17"/>
  <c r="BK43" i="17"/>
  <c r="BJ43" i="17"/>
  <c r="BI43" i="17"/>
  <c r="BH43" i="17"/>
  <c r="BG43" i="17"/>
  <c r="BF43" i="17"/>
  <c r="BE43" i="17"/>
  <c r="BD43" i="17"/>
  <c r="BC43" i="17"/>
  <c r="BB43" i="17"/>
  <c r="BA43" i="17"/>
  <c r="AZ43" i="17"/>
  <c r="AY43" i="17"/>
  <c r="AX43" i="17"/>
  <c r="AW43" i="17"/>
  <c r="AV43" i="17"/>
  <c r="AU43" i="17"/>
  <c r="AT43" i="17"/>
  <c r="AS43" i="17"/>
  <c r="AR43" i="17"/>
  <c r="AQ43" i="17"/>
  <c r="AP43" i="17"/>
  <c r="AO43" i="17"/>
  <c r="AN43" i="17"/>
  <c r="AM43" i="17"/>
  <c r="AL43" i="17"/>
  <c r="AK43" i="17"/>
  <c r="AH43" i="17"/>
  <c r="BO42" i="17"/>
  <c r="BN42" i="17"/>
  <c r="BM42" i="17"/>
  <c r="BL42" i="17"/>
  <c r="BK42" i="17"/>
  <c r="BJ42" i="17"/>
  <c r="BI42" i="17"/>
  <c r="BH42" i="17"/>
  <c r="BG42" i="17"/>
  <c r="BF42" i="17"/>
  <c r="BE42" i="17"/>
  <c r="BD42" i="17"/>
  <c r="BC42" i="17"/>
  <c r="BB42" i="17"/>
  <c r="BA42" i="17"/>
  <c r="AZ42" i="17"/>
  <c r="AY42" i="17"/>
  <c r="AX42" i="17"/>
  <c r="AW42" i="17"/>
  <c r="AV42" i="17"/>
  <c r="AU42" i="17"/>
  <c r="AT42" i="17"/>
  <c r="AS42" i="17"/>
  <c r="AR42" i="17"/>
  <c r="AQ42" i="17"/>
  <c r="AP42" i="17"/>
  <c r="AO42" i="17"/>
  <c r="AN42" i="17"/>
  <c r="AM42" i="17"/>
  <c r="AL42" i="17"/>
  <c r="AK42" i="17"/>
  <c r="AH42" i="17"/>
  <c r="AJ42" i="17" s="1"/>
  <c r="BO41" i="17"/>
  <c r="BN41" i="17"/>
  <c r="BM41" i="17"/>
  <c r="BL41" i="17"/>
  <c r="BK41" i="17"/>
  <c r="BJ41" i="17"/>
  <c r="BI41" i="17"/>
  <c r="BH41" i="17"/>
  <c r="BG41" i="17"/>
  <c r="BF41" i="17"/>
  <c r="BE41" i="17"/>
  <c r="BD41" i="17"/>
  <c r="BC41" i="17"/>
  <c r="BB41" i="17"/>
  <c r="BA41" i="17"/>
  <c r="AZ41" i="17"/>
  <c r="AY41" i="17"/>
  <c r="AX41" i="17"/>
  <c r="AW41" i="17"/>
  <c r="AV41" i="17"/>
  <c r="AU41" i="17"/>
  <c r="AT41" i="17"/>
  <c r="AS41" i="17"/>
  <c r="AR41" i="17"/>
  <c r="AQ41" i="17"/>
  <c r="AP41" i="17"/>
  <c r="AO41" i="17"/>
  <c r="AN41" i="17"/>
  <c r="AM41" i="17"/>
  <c r="AL41" i="17"/>
  <c r="AK41" i="17"/>
  <c r="AH41" i="17"/>
  <c r="BO40" i="17"/>
  <c r="BN40" i="17"/>
  <c r="BM40" i="17"/>
  <c r="BL40" i="17"/>
  <c r="BK40" i="17"/>
  <c r="BJ40" i="17"/>
  <c r="BI40" i="17"/>
  <c r="BH40" i="17"/>
  <c r="BG40" i="17"/>
  <c r="BF40" i="17"/>
  <c r="BE40" i="17"/>
  <c r="BD40" i="17"/>
  <c r="BC40" i="17"/>
  <c r="BB40" i="17"/>
  <c r="BA40" i="17"/>
  <c r="AZ40" i="17"/>
  <c r="AY40" i="17"/>
  <c r="AX40" i="17"/>
  <c r="AW40" i="17"/>
  <c r="AV40" i="17"/>
  <c r="AU40" i="17"/>
  <c r="AT40" i="17"/>
  <c r="AS40" i="17"/>
  <c r="AR40" i="17"/>
  <c r="AQ40" i="17"/>
  <c r="AP40" i="17"/>
  <c r="AO40" i="17"/>
  <c r="AN40" i="17"/>
  <c r="AM40" i="17"/>
  <c r="AL40" i="17"/>
  <c r="AK40" i="17"/>
  <c r="AH40" i="17"/>
  <c r="BO39" i="17"/>
  <c r="BN39" i="17"/>
  <c r="BM39" i="17"/>
  <c r="BL39" i="17"/>
  <c r="BK39" i="17"/>
  <c r="BJ39" i="17"/>
  <c r="BI39" i="17"/>
  <c r="BH39" i="17"/>
  <c r="BG39" i="17"/>
  <c r="BF39" i="17"/>
  <c r="BE39" i="17"/>
  <c r="BD39" i="17"/>
  <c r="BC39" i="17"/>
  <c r="BB39" i="17"/>
  <c r="BA39" i="17"/>
  <c r="AZ39" i="17"/>
  <c r="AY39" i="17"/>
  <c r="AX39" i="17"/>
  <c r="AW39" i="17"/>
  <c r="AV39" i="17"/>
  <c r="AU39" i="17"/>
  <c r="AT39" i="17"/>
  <c r="AS39" i="17"/>
  <c r="AR39" i="17"/>
  <c r="AQ39" i="17"/>
  <c r="AP39" i="17"/>
  <c r="AO39" i="17"/>
  <c r="AN39" i="17"/>
  <c r="AM39" i="17"/>
  <c r="AL39" i="17"/>
  <c r="AK39" i="17"/>
  <c r="AH39" i="17"/>
  <c r="AJ39" i="17" s="1"/>
  <c r="BO38" i="17"/>
  <c r="BN38" i="17"/>
  <c r="BM38" i="17"/>
  <c r="BL38" i="17"/>
  <c r="BK38" i="17"/>
  <c r="BJ38" i="17"/>
  <c r="BI38" i="17"/>
  <c r="BH38" i="17"/>
  <c r="BG38" i="17"/>
  <c r="BF38" i="17"/>
  <c r="BE38" i="17"/>
  <c r="BD38" i="17"/>
  <c r="BC38" i="17"/>
  <c r="BB38" i="17"/>
  <c r="BA38" i="17"/>
  <c r="AZ38" i="17"/>
  <c r="AY38" i="17"/>
  <c r="AX38" i="17"/>
  <c r="AW38" i="17"/>
  <c r="AV38" i="17"/>
  <c r="AU38" i="17"/>
  <c r="AT38" i="17"/>
  <c r="AS38" i="17"/>
  <c r="AR38" i="17"/>
  <c r="AQ38" i="17"/>
  <c r="AP38" i="17"/>
  <c r="AO38" i="17"/>
  <c r="AN38" i="17"/>
  <c r="AM38" i="17"/>
  <c r="AL38" i="17"/>
  <c r="AK38" i="17"/>
  <c r="AH38" i="17"/>
  <c r="AI38" i="17" s="1"/>
  <c r="BO37" i="17"/>
  <c r="BN37" i="17"/>
  <c r="BM37" i="17"/>
  <c r="BL37" i="17"/>
  <c r="BK37" i="17"/>
  <c r="BJ37" i="17"/>
  <c r="BI37" i="17"/>
  <c r="BH37" i="17"/>
  <c r="BG37" i="17"/>
  <c r="BF37" i="17"/>
  <c r="BE37" i="17"/>
  <c r="BD37" i="17"/>
  <c r="BC37" i="17"/>
  <c r="BB37" i="17"/>
  <c r="BA37" i="17"/>
  <c r="AZ37" i="17"/>
  <c r="AY37" i="17"/>
  <c r="AX37" i="17"/>
  <c r="AW37" i="17"/>
  <c r="AV37" i="17"/>
  <c r="AU37" i="17"/>
  <c r="AT37" i="17"/>
  <c r="AS37" i="17"/>
  <c r="AR37" i="17"/>
  <c r="AQ37" i="17"/>
  <c r="AP37" i="17"/>
  <c r="AO37" i="17"/>
  <c r="AN37" i="17"/>
  <c r="AM37" i="17"/>
  <c r="AL37" i="17"/>
  <c r="AK37" i="17"/>
  <c r="AH37" i="17"/>
  <c r="AI37" i="17" s="1"/>
  <c r="BO36" i="17"/>
  <c r="BN36" i="17"/>
  <c r="BM36" i="17"/>
  <c r="BL36" i="17"/>
  <c r="BK36" i="17"/>
  <c r="BJ36" i="17"/>
  <c r="BI36" i="17"/>
  <c r="BH36" i="17"/>
  <c r="BG36" i="17"/>
  <c r="BF36" i="17"/>
  <c r="BE36" i="17"/>
  <c r="BD36" i="17"/>
  <c r="BC36" i="17"/>
  <c r="BB36" i="17"/>
  <c r="BA36" i="17"/>
  <c r="AZ36" i="17"/>
  <c r="AY36" i="17"/>
  <c r="AX36" i="17"/>
  <c r="AW36" i="17"/>
  <c r="AV36" i="17"/>
  <c r="AU36" i="17"/>
  <c r="AT36" i="17"/>
  <c r="AS36" i="17"/>
  <c r="AR36" i="17"/>
  <c r="AQ36" i="17"/>
  <c r="AP36" i="17"/>
  <c r="AO36" i="17"/>
  <c r="AN36" i="17"/>
  <c r="AM36" i="17"/>
  <c r="AL36" i="17"/>
  <c r="AK36" i="17"/>
  <c r="AH36" i="17"/>
  <c r="AI36" i="17" s="1"/>
  <c r="BO35" i="17"/>
  <c r="BN35" i="17"/>
  <c r="BM35" i="17"/>
  <c r="BL35" i="17"/>
  <c r="BK35" i="17"/>
  <c r="BJ35" i="17"/>
  <c r="BI35" i="17"/>
  <c r="BH35" i="17"/>
  <c r="BG35" i="17"/>
  <c r="BF35" i="17"/>
  <c r="BE35" i="17"/>
  <c r="BD35" i="17"/>
  <c r="BC35" i="17"/>
  <c r="BB35" i="17"/>
  <c r="BA35" i="17"/>
  <c r="AZ35" i="17"/>
  <c r="AY35" i="17"/>
  <c r="AX35" i="17"/>
  <c r="AW35" i="17"/>
  <c r="AV35" i="17"/>
  <c r="AU35" i="17"/>
  <c r="AT35" i="17"/>
  <c r="AS35" i="17"/>
  <c r="AR35" i="17"/>
  <c r="AQ35" i="17"/>
  <c r="AP35" i="17"/>
  <c r="AO35" i="17"/>
  <c r="AN35" i="17"/>
  <c r="AM35" i="17"/>
  <c r="AL35" i="17"/>
  <c r="AK35" i="17"/>
  <c r="AH35" i="17"/>
  <c r="BO34" i="17"/>
  <c r="BN34" i="17"/>
  <c r="BM34" i="17"/>
  <c r="BL34" i="17"/>
  <c r="BK34" i="17"/>
  <c r="BJ34" i="17"/>
  <c r="BI34" i="17"/>
  <c r="BH34" i="17"/>
  <c r="BG34" i="17"/>
  <c r="BF34" i="17"/>
  <c r="BE34" i="17"/>
  <c r="BD34" i="17"/>
  <c r="BC34" i="17"/>
  <c r="BB34" i="17"/>
  <c r="BA34" i="17"/>
  <c r="AZ34" i="17"/>
  <c r="AY34" i="17"/>
  <c r="AX34" i="17"/>
  <c r="AW34" i="17"/>
  <c r="AV34" i="17"/>
  <c r="AU34" i="17"/>
  <c r="AT34" i="17"/>
  <c r="AS34" i="17"/>
  <c r="AR34" i="17"/>
  <c r="AQ34" i="17"/>
  <c r="AP34" i="17"/>
  <c r="AO34" i="17"/>
  <c r="AN34" i="17"/>
  <c r="AM34" i="17"/>
  <c r="AL34" i="17"/>
  <c r="AK34" i="17"/>
  <c r="AH34" i="17"/>
  <c r="AI34" i="17" s="1"/>
  <c r="BO33" i="17"/>
  <c r="BN33" i="17"/>
  <c r="BM33" i="17"/>
  <c r="BL33" i="17"/>
  <c r="BK33" i="17"/>
  <c r="BJ33" i="17"/>
  <c r="BI33" i="17"/>
  <c r="BH33" i="17"/>
  <c r="BG33" i="17"/>
  <c r="BF33" i="17"/>
  <c r="BE33" i="17"/>
  <c r="BD33" i="17"/>
  <c r="BC33" i="17"/>
  <c r="BB33" i="17"/>
  <c r="BA33" i="17"/>
  <c r="AZ33" i="17"/>
  <c r="AY33" i="17"/>
  <c r="AX33" i="17"/>
  <c r="AW33" i="17"/>
  <c r="AV33" i="17"/>
  <c r="AU33" i="17"/>
  <c r="AT33" i="17"/>
  <c r="AS33" i="17"/>
  <c r="AR33" i="17"/>
  <c r="AQ33" i="17"/>
  <c r="AP33" i="17"/>
  <c r="AO33" i="17"/>
  <c r="AN33" i="17"/>
  <c r="AM33" i="17"/>
  <c r="AL33" i="17"/>
  <c r="AK33" i="17"/>
  <c r="AH33" i="17"/>
  <c r="BO32" i="17"/>
  <c r="BN32" i="17"/>
  <c r="BM32" i="17"/>
  <c r="BL32" i="17"/>
  <c r="BK32" i="17"/>
  <c r="BJ32" i="17"/>
  <c r="BI32" i="17"/>
  <c r="BH32" i="17"/>
  <c r="BG32" i="17"/>
  <c r="BF32" i="17"/>
  <c r="BE32" i="17"/>
  <c r="BD32" i="17"/>
  <c r="BC32" i="17"/>
  <c r="BB32" i="17"/>
  <c r="BA32" i="17"/>
  <c r="AZ32" i="17"/>
  <c r="AY32" i="17"/>
  <c r="AX32" i="17"/>
  <c r="AW32" i="17"/>
  <c r="AV32" i="17"/>
  <c r="AU32" i="17"/>
  <c r="AT32" i="17"/>
  <c r="AS32" i="17"/>
  <c r="AR32" i="17"/>
  <c r="AQ32" i="17"/>
  <c r="AP32" i="17"/>
  <c r="AO32" i="17"/>
  <c r="AN32" i="17"/>
  <c r="AM32" i="17"/>
  <c r="AL32" i="17"/>
  <c r="AK32" i="17"/>
  <c r="AH32" i="17"/>
  <c r="BO31" i="17"/>
  <c r="BN31" i="17"/>
  <c r="BM31" i="17"/>
  <c r="BL31" i="17"/>
  <c r="BK31" i="17"/>
  <c r="BJ31" i="17"/>
  <c r="BI31" i="17"/>
  <c r="BH31" i="17"/>
  <c r="BG31" i="17"/>
  <c r="BF31" i="17"/>
  <c r="BE31" i="17"/>
  <c r="BD31" i="17"/>
  <c r="BC31" i="17"/>
  <c r="BB31" i="17"/>
  <c r="BA31" i="17"/>
  <c r="AZ31" i="17"/>
  <c r="AY31" i="17"/>
  <c r="AX31" i="17"/>
  <c r="AW31" i="17"/>
  <c r="AV31" i="17"/>
  <c r="AU31" i="17"/>
  <c r="AT31" i="17"/>
  <c r="AS31" i="17"/>
  <c r="AR31" i="17"/>
  <c r="AQ31" i="17"/>
  <c r="AP31" i="17"/>
  <c r="AO31" i="17"/>
  <c r="AN31" i="17"/>
  <c r="AM31" i="17"/>
  <c r="AL31" i="17"/>
  <c r="AK31" i="17"/>
  <c r="AH31" i="17"/>
  <c r="AI31" i="17" s="1"/>
  <c r="BO30" i="17"/>
  <c r="BN30" i="17"/>
  <c r="BM30" i="17"/>
  <c r="BL30" i="17"/>
  <c r="BK30" i="17"/>
  <c r="BJ30" i="17"/>
  <c r="BI30" i="17"/>
  <c r="BH30" i="17"/>
  <c r="BG30" i="17"/>
  <c r="BF30" i="17"/>
  <c r="BE30" i="17"/>
  <c r="BD30" i="17"/>
  <c r="BC30" i="17"/>
  <c r="BB30" i="17"/>
  <c r="BA30" i="17"/>
  <c r="AZ30" i="17"/>
  <c r="AY30" i="17"/>
  <c r="AX30" i="17"/>
  <c r="AW30" i="17"/>
  <c r="AV30" i="17"/>
  <c r="AU30" i="17"/>
  <c r="AT30" i="17"/>
  <c r="AS30" i="17"/>
  <c r="AR30" i="17"/>
  <c r="AQ30" i="17"/>
  <c r="AP30" i="17"/>
  <c r="AO30" i="17"/>
  <c r="AN30" i="17"/>
  <c r="AM30" i="17"/>
  <c r="AL30" i="17"/>
  <c r="AK30" i="17"/>
  <c r="AH30" i="17"/>
  <c r="AI30" i="17" s="1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H29" i="17"/>
  <c r="BO28" i="17"/>
  <c r="BN28" i="17"/>
  <c r="BM28" i="17"/>
  <c r="BL28" i="17"/>
  <c r="BK28" i="17"/>
  <c r="BJ28" i="17"/>
  <c r="BI28" i="17"/>
  <c r="BH28" i="17"/>
  <c r="BG28" i="17"/>
  <c r="BF28" i="17"/>
  <c r="BE28" i="17"/>
  <c r="BD28" i="17"/>
  <c r="BC28" i="17"/>
  <c r="BB28" i="17"/>
  <c r="BA28" i="17"/>
  <c r="AZ28" i="17"/>
  <c r="AY28" i="17"/>
  <c r="AX28" i="17"/>
  <c r="AW28" i="17"/>
  <c r="AV28" i="17"/>
  <c r="AU28" i="17"/>
  <c r="AT28" i="17"/>
  <c r="AS28" i="17"/>
  <c r="AR28" i="17"/>
  <c r="AQ28" i="17"/>
  <c r="AP28" i="17"/>
  <c r="AO28" i="17"/>
  <c r="AN28" i="17"/>
  <c r="AM28" i="17"/>
  <c r="AL28" i="17"/>
  <c r="AK28" i="17"/>
  <c r="AH28" i="17"/>
  <c r="AJ28" i="17" s="1"/>
  <c r="BO27" i="17"/>
  <c r="BN27" i="17"/>
  <c r="BM27" i="17"/>
  <c r="BL27" i="17"/>
  <c r="BK27" i="17"/>
  <c r="BJ27" i="17"/>
  <c r="BI27" i="17"/>
  <c r="BH27" i="17"/>
  <c r="BG27" i="17"/>
  <c r="BF27" i="17"/>
  <c r="BE27" i="17"/>
  <c r="BD27" i="17"/>
  <c r="BC27" i="17"/>
  <c r="BB27" i="17"/>
  <c r="BA27" i="17"/>
  <c r="AZ27" i="17"/>
  <c r="AY27" i="17"/>
  <c r="AX27" i="17"/>
  <c r="AW27" i="17"/>
  <c r="AV27" i="17"/>
  <c r="AU27" i="17"/>
  <c r="AT27" i="17"/>
  <c r="AS27" i="17"/>
  <c r="AR27" i="17"/>
  <c r="AQ27" i="17"/>
  <c r="AP27" i="17"/>
  <c r="AO27" i="17"/>
  <c r="AN27" i="17"/>
  <c r="AM27" i="17"/>
  <c r="AL27" i="17"/>
  <c r="AK27" i="17"/>
  <c r="AH27" i="17"/>
  <c r="AJ27" i="17" s="1"/>
  <c r="BO26" i="17"/>
  <c r="BN26" i="17"/>
  <c r="BM26" i="17"/>
  <c r="BL26" i="17"/>
  <c r="BK26" i="17"/>
  <c r="BJ26" i="17"/>
  <c r="BI26" i="17"/>
  <c r="BH26" i="17"/>
  <c r="BG26" i="17"/>
  <c r="BF26" i="17"/>
  <c r="BE26" i="17"/>
  <c r="BD26" i="17"/>
  <c r="BC26" i="17"/>
  <c r="BB26" i="17"/>
  <c r="BA26" i="17"/>
  <c r="AZ26" i="17"/>
  <c r="AY26" i="17"/>
  <c r="AX26" i="17"/>
  <c r="AW26" i="17"/>
  <c r="AV26" i="17"/>
  <c r="AU26" i="17"/>
  <c r="AT26" i="17"/>
  <c r="AS26" i="17"/>
  <c r="AR26" i="17"/>
  <c r="AQ26" i="17"/>
  <c r="AP26" i="17"/>
  <c r="AO26" i="17"/>
  <c r="AN26" i="17"/>
  <c r="AM26" i="17"/>
  <c r="AL26" i="17"/>
  <c r="AK26" i="17"/>
  <c r="AH26" i="17"/>
  <c r="AJ26" i="17" s="1"/>
  <c r="BO25" i="17"/>
  <c r="BN25" i="17"/>
  <c r="BM25" i="17"/>
  <c r="BL25" i="17"/>
  <c r="BK25" i="17"/>
  <c r="BJ25" i="17"/>
  <c r="BI25" i="17"/>
  <c r="BH25" i="17"/>
  <c r="BG25" i="17"/>
  <c r="BF25" i="17"/>
  <c r="BE25" i="17"/>
  <c r="BD25" i="17"/>
  <c r="BC25" i="17"/>
  <c r="BB25" i="17"/>
  <c r="BA25" i="17"/>
  <c r="AZ25" i="17"/>
  <c r="AY25" i="17"/>
  <c r="AX25" i="17"/>
  <c r="AW25" i="17"/>
  <c r="AV25" i="17"/>
  <c r="AU25" i="17"/>
  <c r="AT25" i="17"/>
  <c r="AS25" i="17"/>
  <c r="AR25" i="17"/>
  <c r="AQ25" i="17"/>
  <c r="AP25" i="17"/>
  <c r="AO25" i="17"/>
  <c r="AN25" i="17"/>
  <c r="AM25" i="17"/>
  <c r="AL25" i="17"/>
  <c r="AK25" i="17"/>
  <c r="AH25" i="17"/>
  <c r="AJ25" i="17" s="1"/>
  <c r="BO24" i="17"/>
  <c r="BN24" i="17"/>
  <c r="BM24" i="17"/>
  <c r="BL24" i="17"/>
  <c r="BK24" i="17"/>
  <c r="BJ24" i="17"/>
  <c r="BI24" i="17"/>
  <c r="BH24" i="17"/>
  <c r="BG24" i="17"/>
  <c r="BF24" i="17"/>
  <c r="BE24" i="17"/>
  <c r="BD24" i="17"/>
  <c r="BC24" i="17"/>
  <c r="BB24" i="17"/>
  <c r="BA24" i="17"/>
  <c r="AZ24" i="17"/>
  <c r="AY24" i="17"/>
  <c r="AX24" i="17"/>
  <c r="AW24" i="17"/>
  <c r="AV24" i="17"/>
  <c r="AU24" i="17"/>
  <c r="AT24" i="17"/>
  <c r="AS24" i="17"/>
  <c r="AR24" i="17"/>
  <c r="AQ24" i="17"/>
  <c r="AP24" i="17"/>
  <c r="AO24" i="17"/>
  <c r="AN24" i="17"/>
  <c r="AM24" i="17"/>
  <c r="AL24" i="17"/>
  <c r="AK24" i="17"/>
  <c r="AH24" i="17"/>
  <c r="AJ24" i="17" s="1"/>
  <c r="BO23" i="17"/>
  <c r="BN23" i="17"/>
  <c r="BM23" i="17"/>
  <c r="BL23" i="17"/>
  <c r="BK23" i="17"/>
  <c r="BJ23" i="17"/>
  <c r="BI23" i="17"/>
  <c r="BH23" i="17"/>
  <c r="BG23" i="17"/>
  <c r="BF23" i="17"/>
  <c r="BE23" i="17"/>
  <c r="BD23" i="17"/>
  <c r="BC23" i="17"/>
  <c r="BB23" i="17"/>
  <c r="BA23" i="17"/>
  <c r="AZ23" i="17"/>
  <c r="AY23" i="17"/>
  <c r="AX23" i="17"/>
  <c r="AW23" i="17"/>
  <c r="AV23" i="17"/>
  <c r="AU23" i="17"/>
  <c r="AT23" i="17"/>
  <c r="AS23" i="17"/>
  <c r="AR23" i="17"/>
  <c r="AQ23" i="17"/>
  <c r="AP23" i="17"/>
  <c r="AO23" i="17"/>
  <c r="AN23" i="17"/>
  <c r="AM23" i="17"/>
  <c r="AL23" i="17"/>
  <c r="AK23" i="17"/>
  <c r="AH23" i="17"/>
  <c r="BO22" i="17"/>
  <c r="BN22" i="17"/>
  <c r="BM22" i="17"/>
  <c r="BL22" i="17"/>
  <c r="BK22" i="17"/>
  <c r="BJ22" i="17"/>
  <c r="BI22" i="17"/>
  <c r="BH22" i="17"/>
  <c r="BG22" i="17"/>
  <c r="BF22" i="17"/>
  <c r="BE22" i="17"/>
  <c r="BD22" i="17"/>
  <c r="BC22" i="17"/>
  <c r="BB22" i="17"/>
  <c r="BA22" i="17"/>
  <c r="AZ22" i="17"/>
  <c r="AY22" i="17"/>
  <c r="AX22" i="17"/>
  <c r="AW22" i="17"/>
  <c r="AV22" i="17"/>
  <c r="AU22" i="17"/>
  <c r="AT22" i="17"/>
  <c r="AS22" i="17"/>
  <c r="AR22" i="17"/>
  <c r="AQ22" i="17"/>
  <c r="AP22" i="17"/>
  <c r="AO22" i="17"/>
  <c r="AN22" i="17"/>
  <c r="AM22" i="17"/>
  <c r="AL22" i="17"/>
  <c r="AK22" i="17"/>
  <c r="AH22" i="17"/>
  <c r="BO21" i="17"/>
  <c r="BN21" i="17"/>
  <c r="BM21" i="17"/>
  <c r="BL21" i="17"/>
  <c r="BK21" i="17"/>
  <c r="BJ21" i="17"/>
  <c r="BI21" i="17"/>
  <c r="BH21" i="17"/>
  <c r="BG21" i="17"/>
  <c r="BF21" i="17"/>
  <c r="BE21" i="17"/>
  <c r="BD21" i="17"/>
  <c r="BC21" i="17"/>
  <c r="BB21" i="17"/>
  <c r="BA21" i="17"/>
  <c r="AZ21" i="17"/>
  <c r="AY21" i="17"/>
  <c r="AX21" i="17"/>
  <c r="AW21" i="17"/>
  <c r="AV21" i="17"/>
  <c r="AU21" i="17"/>
  <c r="AT21" i="17"/>
  <c r="AS21" i="17"/>
  <c r="AR21" i="17"/>
  <c r="AQ21" i="17"/>
  <c r="AP21" i="17"/>
  <c r="AO21" i="17"/>
  <c r="AN21" i="17"/>
  <c r="AM21" i="17"/>
  <c r="AL21" i="17"/>
  <c r="AK21" i="17"/>
  <c r="AH21" i="17"/>
  <c r="AJ21" i="17" s="1"/>
  <c r="BO20" i="17"/>
  <c r="BN20" i="17"/>
  <c r="BM20" i="17"/>
  <c r="BL20" i="17"/>
  <c r="BK20" i="17"/>
  <c r="BJ20" i="17"/>
  <c r="BI20" i="17"/>
  <c r="BH20" i="17"/>
  <c r="BG20" i="17"/>
  <c r="BF20" i="17"/>
  <c r="BE20" i="17"/>
  <c r="BD20" i="17"/>
  <c r="BC20" i="17"/>
  <c r="BB20" i="17"/>
  <c r="BA20" i="17"/>
  <c r="AZ20" i="17"/>
  <c r="AY20" i="17"/>
  <c r="AX20" i="17"/>
  <c r="AW20" i="17"/>
  <c r="AV20" i="17"/>
  <c r="AU20" i="17"/>
  <c r="AT20" i="17"/>
  <c r="AS20" i="17"/>
  <c r="AR20" i="17"/>
  <c r="AQ20" i="17"/>
  <c r="AP20" i="17"/>
  <c r="AO20" i="17"/>
  <c r="AN20" i="17"/>
  <c r="AM20" i="17"/>
  <c r="AL20" i="17"/>
  <c r="AK20" i="17"/>
  <c r="AH20" i="17"/>
  <c r="AJ20" i="17" s="1"/>
  <c r="BO19" i="17"/>
  <c r="BN19" i="17"/>
  <c r="BM19" i="17"/>
  <c r="BL19" i="17"/>
  <c r="BK19" i="17"/>
  <c r="BJ19" i="17"/>
  <c r="BI19" i="17"/>
  <c r="BH19" i="17"/>
  <c r="BG19" i="17"/>
  <c r="BF19" i="17"/>
  <c r="BE19" i="17"/>
  <c r="BD19" i="17"/>
  <c r="BC19" i="17"/>
  <c r="BB19" i="17"/>
  <c r="BA19" i="17"/>
  <c r="AZ19" i="17"/>
  <c r="AY19" i="17"/>
  <c r="AX19" i="17"/>
  <c r="AW19" i="17"/>
  <c r="AV19" i="17"/>
  <c r="AU19" i="17"/>
  <c r="AT19" i="17"/>
  <c r="AS19" i="17"/>
  <c r="AR19" i="17"/>
  <c r="AQ19" i="17"/>
  <c r="AP19" i="17"/>
  <c r="AO19" i="17"/>
  <c r="AN19" i="17"/>
  <c r="AM19" i="17"/>
  <c r="AL19" i="17"/>
  <c r="AK19" i="17"/>
  <c r="AH19" i="17"/>
  <c r="AJ19" i="17" s="1"/>
  <c r="BO18" i="17"/>
  <c r="BN18" i="17"/>
  <c r="BM18" i="17"/>
  <c r="BL18" i="17"/>
  <c r="BK18" i="17"/>
  <c r="BJ18" i="17"/>
  <c r="BI18" i="17"/>
  <c r="BH18" i="17"/>
  <c r="BG18" i="17"/>
  <c r="BF18" i="17"/>
  <c r="BE18" i="17"/>
  <c r="BD18" i="17"/>
  <c r="BC18" i="17"/>
  <c r="BB18" i="17"/>
  <c r="BA18" i="17"/>
  <c r="AZ18" i="17"/>
  <c r="AY18" i="17"/>
  <c r="AX18" i="17"/>
  <c r="AW18" i="17"/>
  <c r="AV18" i="17"/>
  <c r="AU18" i="17"/>
  <c r="AT18" i="17"/>
  <c r="AS18" i="17"/>
  <c r="AR18" i="17"/>
  <c r="AQ18" i="17"/>
  <c r="AP18" i="17"/>
  <c r="AO18" i="17"/>
  <c r="AN18" i="17"/>
  <c r="AM18" i="17"/>
  <c r="AL18" i="17"/>
  <c r="AK18" i="17"/>
  <c r="AH18" i="17"/>
  <c r="AJ18" i="17" s="1"/>
  <c r="BO17" i="17"/>
  <c r="BN17" i="17"/>
  <c r="BM17" i="17"/>
  <c r="BL17" i="17"/>
  <c r="BK17" i="17"/>
  <c r="BJ17" i="17"/>
  <c r="BI17" i="17"/>
  <c r="BH17" i="17"/>
  <c r="BG17" i="17"/>
  <c r="BF17" i="17"/>
  <c r="BE17" i="17"/>
  <c r="BD17" i="17"/>
  <c r="BC17" i="17"/>
  <c r="BB17" i="17"/>
  <c r="BA17" i="17"/>
  <c r="AZ17" i="17"/>
  <c r="AY17" i="17"/>
  <c r="AX17" i="17"/>
  <c r="AW17" i="17"/>
  <c r="AV17" i="17"/>
  <c r="AU17" i="17"/>
  <c r="AT17" i="17"/>
  <c r="AS17" i="17"/>
  <c r="AR17" i="17"/>
  <c r="AQ17" i="17"/>
  <c r="AP17" i="17"/>
  <c r="AO17" i="17"/>
  <c r="AN17" i="17"/>
  <c r="AM17" i="17"/>
  <c r="AL17" i="17"/>
  <c r="AK17" i="17"/>
  <c r="AH17" i="17"/>
  <c r="AJ17" i="17" s="1"/>
  <c r="BO16" i="17"/>
  <c r="BN16" i="17"/>
  <c r="BM16" i="17"/>
  <c r="BL16" i="17"/>
  <c r="BK16" i="17"/>
  <c r="BJ16" i="17"/>
  <c r="BI16" i="17"/>
  <c r="BH16" i="17"/>
  <c r="BG16" i="17"/>
  <c r="BF16" i="17"/>
  <c r="BE16" i="17"/>
  <c r="BD16" i="17"/>
  <c r="BC16" i="17"/>
  <c r="BB16" i="17"/>
  <c r="BA16" i="17"/>
  <c r="AZ16" i="17"/>
  <c r="AY16" i="17"/>
  <c r="AX16" i="17"/>
  <c r="AW16" i="17"/>
  <c r="AV16" i="17"/>
  <c r="AU16" i="17"/>
  <c r="AT16" i="17"/>
  <c r="AS16" i="17"/>
  <c r="AR16" i="17"/>
  <c r="AQ16" i="17"/>
  <c r="AP16" i="17"/>
  <c r="AO16" i="17"/>
  <c r="AN16" i="17"/>
  <c r="AM16" i="17"/>
  <c r="AL16" i="17"/>
  <c r="AK16" i="17"/>
  <c r="AH16" i="17"/>
  <c r="AJ16" i="17" s="1"/>
  <c r="BO15" i="17"/>
  <c r="BN15" i="17"/>
  <c r="BM15" i="17"/>
  <c r="BL15" i="17"/>
  <c r="BK15" i="17"/>
  <c r="BJ15" i="17"/>
  <c r="BI15" i="17"/>
  <c r="BH15" i="17"/>
  <c r="BG15" i="17"/>
  <c r="BF15" i="17"/>
  <c r="BE15" i="17"/>
  <c r="BD15" i="17"/>
  <c r="BC15" i="17"/>
  <c r="BB15" i="17"/>
  <c r="BA15" i="17"/>
  <c r="AZ15" i="17"/>
  <c r="AY15" i="17"/>
  <c r="AX15" i="17"/>
  <c r="AW15" i="17"/>
  <c r="AV15" i="17"/>
  <c r="AU15" i="17"/>
  <c r="AT15" i="17"/>
  <c r="AS15" i="17"/>
  <c r="AR15" i="17"/>
  <c r="AQ15" i="17"/>
  <c r="AP15" i="17"/>
  <c r="AO15" i="17"/>
  <c r="AN15" i="17"/>
  <c r="AM15" i="17"/>
  <c r="AL15" i="17"/>
  <c r="AK15" i="17"/>
  <c r="AH15" i="17"/>
  <c r="AJ15" i="17" s="1"/>
  <c r="BO14" i="17"/>
  <c r="BN14" i="17"/>
  <c r="BM14" i="17"/>
  <c r="BL14" i="17"/>
  <c r="BK14" i="17"/>
  <c r="BJ14" i="17"/>
  <c r="BI14" i="17"/>
  <c r="BH14" i="17"/>
  <c r="BG14" i="17"/>
  <c r="BF14" i="17"/>
  <c r="BE14" i="17"/>
  <c r="BD14" i="17"/>
  <c r="BC14" i="17"/>
  <c r="BB14" i="17"/>
  <c r="BA14" i="17"/>
  <c r="AZ14" i="17"/>
  <c r="AY14" i="17"/>
  <c r="AX14" i="17"/>
  <c r="AW14" i="17"/>
  <c r="AV14" i="17"/>
  <c r="AU14" i="17"/>
  <c r="AT14" i="17"/>
  <c r="AS14" i="17"/>
  <c r="AR14" i="17"/>
  <c r="AQ14" i="17"/>
  <c r="AP14" i="17"/>
  <c r="AO14" i="17"/>
  <c r="AN14" i="17"/>
  <c r="AM14" i="17"/>
  <c r="AL14" i="17"/>
  <c r="AK14" i="17"/>
  <c r="AH14" i="17"/>
  <c r="AJ14" i="17" s="1"/>
  <c r="BO13" i="17"/>
  <c r="BN13" i="17"/>
  <c r="BM13" i="17"/>
  <c r="BL13" i="17"/>
  <c r="BK13" i="17"/>
  <c r="BJ13" i="17"/>
  <c r="BI13" i="17"/>
  <c r="BH13" i="17"/>
  <c r="BG13" i="17"/>
  <c r="BF13" i="17"/>
  <c r="BE13" i="17"/>
  <c r="BD13" i="17"/>
  <c r="BC13" i="17"/>
  <c r="BB13" i="17"/>
  <c r="BA13" i="17"/>
  <c r="AZ13" i="17"/>
  <c r="AY13" i="17"/>
  <c r="AX13" i="17"/>
  <c r="AW13" i="17"/>
  <c r="AV13" i="17"/>
  <c r="AU13" i="17"/>
  <c r="AT13" i="17"/>
  <c r="AS13" i="17"/>
  <c r="AR13" i="17"/>
  <c r="AQ13" i="17"/>
  <c r="AP13" i="17"/>
  <c r="AO13" i="17"/>
  <c r="AN13" i="17"/>
  <c r="AM13" i="17"/>
  <c r="AL13" i="17"/>
  <c r="AK13" i="17"/>
  <c r="AH13" i="17"/>
  <c r="AJ13" i="17" s="1"/>
  <c r="BO12" i="17"/>
  <c r="BN12" i="17"/>
  <c r="BM12" i="17"/>
  <c r="BL12" i="17"/>
  <c r="BK12" i="17"/>
  <c r="BJ12" i="17"/>
  <c r="BI12" i="17"/>
  <c r="BH12" i="17"/>
  <c r="BG12" i="17"/>
  <c r="BF12" i="17"/>
  <c r="BE12" i="17"/>
  <c r="BD12" i="17"/>
  <c r="BC12" i="17"/>
  <c r="BB12" i="17"/>
  <c r="BA12" i="17"/>
  <c r="AZ12" i="17"/>
  <c r="AY12" i="17"/>
  <c r="AX12" i="17"/>
  <c r="AW12" i="17"/>
  <c r="AV12" i="17"/>
  <c r="AU12" i="17"/>
  <c r="AT12" i="17"/>
  <c r="AS12" i="17"/>
  <c r="AR12" i="17"/>
  <c r="AQ12" i="17"/>
  <c r="AP12" i="17"/>
  <c r="AO12" i="17"/>
  <c r="AN12" i="17"/>
  <c r="AM12" i="17"/>
  <c r="AL12" i="17"/>
  <c r="AK12" i="17"/>
  <c r="AH12" i="17"/>
  <c r="AI12" i="17" s="1"/>
  <c r="BO11" i="17"/>
  <c r="BN11" i="17"/>
  <c r="BM11" i="17"/>
  <c r="BL11" i="17"/>
  <c r="BK11" i="17"/>
  <c r="BJ11" i="17"/>
  <c r="BI11" i="17"/>
  <c r="BH11" i="17"/>
  <c r="BG11" i="17"/>
  <c r="BF11" i="17"/>
  <c r="BE11" i="17"/>
  <c r="BD11" i="17"/>
  <c r="BC11" i="17"/>
  <c r="BB11" i="17"/>
  <c r="BA11" i="17"/>
  <c r="AZ11" i="17"/>
  <c r="AY11" i="17"/>
  <c r="AX11" i="17"/>
  <c r="AW11" i="17"/>
  <c r="AV11" i="17"/>
  <c r="AU11" i="17"/>
  <c r="AT11" i="17"/>
  <c r="AS11" i="17"/>
  <c r="AR11" i="17"/>
  <c r="AQ11" i="17"/>
  <c r="AP11" i="17"/>
  <c r="AO11" i="17"/>
  <c r="AN11" i="17"/>
  <c r="AM11" i="17"/>
  <c r="AL11" i="17"/>
  <c r="AK11" i="17"/>
  <c r="AH11" i="17"/>
  <c r="BO10" i="17"/>
  <c r="BN10" i="17"/>
  <c r="BM10" i="17"/>
  <c r="BL10" i="17"/>
  <c r="BK10" i="17"/>
  <c r="BJ10" i="17"/>
  <c r="BI10" i="17"/>
  <c r="BH10" i="17"/>
  <c r="BG10" i="17"/>
  <c r="BF10" i="17"/>
  <c r="BE10" i="17"/>
  <c r="BD10" i="17"/>
  <c r="BC10" i="17"/>
  <c r="BB10" i="17"/>
  <c r="BA10" i="17"/>
  <c r="AZ10" i="17"/>
  <c r="AY10" i="17"/>
  <c r="AX10" i="17"/>
  <c r="AW10" i="17"/>
  <c r="AV10" i="17"/>
  <c r="AU10" i="17"/>
  <c r="AT10" i="17"/>
  <c r="AS10" i="17"/>
  <c r="AR10" i="17"/>
  <c r="AQ10" i="17"/>
  <c r="AP10" i="17"/>
  <c r="AO10" i="17"/>
  <c r="AN10" i="17"/>
  <c r="AM10" i="17"/>
  <c r="AL10" i="17"/>
  <c r="AK10" i="17"/>
  <c r="AH10" i="17"/>
  <c r="BO9" i="17"/>
  <c r="BN9" i="17"/>
  <c r="BM9" i="17"/>
  <c r="BL9" i="17"/>
  <c r="BK9" i="17"/>
  <c r="BJ9" i="17"/>
  <c r="BI9" i="17"/>
  <c r="BH9" i="17"/>
  <c r="BG9" i="17"/>
  <c r="BF9" i="17"/>
  <c r="BE9" i="17"/>
  <c r="BD9" i="17"/>
  <c r="BC9" i="17"/>
  <c r="BB9" i="17"/>
  <c r="BA9" i="17"/>
  <c r="AZ9" i="17"/>
  <c r="AY9" i="17"/>
  <c r="AX9" i="17"/>
  <c r="AW9" i="17"/>
  <c r="AV9" i="17"/>
  <c r="AU9" i="17"/>
  <c r="AT9" i="17"/>
  <c r="AS9" i="17"/>
  <c r="AR9" i="17"/>
  <c r="AQ9" i="17"/>
  <c r="AP9" i="17"/>
  <c r="AO9" i="17"/>
  <c r="AN9" i="17"/>
  <c r="AM9" i="17"/>
  <c r="AL9" i="17"/>
  <c r="AK9" i="17"/>
  <c r="AH9" i="17"/>
  <c r="BO8" i="17"/>
  <c r="BN8" i="17"/>
  <c r="BM8" i="17"/>
  <c r="BL8" i="17"/>
  <c r="BK8" i="17"/>
  <c r="BJ8" i="17"/>
  <c r="BI8" i="17"/>
  <c r="BH8" i="17"/>
  <c r="BG8" i="17"/>
  <c r="BF8" i="17"/>
  <c r="BE8" i="17"/>
  <c r="BD8" i="17"/>
  <c r="BC8" i="17"/>
  <c r="BB8" i="17"/>
  <c r="BA8" i="17"/>
  <c r="AZ8" i="17"/>
  <c r="AY8" i="17"/>
  <c r="AX8" i="17"/>
  <c r="AW8" i="17"/>
  <c r="AV8" i="17"/>
  <c r="AU8" i="17"/>
  <c r="AT8" i="17"/>
  <c r="AS8" i="17"/>
  <c r="AR8" i="17"/>
  <c r="AQ8" i="17"/>
  <c r="AP8" i="17"/>
  <c r="AO8" i="17"/>
  <c r="AN8" i="17"/>
  <c r="AM8" i="17"/>
  <c r="AL8" i="17"/>
  <c r="AK8" i="17"/>
  <c r="AH8" i="17"/>
  <c r="AJ8" i="17" s="1"/>
  <c r="BO7" i="17"/>
  <c r="BN7" i="17"/>
  <c r="BM7" i="17"/>
  <c r="BL7" i="17"/>
  <c r="BK7" i="17"/>
  <c r="BJ7" i="17"/>
  <c r="BI7" i="17"/>
  <c r="BH7" i="17"/>
  <c r="BG7" i="17"/>
  <c r="BF7" i="17"/>
  <c r="BE7" i="17"/>
  <c r="BD7" i="17"/>
  <c r="BC7" i="17"/>
  <c r="BB7" i="17"/>
  <c r="BA7" i="17"/>
  <c r="AZ7" i="17"/>
  <c r="AY7" i="17"/>
  <c r="AX7" i="17"/>
  <c r="AW7" i="17"/>
  <c r="AV7" i="17"/>
  <c r="AU7" i="17"/>
  <c r="AT7" i="17"/>
  <c r="AS7" i="17"/>
  <c r="AR7" i="17"/>
  <c r="AQ7" i="17"/>
  <c r="AP7" i="17"/>
  <c r="AO7" i="17"/>
  <c r="AN7" i="17"/>
  <c r="AM7" i="17"/>
  <c r="AL7" i="17"/>
  <c r="AK7" i="17"/>
  <c r="AH7" i="17"/>
  <c r="AJ7" i="17" s="1"/>
  <c r="BO6" i="17"/>
  <c r="BN6" i="17"/>
  <c r="BM6" i="17"/>
  <c r="BL6" i="17"/>
  <c r="BK6" i="17"/>
  <c r="BJ6" i="17"/>
  <c r="BI6" i="17"/>
  <c r="BH6" i="17"/>
  <c r="BG6" i="17"/>
  <c r="BF6" i="17"/>
  <c r="BE6" i="17"/>
  <c r="BD6" i="17"/>
  <c r="BC6" i="17"/>
  <c r="BB6" i="17"/>
  <c r="BA6" i="17"/>
  <c r="AZ6" i="17"/>
  <c r="AY6" i="17"/>
  <c r="AX6" i="17"/>
  <c r="AW6" i="17"/>
  <c r="AV6" i="17"/>
  <c r="AU6" i="17"/>
  <c r="AT6" i="17"/>
  <c r="AS6" i="17"/>
  <c r="AR6" i="17"/>
  <c r="AQ6" i="17"/>
  <c r="AP6" i="17"/>
  <c r="AO6" i="17"/>
  <c r="AN6" i="17"/>
  <c r="AM6" i="17"/>
  <c r="AL6" i="17"/>
  <c r="AK6" i="17"/>
  <c r="AH6" i="17"/>
  <c r="AI6" i="17" s="1"/>
  <c r="BO5" i="17"/>
  <c r="BN5" i="17"/>
  <c r="BM5" i="17"/>
  <c r="BL5" i="17"/>
  <c r="BK5" i="17"/>
  <c r="BJ5" i="17"/>
  <c r="BI5" i="17"/>
  <c r="BH5" i="17"/>
  <c r="BG5" i="17"/>
  <c r="BF5" i="17"/>
  <c r="BE5" i="17"/>
  <c r="BD5" i="17"/>
  <c r="BC5" i="17"/>
  <c r="BB5" i="17"/>
  <c r="BA5" i="17"/>
  <c r="AZ5" i="17"/>
  <c r="AY5" i="17"/>
  <c r="AX5" i="17"/>
  <c r="AW5" i="17"/>
  <c r="AV5" i="17"/>
  <c r="AU5" i="17"/>
  <c r="AT5" i="17"/>
  <c r="AS5" i="17"/>
  <c r="AR5" i="17"/>
  <c r="AQ5" i="17"/>
  <c r="AP5" i="17"/>
  <c r="AO5" i="17"/>
  <c r="AN5" i="17"/>
  <c r="AM5" i="17"/>
  <c r="AL5" i="17"/>
  <c r="AK5" i="17"/>
  <c r="AH5" i="17"/>
  <c r="AI5" i="17" s="1"/>
  <c r="AJ12" i="17" l="1"/>
  <c r="C12" i="17" s="1"/>
  <c r="Q12" i="17" s="1"/>
  <c r="AI83" i="17"/>
  <c r="B83" i="17" s="1"/>
  <c r="AI56" i="17"/>
  <c r="B56" i="17" s="1"/>
  <c r="AJ94" i="17"/>
  <c r="C94" i="17" s="1"/>
  <c r="Q94" i="17" s="1"/>
  <c r="AI58" i="17"/>
  <c r="B58" i="17" s="1"/>
  <c r="A141" i="17"/>
  <c r="X141" i="17" s="1"/>
  <c r="AI14" i="17"/>
  <c r="B14" i="17" s="1"/>
  <c r="AI76" i="17"/>
  <c r="B76" i="17" s="1"/>
  <c r="AI27" i="17"/>
  <c r="B27" i="17" s="1"/>
  <c r="AI45" i="17"/>
  <c r="B45" i="17" s="1"/>
  <c r="AI39" i="17"/>
  <c r="B39" i="17" s="1"/>
  <c r="AI87" i="17"/>
  <c r="B87" i="17" s="1"/>
  <c r="AJ31" i="17"/>
  <c r="C31" i="17" s="1"/>
  <c r="Q31" i="17" s="1"/>
  <c r="AI100" i="17"/>
  <c r="B100" i="17" s="1"/>
  <c r="P100" i="17" s="1"/>
  <c r="AJ139" i="17"/>
  <c r="C139" i="17" s="1"/>
  <c r="Q139" i="17" s="1"/>
  <c r="AI63" i="17"/>
  <c r="B63" i="17" s="1"/>
  <c r="C88" i="17"/>
  <c r="Q88" i="17" s="1"/>
  <c r="AJ103" i="17"/>
  <c r="C103" i="17" s="1"/>
  <c r="Q103" i="17" s="1"/>
  <c r="AI24" i="17"/>
  <c r="B24" i="17" s="1"/>
  <c r="C83" i="17"/>
  <c r="Q83" i="17" s="1"/>
  <c r="AI140" i="17"/>
  <c r="B140" i="17" s="1"/>
  <c r="AI26" i="17"/>
  <c r="B26" i="17" s="1"/>
  <c r="AJ141" i="17"/>
  <c r="C141" i="17" s="1"/>
  <c r="Q141" i="17" s="1"/>
  <c r="C62" i="17"/>
  <c r="Q62" i="17" s="1"/>
  <c r="B96" i="17"/>
  <c r="P96" i="17" s="1"/>
  <c r="AI145" i="17"/>
  <c r="B145" i="17" s="1"/>
  <c r="P145" i="17" s="1"/>
  <c r="C24" i="17"/>
  <c r="Q24" i="17" s="1"/>
  <c r="AJ52" i="17"/>
  <c r="C52" i="17" s="1"/>
  <c r="Q52" i="17" s="1"/>
  <c r="AJ57" i="17"/>
  <c r="C57" i="17" s="1"/>
  <c r="Q57" i="17" s="1"/>
  <c r="AJ75" i="17"/>
  <c r="C75" i="17" s="1"/>
  <c r="Q75" i="17" s="1"/>
  <c r="C76" i="17"/>
  <c r="Q76" i="17" s="1"/>
  <c r="AJ80" i="17"/>
  <c r="C80" i="17" s="1"/>
  <c r="Q80" i="17" s="1"/>
  <c r="AI86" i="17"/>
  <c r="B86" i="17" s="1"/>
  <c r="P86" i="17" s="1"/>
  <c r="C87" i="17"/>
  <c r="Q87" i="17" s="1"/>
  <c r="AJ102" i="17"/>
  <c r="C102" i="17" s="1"/>
  <c r="Q102" i="17" s="1"/>
  <c r="A144" i="17"/>
  <c r="J144" i="17" s="1"/>
  <c r="A147" i="17"/>
  <c r="Z147" i="17" s="1"/>
  <c r="AJ160" i="17"/>
  <c r="C160" i="17" s="1"/>
  <c r="Q160" i="17" s="1"/>
  <c r="A57" i="17"/>
  <c r="AB57" i="17" s="1"/>
  <c r="A75" i="17"/>
  <c r="Z75" i="17" s="1"/>
  <c r="A80" i="17"/>
  <c r="I80" i="17" s="1"/>
  <c r="A142" i="17"/>
  <c r="I142" i="17" s="1"/>
  <c r="A143" i="17"/>
  <c r="J143" i="17" s="1"/>
  <c r="A7" i="17"/>
  <c r="N7" i="17" s="1"/>
  <c r="C14" i="17"/>
  <c r="Q14" i="17" s="1"/>
  <c r="A37" i="17"/>
  <c r="AD37" i="17" s="1"/>
  <c r="A52" i="17"/>
  <c r="R52" i="17" s="1"/>
  <c r="AJ53" i="17"/>
  <c r="C53" i="17" s="1"/>
  <c r="Q53" i="17" s="1"/>
  <c r="AI64" i="17"/>
  <c r="B64" i="17" s="1"/>
  <c r="AJ81" i="17"/>
  <c r="C81" i="17" s="1"/>
  <c r="Q81" i="17" s="1"/>
  <c r="AI88" i="17"/>
  <c r="B88" i="17" s="1"/>
  <c r="L88" i="17" s="1"/>
  <c r="A134" i="17"/>
  <c r="Y134" i="17" s="1"/>
  <c r="B47" i="17"/>
  <c r="P47" i="17" s="1"/>
  <c r="AI77" i="17"/>
  <c r="B77" i="17" s="1"/>
  <c r="A84" i="17"/>
  <c r="AD84" i="17" s="1"/>
  <c r="AI89" i="17"/>
  <c r="B89" i="17" s="1"/>
  <c r="A103" i="17"/>
  <c r="Z103" i="17" s="1"/>
  <c r="AI134" i="17"/>
  <c r="B134" i="17" s="1"/>
  <c r="C135" i="17"/>
  <c r="Q135" i="17" s="1"/>
  <c r="A136" i="17"/>
  <c r="R136" i="17" s="1"/>
  <c r="C137" i="17"/>
  <c r="Q137" i="17" s="1"/>
  <c r="A138" i="17"/>
  <c r="X138" i="17" s="1"/>
  <c r="AJ143" i="17"/>
  <c r="C143" i="17" s="1"/>
  <c r="Q143" i="17" s="1"/>
  <c r="A31" i="17"/>
  <c r="Y31" i="17" s="1"/>
  <c r="AI59" i="17"/>
  <c r="B59" i="17" s="1"/>
  <c r="AI67" i="17"/>
  <c r="B67" i="17" s="1"/>
  <c r="AI144" i="17"/>
  <c r="B144" i="17" s="1"/>
  <c r="A97" i="17"/>
  <c r="X97" i="17" s="1"/>
  <c r="A98" i="17"/>
  <c r="X98" i="17" s="1"/>
  <c r="AI44" i="17"/>
  <c r="B44" i="17" s="1"/>
  <c r="P44" i="17" s="1"/>
  <c r="AI62" i="17"/>
  <c r="B62" i="17" s="1"/>
  <c r="A81" i="17"/>
  <c r="AB81" i="17" s="1"/>
  <c r="AJ37" i="17"/>
  <c r="C37" i="17" s="1"/>
  <c r="Q37" i="17" s="1"/>
  <c r="C86" i="17"/>
  <c r="Q86" i="17" s="1"/>
  <c r="B101" i="17"/>
  <c r="P101" i="17" s="1"/>
  <c r="AJ147" i="17"/>
  <c r="C147" i="17" s="1"/>
  <c r="Q147" i="17" s="1"/>
  <c r="B160" i="17"/>
  <c r="L160" i="17" s="1"/>
  <c r="AJ6" i="17"/>
  <c r="C6" i="17" s="1"/>
  <c r="Q6" i="17" s="1"/>
  <c r="C7" i="17"/>
  <c r="Q7" i="17" s="1"/>
  <c r="C15" i="17"/>
  <c r="Q15" i="17" s="1"/>
  <c r="AJ30" i="17"/>
  <c r="C30" i="17" s="1"/>
  <c r="Q30" i="17" s="1"/>
  <c r="AJ36" i="17"/>
  <c r="C36" i="17" s="1"/>
  <c r="Q36" i="17" s="1"/>
  <c r="AI42" i="17"/>
  <c r="B42" i="17" s="1"/>
  <c r="AI98" i="17"/>
  <c r="B98" i="17" s="1"/>
  <c r="P98" i="17" s="1"/>
  <c r="AI138" i="17"/>
  <c r="B138" i="17" s="1"/>
  <c r="L138" i="17" s="1"/>
  <c r="AI142" i="17"/>
  <c r="B142" i="17" s="1"/>
  <c r="P142" i="17" s="1"/>
  <c r="AJ138" i="17"/>
  <c r="C138" i="17" s="1"/>
  <c r="Q138" i="17" s="1"/>
  <c r="A140" i="17"/>
  <c r="Z140" i="17" s="1"/>
  <c r="C18" i="17"/>
  <c r="Q18" i="17" s="1"/>
  <c r="B102" i="17"/>
  <c r="P102" i="17" s="1"/>
  <c r="C144" i="17"/>
  <c r="Q144" i="17" s="1"/>
  <c r="C42" i="17"/>
  <c r="Q42" i="17" s="1"/>
  <c r="B12" i="17"/>
  <c r="L12" i="17" s="1"/>
  <c r="AI19" i="17"/>
  <c r="B19" i="17" s="1"/>
  <c r="AJ38" i="17"/>
  <c r="C38" i="17" s="1"/>
  <c r="Q38" i="17" s="1"/>
  <c r="AI48" i="17"/>
  <c r="B48" i="17" s="1"/>
  <c r="P48" i="17" s="1"/>
  <c r="C64" i="17"/>
  <c r="Q64" i="17" s="1"/>
  <c r="A145" i="17"/>
  <c r="I145" i="17" s="1"/>
  <c r="A6" i="17"/>
  <c r="M6" i="17" s="1"/>
  <c r="A13" i="17"/>
  <c r="AA13" i="17" s="1"/>
  <c r="A19" i="17"/>
  <c r="AA19" i="17" s="1"/>
  <c r="A38" i="17"/>
  <c r="O38" i="17" s="1"/>
  <c r="C39" i="17"/>
  <c r="Q39" i="17" s="1"/>
  <c r="C56" i="17"/>
  <c r="Q56" i="17" s="1"/>
  <c r="C28" i="17"/>
  <c r="Q28" i="17" s="1"/>
  <c r="B61" i="17"/>
  <c r="P61" i="17" s="1"/>
  <c r="A63" i="17"/>
  <c r="R63" i="17" s="1"/>
  <c r="B91" i="17"/>
  <c r="P91" i="17" s="1"/>
  <c r="A104" i="17"/>
  <c r="T104" i="17" s="1"/>
  <c r="A139" i="17"/>
  <c r="Z139" i="17" s="1"/>
  <c r="B146" i="17"/>
  <c r="P146" i="17" s="1"/>
  <c r="A29" i="17"/>
  <c r="V29" i="17" s="1"/>
  <c r="AI8" i="17"/>
  <c r="B8" i="17" s="1"/>
  <c r="L8" i="17" s="1"/>
  <c r="A14" i="17"/>
  <c r="O14" i="17" s="1"/>
  <c r="AI25" i="17"/>
  <c r="B25" i="17" s="1"/>
  <c r="B37" i="17"/>
  <c r="P37" i="17" s="1"/>
  <c r="B38" i="17"/>
  <c r="L38" i="17" s="1"/>
  <c r="A45" i="17"/>
  <c r="D45" i="17" s="1"/>
  <c r="AJ47" i="17"/>
  <c r="C47" i="17" s="1"/>
  <c r="Q47" i="17" s="1"/>
  <c r="A48" i="17"/>
  <c r="N48" i="17" s="1"/>
  <c r="AI54" i="17"/>
  <c r="B54" i="17" s="1"/>
  <c r="C59" i="17"/>
  <c r="Q59" i="17" s="1"/>
  <c r="A64" i="17"/>
  <c r="Y64" i="17" s="1"/>
  <c r="C67" i="17"/>
  <c r="Q67" i="17" s="1"/>
  <c r="B81" i="17"/>
  <c r="P81" i="17" s="1"/>
  <c r="A86" i="17"/>
  <c r="AE86" i="17" s="1"/>
  <c r="AI97" i="17"/>
  <c r="B97" i="17" s="1"/>
  <c r="P97" i="17" s="1"/>
  <c r="AJ98" i="17"/>
  <c r="C98" i="17" s="1"/>
  <c r="Q98" i="17" s="1"/>
  <c r="A99" i="17"/>
  <c r="Z99" i="17" s="1"/>
  <c r="AJ101" i="17"/>
  <c r="C101" i="17" s="1"/>
  <c r="Q101" i="17" s="1"/>
  <c r="A102" i="17"/>
  <c r="K102" i="17" s="1"/>
  <c r="AI104" i="17"/>
  <c r="B104" i="17" s="1"/>
  <c r="P104" i="17" s="1"/>
  <c r="AI136" i="17"/>
  <c r="B136" i="17" s="1"/>
  <c r="L136" i="17" s="1"/>
  <c r="AJ142" i="17"/>
  <c r="C142" i="17" s="1"/>
  <c r="Q142" i="17" s="1"/>
  <c r="AJ146" i="17"/>
  <c r="C146" i="17" s="1"/>
  <c r="Q146" i="17" s="1"/>
  <c r="A12" i="17"/>
  <c r="O12" i="17" s="1"/>
  <c r="C13" i="17"/>
  <c r="Q13" i="17" s="1"/>
  <c r="A30" i="17"/>
  <c r="AC30" i="17" s="1"/>
  <c r="B31" i="17"/>
  <c r="P31" i="17" s="1"/>
  <c r="A39" i="17"/>
  <c r="Y39" i="17" s="1"/>
  <c r="A76" i="17"/>
  <c r="AA76" i="17" s="1"/>
  <c r="A83" i="17"/>
  <c r="W83" i="17" s="1"/>
  <c r="AJ97" i="17"/>
  <c r="C97" i="17" s="1"/>
  <c r="Q97" i="17" s="1"/>
  <c r="B103" i="17"/>
  <c r="P103" i="17" s="1"/>
  <c r="AJ104" i="17"/>
  <c r="C104" i="17" s="1"/>
  <c r="Q104" i="17" s="1"/>
  <c r="A105" i="17"/>
  <c r="O105" i="17" s="1"/>
  <c r="AJ136" i="17"/>
  <c r="C136" i="17" s="1"/>
  <c r="Q136" i="17" s="1"/>
  <c r="A137" i="17"/>
  <c r="AE137" i="17" s="1"/>
  <c r="A24" i="17"/>
  <c r="G24" i="17" s="1"/>
  <c r="A42" i="17"/>
  <c r="J42" i="17" s="1"/>
  <c r="A62" i="17"/>
  <c r="G62" i="17" s="1"/>
  <c r="B84" i="17"/>
  <c r="B99" i="17"/>
  <c r="P99" i="17" s="1"/>
  <c r="B105" i="17"/>
  <c r="L105" i="17" s="1"/>
  <c r="B107" i="17"/>
  <c r="P107" i="17" s="1"/>
  <c r="C140" i="17"/>
  <c r="Q140" i="17" s="1"/>
  <c r="B5" i="17"/>
  <c r="L5" i="17" s="1"/>
  <c r="A16" i="17"/>
  <c r="Z16" i="17" s="1"/>
  <c r="AI20" i="17"/>
  <c r="B20" i="17" s="1"/>
  <c r="C26" i="17"/>
  <c r="Q26" i="17" s="1"/>
  <c r="AJ66" i="17"/>
  <c r="C66" i="17" s="1"/>
  <c r="Q66" i="17" s="1"/>
  <c r="A82" i="17"/>
  <c r="T82" i="17" s="1"/>
  <c r="AJ84" i="17"/>
  <c r="C84" i="17" s="1"/>
  <c r="Q84" i="17" s="1"/>
  <c r="B85" i="17"/>
  <c r="L85" i="17" s="1"/>
  <c r="AJ99" i="17"/>
  <c r="C99" i="17" s="1"/>
  <c r="Q99" i="17" s="1"/>
  <c r="A100" i="17"/>
  <c r="S100" i="17" s="1"/>
  <c r="AJ105" i="17"/>
  <c r="C105" i="17" s="1"/>
  <c r="Q105" i="17" s="1"/>
  <c r="A106" i="17"/>
  <c r="D106" i="17" s="1"/>
  <c r="A107" i="17"/>
  <c r="U107" i="17" s="1"/>
  <c r="AJ107" i="17"/>
  <c r="C107" i="17" s="1"/>
  <c r="Q107" i="17" s="1"/>
  <c r="AJ134" i="17"/>
  <c r="C134" i="17" s="1"/>
  <c r="Q134" i="17" s="1"/>
  <c r="A135" i="17"/>
  <c r="W135" i="17" s="1"/>
  <c r="AI135" i="17"/>
  <c r="B135" i="17" s="1"/>
  <c r="P135" i="17" s="1"/>
  <c r="AI137" i="17"/>
  <c r="B137" i="17" s="1"/>
  <c r="L137" i="17" s="1"/>
  <c r="A25" i="17"/>
  <c r="G25" i="17" s="1"/>
  <c r="C48" i="17"/>
  <c r="Q48" i="17" s="1"/>
  <c r="B55" i="17"/>
  <c r="A78" i="17"/>
  <c r="D78" i="17" s="1"/>
  <c r="B82" i="17"/>
  <c r="P82" i="17" s="1"/>
  <c r="B92" i="17"/>
  <c r="P92" i="17" s="1"/>
  <c r="B139" i="17"/>
  <c r="P139" i="17" s="1"/>
  <c r="B141" i="17"/>
  <c r="P141" i="17" s="1"/>
  <c r="B147" i="17"/>
  <c r="P147" i="17" s="1"/>
  <c r="A26" i="17"/>
  <c r="AA26" i="17" s="1"/>
  <c r="A66" i="17"/>
  <c r="Z66" i="17" s="1"/>
  <c r="B75" i="17"/>
  <c r="P75" i="17" s="1"/>
  <c r="C77" i="17"/>
  <c r="Q77" i="17" s="1"/>
  <c r="B78" i="17"/>
  <c r="L78" i="17" s="1"/>
  <c r="B80" i="17"/>
  <c r="P80" i="17" s="1"/>
  <c r="C100" i="17"/>
  <c r="Q100" i="17" s="1"/>
  <c r="A101" i="17"/>
  <c r="Z101" i="17" s="1"/>
  <c r="B143" i="17"/>
  <c r="P143" i="17" s="1"/>
  <c r="A160" i="17"/>
  <c r="O160" i="17" s="1"/>
  <c r="C45" i="17"/>
  <c r="Q45" i="17" s="1"/>
  <c r="A47" i="17"/>
  <c r="I47" i="17" s="1"/>
  <c r="C145" i="17"/>
  <c r="Q145" i="17" s="1"/>
  <c r="A146" i="17"/>
  <c r="I146" i="17" s="1"/>
  <c r="A8" i="17"/>
  <c r="A10" i="17"/>
  <c r="AJ10" i="17"/>
  <c r="C10" i="17" s="1"/>
  <c r="Q10" i="17" s="1"/>
  <c r="AI10" i="17"/>
  <c r="B10" i="17" s="1"/>
  <c r="A36" i="17"/>
  <c r="A5" i="17"/>
  <c r="AJ5" i="17"/>
  <c r="C5" i="17" s="1"/>
  <c r="Q5" i="17" s="1"/>
  <c r="B6" i="17"/>
  <c r="AJ22" i="17"/>
  <c r="C22" i="17" s="1"/>
  <c r="Q22" i="17" s="1"/>
  <c r="AI22" i="17"/>
  <c r="B22" i="17" s="1"/>
  <c r="A22" i="17"/>
  <c r="AJ11" i="17"/>
  <c r="C11" i="17" s="1"/>
  <c r="Q11" i="17" s="1"/>
  <c r="A11" i="17"/>
  <c r="AI11" i="17"/>
  <c r="B11" i="17" s="1"/>
  <c r="C16" i="17"/>
  <c r="Q16" i="17" s="1"/>
  <c r="AJ9" i="17"/>
  <c r="C9" i="17" s="1"/>
  <c r="Q9" i="17" s="1"/>
  <c r="AI9" i="17"/>
  <c r="B9" i="17" s="1"/>
  <c r="A9" i="17"/>
  <c r="C8" i="17"/>
  <c r="Q8" i="17" s="1"/>
  <c r="C17" i="17"/>
  <c r="Q17" i="17" s="1"/>
  <c r="C20" i="17"/>
  <c r="Q20" i="17" s="1"/>
  <c r="A15" i="17"/>
  <c r="AI16" i="17"/>
  <c r="B16" i="17" s="1"/>
  <c r="AI17" i="17"/>
  <c r="B17" i="17" s="1"/>
  <c r="C21" i="17"/>
  <c r="Q21" i="17" s="1"/>
  <c r="C25" i="17"/>
  <c r="Q25" i="17" s="1"/>
  <c r="AJ29" i="17"/>
  <c r="C29" i="17" s="1"/>
  <c r="Q29" i="17" s="1"/>
  <c r="AI29" i="17"/>
  <c r="B29" i="17" s="1"/>
  <c r="A32" i="17"/>
  <c r="AI7" i="17"/>
  <c r="B7" i="17" s="1"/>
  <c r="AI13" i="17"/>
  <c r="B13" i="17" s="1"/>
  <c r="A17" i="17"/>
  <c r="A20" i="17"/>
  <c r="A27" i="17"/>
  <c r="C27" i="17"/>
  <c r="Q27" i="17" s="1"/>
  <c r="B30" i="17"/>
  <c r="AI35" i="17"/>
  <c r="B35" i="17" s="1"/>
  <c r="A35" i="17"/>
  <c r="AJ35" i="17"/>
  <c r="C35" i="17" s="1"/>
  <c r="Q35" i="17" s="1"/>
  <c r="A28" i="17"/>
  <c r="AI15" i="17"/>
  <c r="B15" i="17" s="1"/>
  <c r="AI18" i="17"/>
  <c r="B18" i="17" s="1"/>
  <c r="A18" i="17"/>
  <c r="C19" i="17"/>
  <c r="Q19" i="17" s="1"/>
  <c r="AJ23" i="17"/>
  <c r="C23" i="17" s="1"/>
  <c r="Q23" i="17" s="1"/>
  <c r="A23" i="17"/>
  <c r="AI23" i="17"/>
  <c r="B23" i="17" s="1"/>
  <c r="A21" i="17"/>
  <c r="A33" i="17"/>
  <c r="AJ33" i="17"/>
  <c r="C33" i="17" s="1"/>
  <c r="Q33" i="17" s="1"/>
  <c r="AI33" i="17"/>
  <c r="B33" i="17" s="1"/>
  <c r="B34" i="17"/>
  <c r="B36" i="17"/>
  <c r="AI50" i="17"/>
  <c r="B50" i="17" s="1"/>
  <c r="AJ50" i="17"/>
  <c r="C50" i="17" s="1"/>
  <c r="Q50" i="17" s="1"/>
  <c r="A50" i="17"/>
  <c r="A34" i="17"/>
  <c r="AJ34" i="17"/>
  <c r="C34" i="17" s="1"/>
  <c r="Q34" i="17" s="1"/>
  <c r="A49" i="17"/>
  <c r="A53" i="17"/>
  <c r="AI21" i="17"/>
  <c r="B21" i="17" s="1"/>
  <c r="AI28" i="17"/>
  <c r="B28" i="17" s="1"/>
  <c r="AJ32" i="17"/>
  <c r="C32" i="17" s="1"/>
  <c r="Q32" i="17" s="1"/>
  <c r="AI32" i="17"/>
  <c r="B32" i="17" s="1"/>
  <c r="A43" i="17"/>
  <c r="AJ43" i="17"/>
  <c r="C43" i="17" s="1"/>
  <c r="Q43" i="17" s="1"/>
  <c r="AI43" i="17"/>
  <c r="B43" i="17" s="1"/>
  <c r="A44" i="17"/>
  <c r="C65" i="17"/>
  <c r="Q65" i="17" s="1"/>
  <c r="AJ41" i="17"/>
  <c r="C41" i="17" s="1"/>
  <c r="Q41" i="17" s="1"/>
  <c r="AI41" i="17"/>
  <c r="B41" i="17" s="1"/>
  <c r="A41" i="17"/>
  <c r="A40" i="17"/>
  <c r="C44" i="17"/>
  <c r="Q44" i="17" s="1"/>
  <c r="A51" i="17"/>
  <c r="A58" i="17"/>
  <c r="C58" i="17"/>
  <c r="Q58" i="17" s="1"/>
  <c r="AJ46" i="17"/>
  <c r="C46" i="17" s="1"/>
  <c r="Q46" i="17" s="1"/>
  <c r="AI46" i="17"/>
  <c r="B46" i="17" s="1"/>
  <c r="A46" i="17"/>
  <c r="B53" i="17"/>
  <c r="C54" i="17"/>
  <c r="Q54" i="17" s="1"/>
  <c r="AI40" i="17"/>
  <c r="B40" i="17" s="1"/>
  <c r="AI49" i="17"/>
  <c r="B49" i="17" s="1"/>
  <c r="AI51" i="17"/>
  <c r="B51" i="17" s="1"/>
  <c r="A55" i="17"/>
  <c r="AJ55" i="17"/>
  <c r="C55" i="17" s="1"/>
  <c r="Q55" i="17" s="1"/>
  <c r="B57" i="17"/>
  <c r="AJ40" i="17"/>
  <c r="C40" i="17" s="1"/>
  <c r="Q40" i="17" s="1"/>
  <c r="AJ49" i="17"/>
  <c r="C49" i="17" s="1"/>
  <c r="Q49" i="17" s="1"/>
  <c r="AJ51" i="17"/>
  <c r="C51" i="17" s="1"/>
  <c r="Q51" i="17" s="1"/>
  <c r="A54" i="17"/>
  <c r="A61" i="17"/>
  <c r="AJ61" i="17"/>
  <c r="C61" i="17" s="1"/>
  <c r="Q61" i="17" s="1"/>
  <c r="A74" i="17"/>
  <c r="AJ74" i="17"/>
  <c r="C74" i="17" s="1"/>
  <c r="Q74" i="17" s="1"/>
  <c r="AI74" i="17"/>
  <c r="B74" i="17" s="1"/>
  <c r="A56" i="17"/>
  <c r="A60" i="17"/>
  <c r="A59" i="17"/>
  <c r="C63" i="17"/>
  <c r="Q63" i="17" s="1"/>
  <c r="A67" i="17"/>
  <c r="B52" i="17"/>
  <c r="A65" i="17"/>
  <c r="AJ70" i="17"/>
  <c r="C70" i="17" s="1"/>
  <c r="Q70" i="17" s="1"/>
  <c r="A70" i="17"/>
  <c r="AI70" i="17"/>
  <c r="B70" i="17" s="1"/>
  <c r="A79" i="17"/>
  <c r="AJ79" i="17"/>
  <c r="C79" i="17" s="1"/>
  <c r="Q79" i="17" s="1"/>
  <c r="AI79" i="17"/>
  <c r="B79" i="17" s="1"/>
  <c r="B66" i="17"/>
  <c r="C73" i="17"/>
  <c r="Q73" i="17" s="1"/>
  <c r="AI60" i="17"/>
  <c r="B60" i="17" s="1"/>
  <c r="AJ60" i="17"/>
  <c r="C60" i="17" s="1"/>
  <c r="Q60" i="17" s="1"/>
  <c r="AJ71" i="17"/>
  <c r="C71" i="17" s="1"/>
  <c r="Q71" i="17" s="1"/>
  <c r="A71" i="17"/>
  <c r="AI71" i="17"/>
  <c r="B71" i="17" s="1"/>
  <c r="A77" i="17"/>
  <c r="AI65" i="17"/>
  <c r="B65" i="17" s="1"/>
  <c r="AJ68" i="17"/>
  <c r="C68" i="17" s="1"/>
  <c r="Q68" i="17" s="1"/>
  <c r="A68" i="17"/>
  <c r="AJ69" i="17"/>
  <c r="C69" i="17" s="1"/>
  <c r="Q69" i="17" s="1"/>
  <c r="A69" i="17"/>
  <c r="AI69" i="17"/>
  <c r="B69" i="17" s="1"/>
  <c r="C89" i="17"/>
  <c r="Q89" i="17" s="1"/>
  <c r="AI68" i="17"/>
  <c r="B68" i="17" s="1"/>
  <c r="AJ72" i="17"/>
  <c r="C72" i="17" s="1"/>
  <c r="Q72" i="17" s="1"/>
  <c r="A72" i="17"/>
  <c r="G72" i="17" s="1"/>
  <c r="AI72" i="17"/>
  <c r="B72" i="17" s="1"/>
  <c r="A85" i="17"/>
  <c r="A93" i="17"/>
  <c r="AJ93" i="17"/>
  <c r="C93" i="17" s="1"/>
  <c r="Q93" i="17" s="1"/>
  <c r="AI93" i="17"/>
  <c r="B93" i="17" s="1"/>
  <c r="AJ82" i="17"/>
  <c r="C82" i="17" s="1"/>
  <c r="Q82" i="17" s="1"/>
  <c r="AJ96" i="17"/>
  <c r="C96" i="17" s="1"/>
  <c r="Q96" i="17" s="1"/>
  <c r="A96" i="17"/>
  <c r="AJ106" i="17"/>
  <c r="C106" i="17" s="1"/>
  <c r="Q106" i="17" s="1"/>
  <c r="AI106" i="17"/>
  <c r="B106" i="17" s="1"/>
  <c r="AJ90" i="17"/>
  <c r="C90" i="17" s="1"/>
  <c r="Q90" i="17" s="1"/>
  <c r="A90" i="17"/>
  <c r="AI90" i="17"/>
  <c r="B90" i="17" s="1"/>
  <c r="AI73" i="17"/>
  <c r="B73" i="17" s="1"/>
  <c r="AJ78" i="17"/>
  <c r="C78" i="17" s="1"/>
  <c r="Q78" i="17" s="1"/>
  <c r="A73" i="17"/>
  <c r="A95" i="17"/>
  <c r="AJ95" i="17"/>
  <c r="C95" i="17" s="1"/>
  <c r="Q95" i="17" s="1"/>
  <c r="AJ132" i="17"/>
  <c r="C132" i="17" s="1"/>
  <c r="Q132" i="17" s="1"/>
  <c r="A132" i="17"/>
  <c r="AI132" i="17"/>
  <c r="B132" i="17" s="1"/>
  <c r="B94" i="17"/>
  <c r="AI95" i="17"/>
  <c r="B95" i="17" s="1"/>
  <c r="AJ85" i="17"/>
  <c r="C85" i="17" s="1"/>
  <c r="Q85" i="17" s="1"/>
  <c r="A94" i="17"/>
  <c r="AJ91" i="17"/>
  <c r="C91" i="17" s="1"/>
  <c r="Q91" i="17" s="1"/>
  <c r="A91" i="17"/>
  <c r="A133" i="17"/>
  <c r="AJ133" i="17"/>
  <c r="C133" i="17" s="1"/>
  <c r="Q133" i="17" s="1"/>
  <c r="AI133" i="17"/>
  <c r="B133" i="17" s="1"/>
  <c r="A87" i="17"/>
  <c r="A88" i="17"/>
  <c r="A89" i="17"/>
  <c r="AJ92" i="17"/>
  <c r="C92" i="17" s="1"/>
  <c r="Q92" i="17" s="1"/>
  <c r="A92" i="17"/>
  <c r="AJ131" i="17"/>
  <c r="C131" i="17" s="1"/>
  <c r="Q131" i="17" s="1"/>
  <c r="A131" i="17"/>
  <c r="AJ108" i="17"/>
  <c r="C108" i="17" s="1"/>
  <c r="Q108" i="17" s="1"/>
  <c r="A108" i="17"/>
  <c r="B131" i="17"/>
  <c r="AI108" i="17"/>
  <c r="B108" i="17" s="1"/>
  <c r="R99" i="17" l="1"/>
  <c r="M104" i="17"/>
  <c r="W80" i="17"/>
  <c r="W99" i="17"/>
  <c r="T145" i="17"/>
  <c r="AA143" i="17"/>
  <c r="X103" i="17"/>
  <c r="AA147" i="17"/>
  <c r="S99" i="17"/>
  <c r="D98" i="17"/>
  <c r="I147" i="17"/>
  <c r="S107" i="17"/>
  <c r="N103" i="17"/>
  <c r="U80" i="17"/>
  <c r="AD147" i="17"/>
  <c r="AA104" i="17"/>
  <c r="S103" i="17"/>
  <c r="K104" i="17"/>
  <c r="AA103" i="17"/>
  <c r="AC99" i="17"/>
  <c r="L96" i="17"/>
  <c r="AB80" i="17"/>
  <c r="J98" i="17"/>
  <c r="P12" i="17"/>
  <c r="AB147" i="17"/>
  <c r="Y103" i="17"/>
  <c r="AD104" i="17"/>
  <c r="E98" i="17"/>
  <c r="AC38" i="17"/>
  <c r="AD103" i="17"/>
  <c r="D80" i="17"/>
  <c r="AE98" i="17"/>
  <c r="N147" i="17"/>
  <c r="W104" i="17"/>
  <c r="AB103" i="17"/>
  <c r="M99" i="17"/>
  <c r="G98" i="17"/>
  <c r="AE142" i="17"/>
  <c r="I138" i="17"/>
  <c r="J83" i="17"/>
  <c r="T136" i="17"/>
  <c r="J145" i="17"/>
  <c r="W141" i="17"/>
  <c r="I57" i="17"/>
  <c r="T64" i="17"/>
  <c r="AC52" i="17"/>
  <c r="U139" i="17"/>
  <c r="L142" i="17"/>
  <c r="V145" i="17"/>
  <c r="Y145" i="17"/>
  <c r="P136" i="17"/>
  <c r="Y99" i="17"/>
  <c r="X99" i="17"/>
  <c r="AA138" i="17"/>
  <c r="M103" i="17"/>
  <c r="W103" i="17"/>
  <c r="N99" i="17"/>
  <c r="L81" i="17"/>
  <c r="K76" i="17"/>
  <c r="AE139" i="17"/>
  <c r="M147" i="17"/>
  <c r="W147" i="17"/>
  <c r="P138" i="17"/>
  <c r="AC104" i="17"/>
  <c r="T103" i="17"/>
  <c r="S80" i="17"/>
  <c r="AB98" i="17"/>
  <c r="U98" i="17"/>
  <c r="P160" i="17"/>
  <c r="K147" i="17"/>
  <c r="AC147" i="17"/>
  <c r="G147" i="17"/>
  <c r="E107" i="17"/>
  <c r="M141" i="17"/>
  <c r="U142" i="17"/>
  <c r="N138" i="17"/>
  <c r="N104" i="17"/>
  <c r="I99" i="17"/>
  <c r="X104" i="17"/>
  <c r="AC103" i="17"/>
  <c r="AA99" i="17"/>
  <c r="AD99" i="17"/>
  <c r="V80" i="17"/>
  <c r="Y98" i="17"/>
  <c r="S98" i="17"/>
  <c r="O98" i="17"/>
  <c r="U37" i="17"/>
  <c r="U19" i="17"/>
  <c r="T139" i="17"/>
  <c r="Y139" i="17"/>
  <c r="U145" i="17"/>
  <c r="AA141" i="17"/>
  <c r="I141" i="17"/>
  <c r="T142" i="17"/>
  <c r="Y142" i="17"/>
  <c r="M138" i="17"/>
  <c r="D105" i="17"/>
  <c r="AC83" i="17"/>
  <c r="N31" i="17"/>
  <c r="AC137" i="17"/>
  <c r="V139" i="17"/>
  <c r="AD144" i="17"/>
  <c r="AE145" i="17"/>
  <c r="N141" i="17"/>
  <c r="V142" i="17"/>
  <c r="R138" i="17"/>
  <c r="W138" i="17"/>
  <c r="AD38" i="17"/>
  <c r="AA37" i="17"/>
  <c r="V97" i="17"/>
  <c r="AD75" i="17"/>
  <c r="AA81" i="17"/>
  <c r="Z7" i="17"/>
  <c r="W143" i="17"/>
  <c r="AC140" i="17"/>
  <c r="Y136" i="17"/>
  <c r="U134" i="17"/>
  <c r="AA75" i="17"/>
  <c r="Z81" i="17"/>
  <c r="I63" i="17"/>
  <c r="J136" i="17"/>
  <c r="K140" i="17"/>
  <c r="V136" i="17"/>
  <c r="I137" i="17"/>
  <c r="W75" i="17"/>
  <c r="I143" i="17"/>
  <c r="AB144" i="17"/>
  <c r="G140" i="17"/>
  <c r="AE134" i="17"/>
  <c r="AD97" i="17"/>
  <c r="AB75" i="17"/>
  <c r="D84" i="17"/>
  <c r="U97" i="17"/>
  <c r="N81" i="17"/>
  <c r="O144" i="17"/>
  <c r="U75" i="17"/>
  <c r="O29" i="17"/>
  <c r="X13" i="17"/>
  <c r="AE7" i="17"/>
  <c r="M143" i="17"/>
  <c r="K144" i="17"/>
  <c r="AC144" i="17"/>
  <c r="G144" i="17"/>
  <c r="AB140" i="17"/>
  <c r="AD140" i="17"/>
  <c r="R137" i="17"/>
  <c r="U136" i="17"/>
  <c r="AE136" i="17"/>
  <c r="U135" i="17"/>
  <c r="AA137" i="17"/>
  <c r="AD137" i="17"/>
  <c r="T134" i="17"/>
  <c r="V134" i="17"/>
  <c r="AE102" i="17"/>
  <c r="Z97" i="17"/>
  <c r="AE97" i="17"/>
  <c r="L103" i="17"/>
  <c r="O81" i="17"/>
  <c r="U106" i="17"/>
  <c r="M39" i="17"/>
  <c r="D144" i="17"/>
  <c r="T140" i="17"/>
  <c r="V140" i="17"/>
  <c r="Y140" i="17"/>
  <c r="M136" i="17"/>
  <c r="W136" i="17"/>
  <c r="T135" i="17"/>
  <c r="S137" i="17"/>
  <c r="V137" i="17"/>
  <c r="K134" i="17"/>
  <c r="AC134" i="17"/>
  <c r="G134" i="17"/>
  <c r="L91" i="17"/>
  <c r="M31" i="17"/>
  <c r="N143" i="17"/>
  <c r="Z137" i="17"/>
  <c r="S144" i="17"/>
  <c r="E144" i="17"/>
  <c r="X144" i="17"/>
  <c r="U140" i="17"/>
  <c r="AE140" i="17"/>
  <c r="AA136" i="17"/>
  <c r="N136" i="17"/>
  <c r="I136" i="17"/>
  <c r="O135" i="17"/>
  <c r="M137" i="17"/>
  <c r="X137" i="17"/>
  <c r="AB134" i="17"/>
  <c r="AD134" i="17"/>
  <c r="R97" i="17"/>
  <c r="I81" i="17"/>
  <c r="AC64" i="17"/>
  <c r="AA63" i="17"/>
  <c r="AC7" i="17"/>
  <c r="V105" i="17"/>
  <c r="AA83" i="17"/>
  <c r="N76" i="17"/>
  <c r="Y38" i="17"/>
  <c r="X42" i="17"/>
  <c r="AA24" i="17"/>
  <c r="U45" i="17"/>
  <c r="K14" i="17"/>
  <c r="X105" i="17"/>
  <c r="Y83" i="17"/>
  <c r="AE83" i="17"/>
  <c r="O76" i="17"/>
  <c r="P38" i="17"/>
  <c r="T38" i="17"/>
  <c r="I37" i="17"/>
  <c r="D24" i="17"/>
  <c r="J30" i="17"/>
  <c r="L47" i="17"/>
  <c r="L134" i="17"/>
  <c r="P134" i="17"/>
  <c r="K139" i="17"/>
  <c r="AB139" i="17"/>
  <c r="AC139" i="17"/>
  <c r="AD139" i="17"/>
  <c r="G139" i="17"/>
  <c r="Z142" i="17"/>
  <c r="K145" i="17"/>
  <c r="AB145" i="17"/>
  <c r="AC145" i="17"/>
  <c r="AD145" i="17"/>
  <c r="G145" i="17"/>
  <c r="R142" i="17"/>
  <c r="T141" i="17"/>
  <c r="U141" i="17"/>
  <c r="V141" i="17"/>
  <c r="AE141" i="17"/>
  <c r="Y141" i="17"/>
  <c r="AA107" i="17"/>
  <c r="K142" i="17"/>
  <c r="AB142" i="17"/>
  <c r="AC142" i="17"/>
  <c r="AD142" i="17"/>
  <c r="G142" i="17"/>
  <c r="AD105" i="17"/>
  <c r="Z138" i="17"/>
  <c r="T138" i="17"/>
  <c r="U138" i="17"/>
  <c r="V138" i="17"/>
  <c r="AE138" i="17"/>
  <c r="Y138" i="17"/>
  <c r="Z105" i="17"/>
  <c r="M105" i="17"/>
  <c r="W105" i="17"/>
  <c r="L102" i="17"/>
  <c r="Z83" i="17"/>
  <c r="I83" i="17"/>
  <c r="U83" i="17"/>
  <c r="D83" i="17"/>
  <c r="W37" i="17"/>
  <c r="D38" i="17"/>
  <c r="E38" i="17"/>
  <c r="G38" i="17"/>
  <c r="K38" i="17"/>
  <c r="AB38" i="17"/>
  <c r="R37" i="17"/>
  <c r="AC37" i="17"/>
  <c r="Y37" i="17"/>
  <c r="R42" i="17"/>
  <c r="T30" i="17"/>
  <c r="W30" i="17"/>
  <c r="W45" i="17"/>
  <c r="AA14" i="17"/>
  <c r="S139" i="17"/>
  <c r="D139" i="17"/>
  <c r="E139" i="17"/>
  <c r="O139" i="17"/>
  <c r="X139" i="17"/>
  <c r="Z141" i="17"/>
  <c r="R141" i="17"/>
  <c r="J141" i="17"/>
  <c r="S145" i="17"/>
  <c r="D145" i="17"/>
  <c r="E145" i="17"/>
  <c r="O145" i="17"/>
  <c r="X145" i="17"/>
  <c r="K141" i="17"/>
  <c r="AB141" i="17"/>
  <c r="AC141" i="17"/>
  <c r="AD141" i="17"/>
  <c r="G141" i="17"/>
  <c r="D107" i="17"/>
  <c r="S142" i="17"/>
  <c r="D142" i="17"/>
  <c r="E142" i="17"/>
  <c r="F142" i="17" s="1"/>
  <c r="O142" i="17"/>
  <c r="X142" i="17"/>
  <c r="K138" i="17"/>
  <c r="AB138" i="17"/>
  <c r="AC138" i="17"/>
  <c r="AD138" i="17"/>
  <c r="G138" i="17"/>
  <c r="R105" i="17"/>
  <c r="U105" i="17"/>
  <c r="AA105" i="17"/>
  <c r="Y86" i="17"/>
  <c r="M83" i="17"/>
  <c r="V83" i="17"/>
  <c r="AB83" i="17"/>
  <c r="T83" i="17"/>
  <c r="K83" i="17"/>
  <c r="O83" i="17"/>
  <c r="M38" i="17"/>
  <c r="N38" i="17"/>
  <c r="X38" i="17"/>
  <c r="S38" i="17"/>
  <c r="T37" i="17"/>
  <c r="D37" i="17"/>
  <c r="G37" i="17"/>
  <c r="K37" i="17"/>
  <c r="T42" i="17"/>
  <c r="AB45" i="17"/>
  <c r="W14" i="17"/>
  <c r="AA139" i="17"/>
  <c r="M139" i="17"/>
  <c r="N139" i="17"/>
  <c r="W139" i="17"/>
  <c r="I139" i="17"/>
  <c r="Z145" i="17"/>
  <c r="R145" i="17"/>
  <c r="R107" i="17"/>
  <c r="AA145" i="17"/>
  <c r="M145" i="17"/>
  <c r="N145" i="17"/>
  <c r="W145" i="17"/>
  <c r="S141" i="17"/>
  <c r="D141" i="17"/>
  <c r="E141" i="17"/>
  <c r="O141" i="17"/>
  <c r="J142" i="17"/>
  <c r="AA142" i="17"/>
  <c r="M142" i="17"/>
  <c r="N142" i="17"/>
  <c r="W142" i="17"/>
  <c r="J138" i="17"/>
  <c r="S138" i="17"/>
  <c r="D138" i="17"/>
  <c r="E138" i="17"/>
  <c r="O138" i="17"/>
  <c r="Y105" i="17"/>
  <c r="S105" i="17"/>
  <c r="E105" i="17"/>
  <c r="AB105" i="17"/>
  <c r="J86" i="17"/>
  <c r="X83" i="17"/>
  <c r="N83" i="17"/>
  <c r="R83" i="17"/>
  <c r="AD83" i="17"/>
  <c r="S83" i="17"/>
  <c r="AB37" i="17"/>
  <c r="L61" i="17"/>
  <c r="U38" i="17"/>
  <c r="V38" i="17"/>
  <c r="I38" i="17"/>
  <c r="AA38" i="17"/>
  <c r="M37" i="17"/>
  <c r="X37" i="17"/>
  <c r="S37" i="17"/>
  <c r="AB42" i="17"/>
  <c r="N30" i="17"/>
  <c r="M45" i="17"/>
  <c r="AE14" i="17"/>
  <c r="Z37" i="17"/>
  <c r="AE48" i="17"/>
  <c r="S48" i="17"/>
  <c r="AE39" i="17"/>
  <c r="AD48" i="17"/>
  <c r="R144" i="17"/>
  <c r="M144" i="17"/>
  <c r="W144" i="17"/>
  <c r="S140" i="17"/>
  <c r="D140" i="17"/>
  <c r="E140" i="17"/>
  <c r="O140" i="17"/>
  <c r="X140" i="17"/>
  <c r="K136" i="17"/>
  <c r="AB136" i="17"/>
  <c r="AC136" i="17"/>
  <c r="AD136" i="17"/>
  <c r="G136" i="17"/>
  <c r="J134" i="17"/>
  <c r="T137" i="17"/>
  <c r="E137" i="17"/>
  <c r="W137" i="17"/>
  <c r="Y137" i="17"/>
  <c r="S134" i="17"/>
  <c r="D134" i="17"/>
  <c r="E134" i="17"/>
  <c r="O134" i="17"/>
  <c r="X134" i="17"/>
  <c r="D97" i="17"/>
  <c r="AB97" i="17"/>
  <c r="J97" i="17"/>
  <c r="AC97" i="17"/>
  <c r="O75" i="17"/>
  <c r="V75" i="17"/>
  <c r="M75" i="17"/>
  <c r="T75" i="17"/>
  <c r="S75" i="17"/>
  <c r="M81" i="17"/>
  <c r="V81" i="17"/>
  <c r="W81" i="17"/>
  <c r="Y81" i="17"/>
  <c r="S76" i="17"/>
  <c r="X76" i="17"/>
  <c r="Y48" i="17"/>
  <c r="J39" i="17"/>
  <c r="AC39" i="17"/>
  <c r="J48" i="17"/>
  <c r="M48" i="17"/>
  <c r="V19" i="17"/>
  <c r="J24" i="17"/>
  <c r="V24" i="17"/>
  <c r="AB12" i="17"/>
  <c r="W12" i="17"/>
  <c r="I31" i="17"/>
  <c r="D31" i="17"/>
  <c r="AB13" i="17"/>
  <c r="K7" i="17"/>
  <c r="T7" i="17"/>
  <c r="J140" i="17"/>
  <c r="AA144" i="17"/>
  <c r="N144" i="17"/>
  <c r="I144" i="17"/>
  <c r="J137" i="17"/>
  <c r="I134" i="17"/>
  <c r="T144" i="17"/>
  <c r="U144" i="17"/>
  <c r="V144" i="17"/>
  <c r="AE144" i="17"/>
  <c r="Y144" i="17"/>
  <c r="AA140" i="17"/>
  <c r="M140" i="17"/>
  <c r="N140" i="17"/>
  <c r="W140" i="17"/>
  <c r="I140" i="17"/>
  <c r="S136" i="17"/>
  <c r="D136" i="17"/>
  <c r="E136" i="17"/>
  <c r="O136" i="17"/>
  <c r="X136" i="17"/>
  <c r="K137" i="17"/>
  <c r="AB137" i="17"/>
  <c r="N137" i="17"/>
  <c r="G137" i="17"/>
  <c r="AA134" i="17"/>
  <c r="M134" i="17"/>
  <c r="N134" i="17"/>
  <c r="W134" i="17"/>
  <c r="N97" i="17"/>
  <c r="AA97" i="17"/>
  <c r="I97" i="17"/>
  <c r="T97" i="17"/>
  <c r="O97" i="17"/>
  <c r="D75" i="17"/>
  <c r="L104" i="17"/>
  <c r="N75" i="17"/>
  <c r="K75" i="17"/>
  <c r="K81" i="17"/>
  <c r="U81" i="17"/>
  <c r="AD81" i="17"/>
  <c r="AE81" i="17"/>
  <c r="J81" i="17"/>
  <c r="AC76" i="17"/>
  <c r="Y76" i="17"/>
  <c r="R39" i="17"/>
  <c r="N39" i="17"/>
  <c r="I48" i="17"/>
  <c r="D48" i="17"/>
  <c r="Z48" i="17"/>
  <c r="AC48" i="17"/>
  <c r="AD29" i="17"/>
  <c r="J19" i="17"/>
  <c r="Z24" i="17"/>
  <c r="X24" i="17"/>
  <c r="U12" i="17"/>
  <c r="R29" i="17"/>
  <c r="T12" i="17"/>
  <c r="S12" i="17"/>
  <c r="Y12" i="17"/>
  <c r="D12" i="17"/>
  <c r="S13" i="17"/>
  <c r="T31" i="17"/>
  <c r="W31" i="17"/>
  <c r="V13" i="17"/>
  <c r="X7" i="17"/>
  <c r="V7" i="17"/>
  <c r="Y97" i="17"/>
  <c r="G97" i="17"/>
  <c r="S97" i="17"/>
  <c r="M97" i="17"/>
  <c r="W97" i="17"/>
  <c r="AE75" i="17"/>
  <c r="AC75" i="17"/>
  <c r="S81" i="17"/>
  <c r="AC81" i="17"/>
  <c r="D81" i="17"/>
  <c r="X81" i="17"/>
  <c r="R81" i="17"/>
  <c r="T81" i="17"/>
  <c r="Z39" i="17"/>
  <c r="V39" i="17"/>
  <c r="O48" i="17"/>
  <c r="K48" i="17"/>
  <c r="V48" i="17"/>
  <c r="V12" i="17"/>
  <c r="AA29" i="17"/>
  <c r="I12" i="17"/>
  <c r="X12" i="17"/>
  <c r="R31" i="17"/>
  <c r="AD31" i="17"/>
  <c r="AE31" i="17"/>
  <c r="Y7" i="17"/>
  <c r="AD7" i="17"/>
  <c r="L146" i="17"/>
  <c r="U102" i="17"/>
  <c r="K84" i="17"/>
  <c r="G64" i="17"/>
  <c r="N57" i="17"/>
  <c r="AA57" i="17"/>
  <c r="I52" i="17"/>
  <c r="N63" i="17"/>
  <c r="AE6" i="17"/>
  <c r="T143" i="17"/>
  <c r="V143" i="17"/>
  <c r="Y143" i="17"/>
  <c r="T147" i="17"/>
  <c r="U147" i="17"/>
  <c r="V147" i="17"/>
  <c r="AE147" i="17"/>
  <c r="Y147" i="17"/>
  <c r="AD135" i="17"/>
  <c r="K103" i="17"/>
  <c r="J103" i="17"/>
  <c r="U104" i="17"/>
  <c r="V104" i="17"/>
  <c r="AE104" i="17"/>
  <c r="V102" i="17"/>
  <c r="G99" i="17"/>
  <c r="Y104" i="17"/>
  <c r="AB99" i="17"/>
  <c r="D103" i="17"/>
  <c r="E103" i="17"/>
  <c r="O103" i="17"/>
  <c r="D99" i="17"/>
  <c r="E99" i="17"/>
  <c r="O99" i="17"/>
  <c r="O80" i="17"/>
  <c r="N80" i="17"/>
  <c r="M80" i="17"/>
  <c r="T80" i="17"/>
  <c r="AA80" i="17"/>
  <c r="Z98" i="17"/>
  <c r="R98" i="17"/>
  <c r="AD98" i="17"/>
  <c r="M98" i="17"/>
  <c r="W98" i="17"/>
  <c r="AA84" i="17"/>
  <c r="P88" i="17"/>
  <c r="R76" i="17"/>
  <c r="D76" i="17"/>
  <c r="G76" i="17"/>
  <c r="J64" i="17"/>
  <c r="O57" i="17"/>
  <c r="K52" i="17"/>
  <c r="O63" i="17"/>
  <c r="D19" i="17"/>
  <c r="R19" i="17"/>
  <c r="R24" i="17"/>
  <c r="AB24" i="17"/>
  <c r="AD24" i="17"/>
  <c r="U143" i="17"/>
  <c r="AE143" i="17"/>
  <c r="S147" i="17"/>
  <c r="D147" i="17"/>
  <c r="E147" i="17"/>
  <c r="O147" i="17"/>
  <c r="X147" i="17"/>
  <c r="AB135" i="17"/>
  <c r="G135" i="17"/>
  <c r="R104" i="17"/>
  <c r="K99" i="17"/>
  <c r="AB104" i="17"/>
  <c r="J99" i="17"/>
  <c r="D104" i="17"/>
  <c r="E104" i="17"/>
  <c r="O104" i="17"/>
  <c r="I103" i="17"/>
  <c r="T99" i="17"/>
  <c r="G103" i="17"/>
  <c r="R103" i="17"/>
  <c r="J104" i="17"/>
  <c r="U103" i="17"/>
  <c r="V103" i="17"/>
  <c r="AE103" i="17"/>
  <c r="U99" i="17"/>
  <c r="V99" i="17"/>
  <c r="AE99" i="17"/>
  <c r="AE80" i="17"/>
  <c r="AD80" i="17"/>
  <c r="AC80" i="17"/>
  <c r="K80" i="17"/>
  <c r="N98" i="17"/>
  <c r="AA98" i="17"/>
  <c r="I98" i="17"/>
  <c r="T98" i="17"/>
  <c r="AC98" i="17"/>
  <c r="S84" i="17"/>
  <c r="I84" i="17"/>
  <c r="J76" i="17"/>
  <c r="AB76" i="17"/>
  <c r="V76" i="17"/>
  <c r="I76" i="17"/>
  <c r="AD64" i="17"/>
  <c r="O62" i="17"/>
  <c r="Z57" i="17"/>
  <c r="D52" i="17"/>
  <c r="T63" i="17"/>
  <c r="Z63" i="17"/>
  <c r="M19" i="17"/>
  <c r="X19" i="17"/>
  <c r="K24" i="17"/>
  <c r="N24" i="17"/>
  <c r="Y19" i="17"/>
  <c r="AE24" i="17"/>
  <c r="K62" i="17"/>
  <c r="X62" i="17"/>
  <c r="AB62" i="17"/>
  <c r="AA82" i="17"/>
  <c r="D62" i="17"/>
  <c r="K143" i="17"/>
  <c r="AB143" i="17"/>
  <c r="AC143" i="17"/>
  <c r="AD143" i="17"/>
  <c r="G143" i="17"/>
  <c r="R102" i="17"/>
  <c r="AA102" i="17"/>
  <c r="AC102" i="17"/>
  <c r="AD102" i="17"/>
  <c r="X102" i="17"/>
  <c r="L97" i="17"/>
  <c r="T84" i="17"/>
  <c r="X84" i="17"/>
  <c r="M84" i="17"/>
  <c r="O84" i="17"/>
  <c r="Y84" i="17"/>
  <c r="D64" i="17"/>
  <c r="E64" i="17"/>
  <c r="O64" i="17"/>
  <c r="X64" i="17"/>
  <c r="R64" i="17"/>
  <c r="K57" i="17"/>
  <c r="Y62" i="17"/>
  <c r="S62" i="17"/>
  <c r="M62" i="17"/>
  <c r="N62" i="17"/>
  <c r="W62" i="17"/>
  <c r="M57" i="17"/>
  <c r="V57" i="17"/>
  <c r="W57" i="17"/>
  <c r="Y57" i="17"/>
  <c r="AB64" i="17"/>
  <c r="T52" i="17"/>
  <c r="N52" i="17"/>
  <c r="O52" i="17"/>
  <c r="Y52" i="17"/>
  <c r="S64" i="17"/>
  <c r="AB63" i="17"/>
  <c r="M63" i="17"/>
  <c r="V63" i="17"/>
  <c r="W63" i="17"/>
  <c r="Y63" i="17"/>
  <c r="L31" i="17"/>
  <c r="U6" i="17"/>
  <c r="S143" i="17"/>
  <c r="D143" i="17"/>
  <c r="E143" i="17"/>
  <c r="O143" i="17"/>
  <c r="X143" i="17"/>
  <c r="AB102" i="17"/>
  <c r="D102" i="17"/>
  <c r="E102" i="17"/>
  <c r="O102" i="17"/>
  <c r="Y102" i="17"/>
  <c r="J102" i="17"/>
  <c r="L101" i="17"/>
  <c r="J84" i="17"/>
  <c r="Z84" i="17"/>
  <c r="U84" i="17"/>
  <c r="W84" i="17"/>
  <c r="N82" i="17"/>
  <c r="M64" i="17"/>
  <c r="N64" i="17"/>
  <c r="W64" i="17"/>
  <c r="I64" i="17"/>
  <c r="Z64" i="17"/>
  <c r="AA62" i="17"/>
  <c r="U62" i="17"/>
  <c r="V62" i="17"/>
  <c r="AE62" i="17"/>
  <c r="U57" i="17"/>
  <c r="AD57" i="17"/>
  <c r="AE57" i="17"/>
  <c r="J57" i="17"/>
  <c r="Z52" i="17"/>
  <c r="M52" i="17"/>
  <c r="V52" i="17"/>
  <c r="W52" i="17"/>
  <c r="K63" i="17"/>
  <c r="U63" i="17"/>
  <c r="AD63" i="17"/>
  <c r="AE63" i="17"/>
  <c r="J63" i="17"/>
  <c r="M102" i="17"/>
  <c r="N102" i="17"/>
  <c r="W102" i="17"/>
  <c r="AB84" i="17"/>
  <c r="V84" i="17"/>
  <c r="N84" i="17"/>
  <c r="AC84" i="17"/>
  <c r="AE84" i="17"/>
  <c r="R84" i="17"/>
  <c r="W82" i="17"/>
  <c r="U64" i="17"/>
  <c r="V64" i="17"/>
  <c r="AE64" i="17"/>
  <c r="Z62" i="17"/>
  <c r="K78" i="17"/>
  <c r="T62" i="17"/>
  <c r="AC62" i="17"/>
  <c r="AD62" i="17"/>
  <c r="AC57" i="17"/>
  <c r="D57" i="17"/>
  <c r="X57" i="17"/>
  <c r="R57" i="17"/>
  <c r="AA52" i="17"/>
  <c r="J52" i="17"/>
  <c r="S57" i="17"/>
  <c r="U52" i="17"/>
  <c r="AD52" i="17"/>
  <c r="AE52" i="17"/>
  <c r="S63" i="17"/>
  <c r="AC63" i="17"/>
  <c r="D63" i="17"/>
  <c r="X63" i="17"/>
  <c r="Z6" i="17"/>
  <c r="O42" i="17"/>
  <c r="S42" i="17"/>
  <c r="AB29" i="17"/>
  <c r="U30" i="17"/>
  <c r="S30" i="17"/>
  <c r="K29" i="17"/>
  <c r="AE29" i="17"/>
  <c r="Z45" i="17"/>
  <c r="AD45" i="17"/>
  <c r="N14" i="17"/>
  <c r="Y14" i="17"/>
  <c r="AB31" i="17"/>
  <c r="V31" i="17"/>
  <c r="AC31" i="17"/>
  <c r="K31" i="17"/>
  <c r="AA31" i="17"/>
  <c r="G31" i="17"/>
  <c r="Y13" i="17"/>
  <c r="M13" i="17"/>
  <c r="AD13" i="17"/>
  <c r="U7" i="17"/>
  <c r="M7" i="17"/>
  <c r="J7" i="17"/>
  <c r="AB7" i="17"/>
  <c r="O7" i="17"/>
  <c r="I42" i="17"/>
  <c r="D42" i="17"/>
  <c r="W42" i="17"/>
  <c r="AA42" i="17"/>
  <c r="V30" i="17"/>
  <c r="O30" i="17"/>
  <c r="S29" i="17"/>
  <c r="K45" i="17"/>
  <c r="X45" i="17"/>
  <c r="J14" i="17"/>
  <c r="V14" i="17"/>
  <c r="Z31" i="17"/>
  <c r="J31" i="17"/>
  <c r="U31" i="17"/>
  <c r="O31" i="17"/>
  <c r="X31" i="17"/>
  <c r="R13" i="17"/>
  <c r="U13" i="17"/>
  <c r="W13" i="17"/>
  <c r="AA7" i="17"/>
  <c r="G7" i="17"/>
  <c r="R7" i="17"/>
  <c r="D7" i="17"/>
  <c r="W7" i="17"/>
  <c r="K97" i="17"/>
  <c r="R134" i="17"/>
  <c r="G13" i="17"/>
  <c r="Z13" i="17"/>
  <c r="N13" i="17"/>
  <c r="AE13" i="17"/>
  <c r="Z144" i="17"/>
  <c r="P39" i="17"/>
  <c r="L39" i="17"/>
  <c r="U42" i="17"/>
  <c r="AE42" i="17"/>
  <c r="Z42" i="17"/>
  <c r="AD30" i="17"/>
  <c r="X30" i="17"/>
  <c r="AB30" i="17"/>
  <c r="AE30" i="17"/>
  <c r="O45" i="17"/>
  <c r="AE45" i="17"/>
  <c r="S45" i="17"/>
  <c r="N45" i="17"/>
  <c r="I45" i="17"/>
  <c r="R14" i="17"/>
  <c r="T14" i="17"/>
  <c r="AD14" i="17"/>
  <c r="X14" i="17"/>
  <c r="K13" i="17"/>
  <c r="I13" i="17"/>
  <c r="T13" i="17"/>
  <c r="AC13" i="17"/>
  <c r="O13" i="17"/>
  <c r="J6" i="17"/>
  <c r="Y6" i="17"/>
  <c r="V6" i="17"/>
  <c r="Z136" i="17"/>
  <c r="AD42" i="17"/>
  <c r="AC42" i="17"/>
  <c r="G42" i="17"/>
  <c r="K42" i="17"/>
  <c r="Y30" i="17"/>
  <c r="M30" i="17"/>
  <c r="Z30" i="17"/>
  <c r="D30" i="17"/>
  <c r="T45" i="17"/>
  <c r="R45" i="17"/>
  <c r="AA45" i="17"/>
  <c r="V45" i="17"/>
  <c r="Y45" i="17"/>
  <c r="AA30" i="17"/>
  <c r="Z14" i="17"/>
  <c r="AB14" i="17"/>
  <c r="D14" i="17"/>
  <c r="I14" i="17"/>
  <c r="R6" i="17"/>
  <c r="K6" i="17"/>
  <c r="Z134" i="17"/>
  <c r="P5" i="17"/>
  <c r="O6" i="17"/>
  <c r="AA6" i="17"/>
  <c r="P140" i="17"/>
  <c r="L140" i="17"/>
  <c r="AE105" i="17"/>
  <c r="D39" i="17"/>
  <c r="K39" i="17"/>
  <c r="AD39" i="17"/>
  <c r="W48" i="17"/>
  <c r="AA48" i="17"/>
  <c r="AC19" i="17"/>
  <c r="Z19" i="17"/>
  <c r="AC12" i="17"/>
  <c r="X29" i="17"/>
  <c r="U29" i="17"/>
  <c r="T19" i="17"/>
  <c r="D6" i="17"/>
  <c r="L99" i="17"/>
  <c r="O39" i="17"/>
  <c r="S39" i="17"/>
  <c r="Y29" i="17"/>
  <c r="AC29" i="17"/>
  <c r="N6" i="17"/>
  <c r="S6" i="17"/>
  <c r="I105" i="17"/>
  <c r="G105" i="17"/>
  <c r="T105" i="17"/>
  <c r="K105" i="17"/>
  <c r="N105" i="17"/>
  <c r="L37" i="17"/>
  <c r="W39" i="17"/>
  <c r="AA39" i="17"/>
  <c r="X48" i="17"/>
  <c r="U48" i="17"/>
  <c r="N19" i="17"/>
  <c r="N12" i="17"/>
  <c r="J29" i="17"/>
  <c r="D29" i="17"/>
  <c r="AD16" i="17"/>
  <c r="W6" i="17"/>
  <c r="AC6" i="17"/>
  <c r="J105" i="17"/>
  <c r="AC105" i="17"/>
  <c r="X39" i="17"/>
  <c r="U39" i="17"/>
  <c r="R48" i="17"/>
  <c r="AD19" i="17"/>
  <c r="Z29" i="17"/>
  <c r="W29" i="17"/>
  <c r="K12" i="17"/>
  <c r="W19" i="17"/>
  <c r="AE12" i="17"/>
  <c r="T6" i="17"/>
  <c r="X6" i="17"/>
  <c r="AD6" i="17"/>
  <c r="L135" i="17"/>
  <c r="R146" i="17"/>
  <c r="M106" i="17"/>
  <c r="V106" i="17"/>
  <c r="O106" i="17"/>
  <c r="Z106" i="17"/>
  <c r="P14" i="17"/>
  <c r="L14" i="17"/>
  <c r="J80" i="17"/>
  <c r="X52" i="17"/>
  <c r="M160" i="17"/>
  <c r="S146" i="17"/>
  <c r="I160" i="17"/>
  <c r="M146" i="17"/>
  <c r="T86" i="17"/>
  <c r="O86" i="17"/>
  <c r="AD86" i="17"/>
  <c r="G86" i="17"/>
  <c r="M86" i="17"/>
  <c r="AC86" i="17"/>
  <c r="AA86" i="17"/>
  <c r="X86" i="17"/>
  <c r="I86" i="17"/>
  <c r="AB86" i="17"/>
  <c r="R86" i="17"/>
  <c r="U86" i="17"/>
  <c r="D86" i="17"/>
  <c r="Z86" i="17"/>
  <c r="S86" i="17"/>
  <c r="K86" i="17"/>
  <c r="N86" i="17"/>
  <c r="L86" i="17"/>
  <c r="W86" i="17"/>
  <c r="V86" i="17"/>
  <c r="N26" i="17"/>
  <c r="L89" i="17"/>
  <c r="P89" i="17"/>
  <c r="Y80" i="17"/>
  <c r="Z80" i="17"/>
  <c r="D101" i="17"/>
  <c r="S101" i="17"/>
  <c r="Y100" i="17"/>
  <c r="R140" i="17"/>
  <c r="P144" i="17"/>
  <c r="L144" i="17"/>
  <c r="T101" i="17"/>
  <c r="L92" i="17"/>
  <c r="J78" i="17"/>
  <c r="AC101" i="17"/>
  <c r="J101" i="17"/>
  <c r="Z78" i="17"/>
  <c r="V146" i="17"/>
  <c r="T78" i="17"/>
  <c r="W78" i="17"/>
  <c r="P78" i="17"/>
  <c r="AD78" i="17"/>
  <c r="AA160" i="17"/>
  <c r="I78" i="17"/>
  <c r="AC78" i="17"/>
  <c r="J26" i="17"/>
  <c r="AC135" i="17"/>
  <c r="X135" i="17"/>
  <c r="E160" i="17"/>
  <c r="W146" i="17"/>
  <c r="T26" i="17"/>
  <c r="R26" i="17"/>
  <c r="I26" i="17"/>
  <c r="E135" i="17"/>
  <c r="X146" i="17"/>
  <c r="AB26" i="17"/>
  <c r="Y26" i="17"/>
  <c r="O37" i="17"/>
  <c r="J37" i="17"/>
  <c r="K98" i="17"/>
  <c r="K135" i="17"/>
  <c r="S135" i="17"/>
  <c r="AD160" i="17"/>
  <c r="M26" i="17"/>
  <c r="N37" i="17"/>
  <c r="V160" i="17"/>
  <c r="N135" i="17"/>
  <c r="Y146" i="17"/>
  <c r="AA135" i="17"/>
  <c r="V135" i="17"/>
  <c r="X160" i="17"/>
  <c r="AC26" i="17"/>
  <c r="E37" i="17"/>
  <c r="AE37" i="17"/>
  <c r="W26" i="17"/>
  <c r="V26" i="17"/>
  <c r="D135" i="17"/>
  <c r="AE135" i="17"/>
  <c r="T160" i="17"/>
  <c r="U146" i="17"/>
  <c r="X26" i="17"/>
  <c r="V37" i="17"/>
  <c r="P83" i="17"/>
  <c r="L83" i="17"/>
  <c r="Z146" i="17"/>
  <c r="AC160" i="17"/>
  <c r="J146" i="17"/>
  <c r="AB146" i="17"/>
  <c r="S26" i="17"/>
  <c r="AD26" i="17"/>
  <c r="D26" i="17"/>
  <c r="M135" i="17"/>
  <c r="K160" i="17"/>
  <c r="AE160" i="17"/>
  <c r="AD146" i="17"/>
  <c r="U26" i="17"/>
  <c r="Z26" i="17"/>
  <c r="AE26" i="17"/>
  <c r="AE38" i="17"/>
  <c r="Y101" i="17"/>
  <c r="O101" i="17"/>
  <c r="E101" i="17"/>
  <c r="Y47" i="17"/>
  <c r="X47" i="17"/>
  <c r="M47" i="17"/>
  <c r="L139" i="17"/>
  <c r="AB52" i="17"/>
  <c r="S52" i="17"/>
  <c r="T57" i="17"/>
  <c r="R143" i="17"/>
  <c r="AB106" i="17"/>
  <c r="Z143" i="17"/>
  <c r="R139" i="17"/>
  <c r="Z104" i="17"/>
  <c r="AD106" i="17"/>
  <c r="P59" i="17"/>
  <c r="L59" i="17"/>
  <c r="P24" i="17"/>
  <c r="L24" i="17"/>
  <c r="AB101" i="17"/>
  <c r="U101" i="17"/>
  <c r="AE101" i="17"/>
  <c r="K47" i="17"/>
  <c r="J38" i="17"/>
  <c r="R38" i="17"/>
  <c r="K101" i="17"/>
  <c r="I101" i="17"/>
  <c r="V101" i="17"/>
  <c r="N100" i="17"/>
  <c r="T47" i="17"/>
  <c r="N47" i="17"/>
  <c r="AC47" i="17"/>
  <c r="W38" i="17"/>
  <c r="J75" i="17"/>
  <c r="G101" i="17"/>
  <c r="N101" i="17"/>
  <c r="AA100" i="17"/>
  <c r="L82" i="17"/>
  <c r="V47" i="17"/>
  <c r="X101" i="17"/>
  <c r="AA101" i="17"/>
  <c r="AD101" i="17"/>
  <c r="L80" i="17"/>
  <c r="U47" i="17"/>
  <c r="G104" i="17"/>
  <c r="Z38" i="17"/>
  <c r="R75" i="17"/>
  <c r="I104" i="17"/>
  <c r="O19" i="17"/>
  <c r="Y75" i="17"/>
  <c r="R101" i="17"/>
  <c r="M101" i="17"/>
  <c r="W101" i="17"/>
  <c r="S47" i="17"/>
  <c r="S104" i="17"/>
  <c r="X75" i="17"/>
  <c r="T16" i="17"/>
  <c r="AC107" i="17"/>
  <c r="L107" i="17"/>
  <c r="S82" i="17"/>
  <c r="AC66" i="17"/>
  <c r="D25" i="17"/>
  <c r="S16" i="17"/>
  <c r="V107" i="17"/>
  <c r="D137" i="17"/>
  <c r="O137" i="17"/>
  <c r="L147" i="17"/>
  <c r="AC100" i="17"/>
  <c r="G106" i="17"/>
  <c r="AB82" i="17"/>
  <c r="T76" i="17"/>
  <c r="AD76" i="17"/>
  <c r="Z76" i="17"/>
  <c r="N16" i="17"/>
  <c r="AA16" i="17"/>
  <c r="L143" i="17"/>
  <c r="X82" i="17"/>
  <c r="P85" i="17"/>
  <c r="M82" i="17"/>
  <c r="E66" i="17"/>
  <c r="D16" i="17"/>
  <c r="AE25" i="17"/>
  <c r="U137" i="17"/>
  <c r="L145" i="17"/>
  <c r="N106" i="17"/>
  <c r="AC82" i="17"/>
  <c r="M76" i="17"/>
  <c r="W76" i="17"/>
  <c r="J66" i="17"/>
  <c r="I16" i="17"/>
  <c r="M25" i="17"/>
  <c r="P8" i="17"/>
  <c r="K16" i="17"/>
  <c r="K107" i="17"/>
  <c r="U76" i="17"/>
  <c r="AE76" i="17"/>
  <c r="AA47" i="17"/>
  <c r="AD47" i="17"/>
  <c r="R16" i="17"/>
  <c r="X25" i="17"/>
  <c r="J139" i="17"/>
  <c r="L19" i="17"/>
  <c r="P19" i="17"/>
  <c r="P62" i="17"/>
  <c r="L62" i="17"/>
  <c r="O78" i="17"/>
  <c r="M78" i="17"/>
  <c r="L48" i="17"/>
  <c r="M42" i="17"/>
  <c r="S19" i="17"/>
  <c r="G19" i="17"/>
  <c r="T24" i="17"/>
  <c r="M12" i="17"/>
  <c r="I29" i="17"/>
  <c r="M29" i="17"/>
  <c r="AA12" i="17"/>
  <c r="I19" i="17"/>
  <c r="J45" i="17"/>
  <c r="AC45" i="17"/>
  <c r="N29" i="17"/>
  <c r="I24" i="17"/>
  <c r="W16" i="17"/>
  <c r="V16" i="17"/>
  <c r="S14" i="17"/>
  <c r="AA25" i="17"/>
  <c r="S31" i="17"/>
  <c r="J13" i="17"/>
  <c r="D13" i="17"/>
  <c r="S7" i="17"/>
  <c r="I7" i="17"/>
  <c r="AB6" i="17"/>
  <c r="I6" i="17"/>
  <c r="L98" i="17"/>
  <c r="AB19" i="17"/>
  <c r="X80" i="17"/>
  <c r="J147" i="17"/>
  <c r="V98" i="17"/>
  <c r="T25" i="17"/>
  <c r="R147" i="17"/>
  <c r="AB16" i="17"/>
  <c r="T29" i="17"/>
  <c r="AE19" i="17"/>
  <c r="R80" i="17"/>
  <c r="I75" i="17"/>
  <c r="J16" i="17"/>
  <c r="K19" i="17"/>
  <c r="G100" i="17"/>
  <c r="L44" i="17"/>
  <c r="R160" i="17"/>
  <c r="S160" i="17"/>
  <c r="N160" i="17"/>
  <c r="Y160" i="17"/>
  <c r="E146" i="17"/>
  <c r="P137" i="17"/>
  <c r="L100" i="17"/>
  <c r="T100" i="17"/>
  <c r="R100" i="17"/>
  <c r="AD100" i="17"/>
  <c r="I106" i="17"/>
  <c r="K106" i="17"/>
  <c r="AC106" i="17"/>
  <c r="Y82" i="17"/>
  <c r="K82" i="17"/>
  <c r="AE78" i="17"/>
  <c r="S78" i="17"/>
  <c r="J100" i="17"/>
  <c r="D100" i="17"/>
  <c r="O100" i="17"/>
  <c r="W106" i="17"/>
  <c r="S106" i="17"/>
  <c r="G82" i="17"/>
  <c r="AD82" i="17"/>
  <c r="X78" i="17"/>
  <c r="AA78" i="17"/>
  <c r="I100" i="17"/>
  <c r="V100" i="17"/>
  <c r="M100" i="17"/>
  <c r="W100" i="17"/>
  <c r="E106" i="17"/>
  <c r="AA106" i="17"/>
  <c r="V82" i="17"/>
  <c r="AB100" i="17"/>
  <c r="X100" i="17"/>
  <c r="J106" i="17"/>
  <c r="I82" i="17"/>
  <c r="AB160" i="17"/>
  <c r="W160" i="17"/>
  <c r="T146" i="17"/>
  <c r="O146" i="17"/>
  <c r="K100" i="17"/>
  <c r="U100" i="17"/>
  <c r="AE100" i="17"/>
  <c r="R106" i="17"/>
  <c r="X106" i="17"/>
  <c r="T106" i="17"/>
  <c r="R82" i="17"/>
  <c r="AE82" i="17"/>
  <c r="N78" i="17"/>
  <c r="Y78" i="17"/>
  <c r="AB78" i="17"/>
  <c r="U160" i="17"/>
  <c r="G160" i="17"/>
  <c r="D146" i="17"/>
  <c r="AE146" i="17"/>
  <c r="Z100" i="17"/>
  <c r="E100" i="17"/>
  <c r="AE106" i="17"/>
  <c r="Y106" i="17"/>
  <c r="J82" i="17"/>
  <c r="U82" i="17"/>
  <c r="V78" i="17"/>
  <c r="R78" i="17"/>
  <c r="U78" i="17"/>
  <c r="P20" i="17"/>
  <c r="L20" i="17"/>
  <c r="R66" i="17"/>
  <c r="T107" i="17"/>
  <c r="O107" i="17"/>
  <c r="L75" i="17"/>
  <c r="AD66" i="17"/>
  <c r="K66" i="17"/>
  <c r="O25" i="17"/>
  <c r="AB25" i="17"/>
  <c r="V66" i="17"/>
  <c r="AB107" i="17"/>
  <c r="K146" i="17"/>
  <c r="AC146" i="17"/>
  <c r="G146" i="17"/>
  <c r="O66" i="17"/>
  <c r="S66" i="17"/>
  <c r="Y25" i="17"/>
  <c r="O16" i="17"/>
  <c r="U16" i="17"/>
  <c r="J25" i="17"/>
  <c r="E25" i="17"/>
  <c r="P105" i="17"/>
  <c r="AE66" i="17"/>
  <c r="AA66" i="17"/>
  <c r="U25" i="17"/>
  <c r="R25" i="17"/>
  <c r="N25" i="17"/>
  <c r="Z160" i="17"/>
  <c r="G107" i="17"/>
  <c r="J160" i="17"/>
  <c r="D160" i="17"/>
  <c r="M107" i="17"/>
  <c r="AA146" i="17"/>
  <c r="N146" i="17"/>
  <c r="L141" i="17"/>
  <c r="G66" i="17"/>
  <c r="S24" i="17"/>
  <c r="Y16" i="17"/>
  <c r="M16" i="17"/>
  <c r="W25" i="17"/>
  <c r="Z25" i="17"/>
  <c r="V25" i="17"/>
  <c r="AE107" i="17"/>
  <c r="AD107" i="17"/>
  <c r="T66" i="17"/>
  <c r="X66" i="17"/>
  <c r="AC25" i="17"/>
  <c r="K25" i="17"/>
  <c r="AD25" i="17"/>
  <c r="Y66" i="17"/>
  <c r="I25" i="17"/>
  <c r="S25" i="17"/>
  <c r="Z82" i="17"/>
  <c r="N66" i="17"/>
  <c r="I66" i="17"/>
  <c r="X16" i="17"/>
  <c r="AC16" i="17"/>
  <c r="AE16" i="17"/>
  <c r="Z107" i="17"/>
  <c r="N107" i="17"/>
  <c r="J107" i="17"/>
  <c r="I107" i="17"/>
  <c r="Y107" i="17"/>
  <c r="X107" i="17"/>
  <c r="W107" i="17"/>
  <c r="AB47" i="17"/>
  <c r="AE47" i="17"/>
  <c r="Z47" i="17"/>
  <c r="W47" i="17"/>
  <c r="R47" i="17"/>
  <c r="O47" i="17"/>
  <c r="D47" i="17"/>
  <c r="J47" i="17"/>
  <c r="U24" i="17"/>
  <c r="AC24" i="17"/>
  <c r="Y24" i="17"/>
  <c r="W24" i="17"/>
  <c r="M24" i="17"/>
  <c r="O24" i="17"/>
  <c r="O82" i="17"/>
  <c r="D82" i="17"/>
  <c r="I30" i="17"/>
  <c r="R30" i="17"/>
  <c r="K30" i="17"/>
  <c r="Z102" i="17"/>
  <c r="T102" i="17"/>
  <c r="S102" i="17"/>
  <c r="I102" i="17"/>
  <c r="G102" i="17"/>
  <c r="K64" i="17"/>
  <c r="AA64" i="17"/>
  <c r="U66" i="17"/>
  <c r="W66" i="17"/>
  <c r="O26" i="17"/>
  <c r="K26" i="17"/>
  <c r="L84" i="17"/>
  <c r="P84" i="17"/>
  <c r="L55" i="17"/>
  <c r="P55" i="17"/>
  <c r="J135" i="17"/>
  <c r="I135" i="17"/>
  <c r="Z135" i="17"/>
  <c r="Y135" i="17"/>
  <c r="R135" i="17"/>
  <c r="AD12" i="17"/>
  <c r="Z12" i="17"/>
  <c r="R12" i="17"/>
  <c r="J12" i="17"/>
  <c r="M14" i="17"/>
  <c r="AC14" i="17"/>
  <c r="U14" i="17"/>
  <c r="J62" i="17"/>
  <c r="R62" i="17"/>
  <c r="I62" i="17"/>
  <c r="AB39" i="17"/>
  <c r="T39" i="17"/>
  <c r="I39" i="17"/>
  <c r="AB48" i="17"/>
  <c r="T48" i="17"/>
  <c r="D66" i="17"/>
  <c r="AB66" i="17"/>
  <c r="M66" i="17"/>
  <c r="Y42" i="17"/>
  <c r="V42" i="17"/>
  <c r="N42" i="17"/>
  <c r="AE133" i="17"/>
  <c r="W133" i="17"/>
  <c r="O133" i="17"/>
  <c r="AD133" i="17"/>
  <c r="V133" i="17"/>
  <c r="N133" i="17"/>
  <c r="D133" i="17"/>
  <c r="AC133" i="17"/>
  <c r="U133" i="17"/>
  <c r="M133" i="17"/>
  <c r="AB133" i="17"/>
  <c r="T133" i="17"/>
  <c r="AA133" i="17"/>
  <c r="S133" i="17"/>
  <c r="K133" i="17"/>
  <c r="X133" i="17"/>
  <c r="R133" i="17"/>
  <c r="J133" i="17"/>
  <c r="Z133" i="17"/>
  <c r="Y133" i="17"/>
  <c r="I133" i="17"/>
  <c r="G133" i="17"/>
  <c r="L132" i="17"/>
  <c r="P132" i="17"/>
  <c r="AD96" i="17"/>
  <c r="V96" i="17"/>
  <c r="N96" i="17"/>
  <c r="E96" i="17"/>
  <c r="AB96" i="17"/>
  <c r="T96" i="17"/>
  <c r="AE96" i="17"/>
  <c r="S96" i="17"/>
  <c r="I96" i="17"/>
  <c r="AC96" i="17"/>
  <c r="R96" i="17"/>
  <c r="G96" i="17"/>
  <c r="AA96" i="17"/>
  <c r="Z96" i="17"/>
  <c r="D96" i="17"/>
  <c r="Y96" i="17"/>
  <c r="O96" i="17"/>
  <c r="X96" i="17"/>
  <c r="M96" i="17"/>
  <c r="K96" i="17"/>
  <c r="J96" i="17"/>
  <c r="U96" i="17"/>
  <c r="W96" i="17"/>
  <c r="AA68" i="17"/>
  <c r="Z68" i="17"/>
  <c r="R68" i="17"/>
  <c r="J68" i="17"/>
  <c r="W68" i="17"/>
  <c r="N68" i="17"/>
  <c r="D68" i="17"/>
  <c r="V68" i="17"/>
  <c r="M68" i="17"/>
  <c r="AE68" i="17"/>
  <c r="U68" i="17"/>
  <c r="AD68" i="17"/>
  <c r="T68" i="17"/>
  <c r="K68" i="17"/>
  <c r="AC68" i="17"/>
  <c r="S68" i="17"/>
  <c r="I68" i="17"/>
  <c r="AB68" i="17"/>
  <c r="G68" i="17"/>
  <c r="Y68" i="17"/>
  <c r="X68" i="17"/>
  <c r="O68" i="17"/>
  <c r="E68" i="17"/>
  <c r="AD79" i="17"/>
  <c r="V79" i="17"/>
  <c r="N79" i="17"/>
  <c r="D79" i="17"/>
  <c r="AC79" i="17"/>
  <c r="U79" i="17"/>
  <c r="M79" i="17"/>
  <c r="AB79" i="17"/>
  <c r="T79" i="17"/>
  <c r="AA79" i="17"/>
  <c r="S79" i="17"/>
  <c r="K79" i="17"/>
  <c r="Z79" i="17"/>
  <c r="R79" i="17"/>
  <c r="J79" i="17"/>
  <c r="Y79" i="17"/>
  <c r="I79" i="17"/>
  <c r="AE79" i="17"/>
  <c r="X79" i="17"/>
  <c r="W79" i="17"/>
  <c r="O79" i="17"/>
  <c r="G79" i="17"/>
  <c r="L54" i="17"/>
  <c r="P54" i="17"/>
  <c r="X56" i="17"/>
  <c r="AE56" i="17"/>
  <c r="W56" i="17"/>
  <c r="O56" i="17"/>
  <c r="D56" i="17"/>
  <c r="AD56" i="17"/>
  <c r="V56" i="17"/>
  <c r="N56" i="17"/>
  <c r="AC56" i="17"/>
  <c r="U56" i="17"/>
  <c r="M56" i="17"/>
  <c r="AB56" i="17"/>
  <c r="T56" i="17"/>
  <c r="S56" i="17"/>
  <c r="R56" i="17"/>
  <c r="K56" i="17"/>
  <c r="J56" i="17"/>
  <c r="Z56" i="17"/>
  <c r="Y56" i="17"/>
  <c r="AA56" i="17"/>
  <c r="I56" i="17"/>
  <c r="AD74" i="17"/>
  <c r="V74" i="17"/>
  <c r="N74" i="17"/>
  <c r="AC74" i="17"/>
  <c r="U74" i="17"/>
  <c r="M74" i="17"/>
  <c r="AB74" i="17"/>
  <c r="T74" i="17"/>
  <c r="AA74" i="17"/>
  <c r="S74" i="17"/>
  <c r="K74" i="17"/>
  <c r="Z74" i="17"/>
  <c r="R74" i="17"/>
  <c r="J74" i="17"/>
  <c r="Y74" i="17"/>
  <c r="I74" i="17"/>
  <c r="X74" i="17"/>
  <c r="W74" i="17"/>
  <c r="O74" i="17"/>
  <c r="D74" i="17"/>
  <c r="AE74" i="17"/>
  <c r="AB54" i="17"/>
  <c r="T54" i="17"/>
  <c r="AA54" i="17"/>
  <c r="S54" i="17"/>
  <c r="K54" i="17"/>
  <c r="Z54" i="17"/>
  <c r="R54" i="17"/>
  <c r="J54" i="17"/>
  <c r="Y54" i="17"/>
  <c r="I54" i="17"/>
  <c r="X54" i="17"/>
  <c r="G54" i="17"/>
  <c r="V54" i="17"/>
  <c r="U54" i="17"/>
  <c r="O54" i="17"/>
  <c r="N54" i="17"/>
  <c r="AE54" i="17"/>
  <c r="M54" i="17"/>
  <c r="AC54" i="17"/>
  <c r="D54" i="17"/>
  <c r="W54" i="17"/>
  <c r="AD54" i="17"/>
  <c r="L51" i="17"/>
  <c r="P51" i="17"/>
  <c r="AE51" i="17"/>
  <c r="W51" i="17"/>
  <c r="O51" i="17"/>
  <c r="D51" i="17"/>
  <c r="AC51" i="17"/>
  <c r="U51" i="17"/>
  <c r="M51" i="17"/>
  <c r="AA51" i="17"/>
  <c r="S51" i="17"/>
  <c r="K51" i="17"/>
  <c r="R51" i="17"/>
  <c r="AD51" i="17"/>
  <c r="Z51" i="17"/>
  <c r="N51" i="17"/>
  <c r="Y51" i="17"/>
  <c r="V51" i="17"/>
  <c r="I51" i="17"/>
  <c r="T51" i="17"/>
  <c r="AB51" i="17"/>
  <c r="X51" i="17"/>
  <c r="J51" i="17"/>
  <c r="P42" i="17"/>
  <c r="L42" i="17"/>
  <c r="X49" i="17"/>
  <c r="AE49" i="17"/>
  <c r="W49" i="17"/>
  <c r="O49" i="17"/>
  <c r="D49" i="17"/>
  <c r="AC49" i="17"/>
  <c r="U49" i="17"/>
  <c r="M49" i="17"/>
  <c r="AB49" i="17"/>
  <c r="T49" i="17"/>
  <c r="Z49" i="17"/>
  <c r="R49" i="17"/>
  <c r="J49" i="17"/>
  <c r="Y49" i="17"/>
  <c r="I49" i="17"/>
  <c r="V49" i="17"/>
  <c r="S49" i="17"/>
  <c r="N49" i="17"/>
  <c r="K49" i="17"/>
  <c r="AD49" i="17"/>
  <c r="AA49" i="17"/>
  <c r="AE34" i="17"/>
  <c r="W34" i="17"/>
  <c r="O34" i="17"/>
  <c r="AC34" i="17"/>
  <c r="U34" i="17"/>
  <c r="M34" i="17"/>
  <c r="AB34" i="17"/>
  <c r="T34" i="17"/>
  <c r="Y34" i="17"/>
  <c r="AA34" i="17"/>
  <c r="K34" i="17"/>
  <c r="X34" i="17"/>
  <c r="I34" i="17"/>
  <c r="S34" i="17"/>
  <c r="D34" i="17"/>
  <c r="R34" i="17"/>
  <c r="G34" i="17"/>
  <c r="AD34" i="17"/>
  <c r="V34" i="17"/>
  <c r="N34" i="17"/>
  <c r="J34" i="17"/>
  <c r="Z34" i="17"/>
  <c r="L23" i="17"/>
  <c r="P23" i="17"/>
  <c r="AC28" i="17"/>
  <c r="U28" i="17"/>
  <c r="M28" i="17"/>
  <c r="AA28" i="17"/>
  <c r="S28" i="17"/>
  <c r="K28" i="17"/>
  <c r="Y28" i="17"/>
  <c r="I28" i="17"/>
  <c r="X28" i="17"/>
  <c r="G28" i="17"/>
  <c r="AE28" i="17"/>
  <c r="W28" i="17"/>
  <c r="O28" i="17"/>
  <c r="T28" i="17"/>
  <c r="R28" i="17"/>
  <c r="N28" i="17"/>
  <c r="AB28" i="17"/>
  <c r="D28" i="17"/>
  <c r="Z28" i="17"/>
  <c r="V28" i="17"/>
  <c r="AD28" i="17"/>
  <c r="J28" i="17"/>
  <c r="AE17" i="17"/>
  <c r="W17" i="17"/>
  <c r="O17" i="17"/>
  <c r="AA17" i="17"/>
  <c r="S17" i="17"/>
  <c r="K17" i="17"/>
  <c r="U17" i="17"/>
  <c r="J17" i="17"/>
  <c r="AD17" i="17"/>
  <c r="T17" i="17"/>
  <c r="I17" i="17"/>
  <c r="AC17" i="17"/>
  <c r="R17" i="17"/>
  <c r="G17" i="17"/>
  <c r="AB17" i="17"/>
  <c r="E17" i="17"/>
  <c r="Y17" i="17"/>
  <c r="N17" i="17"/>
  <c r="X17" i="17"/>
  <c r="M17" i="17"/>
  <c r="V17" i="17"/>
  <c r="Z17" i="17"/>
  <c r="D17" i="17"/>
  <c r="L16" i="17"/>
  <c r="P16" i="17"/>
  <c r="L9" i="17"/>
  <c r="P9" i="17"/>
  <c r="AB5" i="17"/>
  <c r="T5" i="17"/>
  <c r="AA5" i="17"/>
  <c r="S5" i="17"/>
  <c r="K5" i="17"/>
  <c r="Y5" i="17"/>
  <c r="I5" i="17"/>
  <c r="AE5" i="17"/>
  <c r="W5" i="17"/>
  <c r="O5" i="17"/>
  <c r="AD5" i="17"/>
  <c r="V5" i="17"/>
  <c r="N5" i="17"/>
  <c r="E5" i="17"/>
  <c r="AC5" i="17"/>
  <c r="U5" i="17"/>
  <c r="M5" i="17"/>
  <c r="D5" i="17"/>
  <c r="R5" i="17"/>
  <c r="J5" i="17"/>
  <c r="G5" i="17"/>
  <c r="Z5" i="17"/>
  <c r="X5" i="17"/>
  <c r="L131" i="17"/>
  <c r="P131" i="17"/>
  <c r="AD132" i="17"/>
  <c r="V132" i="17"/>
  <c r="N132" i="17"/>
  <c r="E132" i="17"/>
  <c r="AC132" i="17"/>
  <c r="U132" i="17"/>
  <c r="M132" i="17"/>
  <c r="D132" i="17"/>
  <c r="AB132" i="17"/>
  <c r="T132" i="17"/>
  <c r="AA132" i="17"/>
  <c r="S132" i="17"/>
  <c r="K132" i="17"/>
  <c r="Z132" i="17"/>
  <c r="R132" i="17"/>
  <c r="J132" i="17"/>
  <c r="AE132" i="17"/>
  <c r="G132" i="17"/>
  <c r="Y132" i="17"/>
  <c r="X132" i="17"/>
  <c r="W132" i="17"/>
  <c r="O132" i="17"/>
  <c r="I132" i="17"/>
  <c r="L93" i="17"/>
  <c r="P93" i="17"/>
  <c r="L72" i="17"/>
  <c r="P72" i="17"/>
  <c r="AA77" i="17"/>
  <c r="S77" i="17"/>
  <c r="K77" i="17"/>
  <c r="Z77" i="17"/>
  <c r="R77" i="17"/>
  <c r="J77" i="17"/>
  <c r="Y77" i="17"/>
  <c r="I77" i="17"/>
  <c r="X77" i="17"/>
  <c r="AE77" i="17"/>
  <c r="W77" i="17"/>
  <c r="O77" i="17"/>
  <c r="D77" i="17"/>
  <c r="AD77" i="17"/>
  <c r="V77" i="17"/>
  <c r="N77" i="17"/>
  <c r="AC77" i="17"/>
  <c r="AB77" i="17"/>
  <c r="U77" i="17"/>
  <c r="M77" i="17"/>
  <c r="T77" i="17"/>
  <c r="L70" i="17"/>
  <c r="P70" i="17"/>
  <c r="AB67" i="17"/>
  <c r="T67" i="17"/>
  <c r="AA67" i="17"/>
  <c r="S67" i="17"/>
  <c r="K67" i="17"/>
  <c r="Z67" i="17"/>
  <c r="R67" i="17"/>
  <c r="J67" i="17"/>
  <c r="Y67" i="17"/>
  <c r="I67" i="17"/>
  <c r="X67" i="17"/>
  <c r="G67" i="17"/>
  <c r="AE67" i="17"/>
  <c r="W67" i="17"/>
  <c r="O67" i="17"/>
  <c r="AD67" i="17"/>
  <c r="AC67" i="17"/>
  <c r="V67" i="17"/>
  <c r="U67" i="17"/>
  <c r="N67" i="17"/>
  <c r="M67" i="17"/>
  <c r="D67" i="17"/>
  <c r="L67" i="17"/>
  <c r="P67" i="17"/>
  <c r="P49" i="17"/>
  <c r="L49" i="17"/>
  <c r="P45" i="17"/>
  <c r="L45" i="17"/>
  <c r="Y50" i="17"/>
  <c r="Z50" i="17"/>
  <c r="I50" i="17"/>
  <c r="X50" i="17"/>
  <c r="G50" i="17"/>
  <c r="AE50" i="17"/>
  <c r="V50" i="17"/>
  <c r="N50" i="17"/>
  <c r="D50" i="17"/>
  <c r="AD50" i="17"/>
  <c r="U50" i="17"/>
  <c r="M50" i="17"/>
  <c r="AB50" i="17"/>
  <c r="S50" i="17"/>
  <c r="K50" i="17"/>
  <c r="AA50" i="17"/>
  <c r="R50" i="17"/>
  <c r="J50" i="17"/>
  <c r="W50" i="17"/>
  <c r="T50" i="17"/>
  <c r="O50" i="17"/>
  <c r="AC50" i="17"/>
  <c r="AB33" i="17"/>
  <c r="T33" i="17"/>
  <c r="AA33" i="17"/>
  <c r="S33" i="17"/>
  <c r="K33" i="17"/>
  <c r="AE33" i="17"/>
  <c r="U33" i="17"/>
  <c r="I33" i="17"/>
  <c r="AC33" i="17"/>
  <c r="D33" i="17"/>
  <c r="Y33" i="17"/>
  <c r="O33" i="17"/>
  <c r="X33" i="17"/>
  <c r="N33" i="17"/>
  <c r="W33" i="17"/>
  <c r="M33" i="17"/>
  <c r="AD33" i="17"/>
  <c r="Z33" i="17"/>
  <c r="V33" i="17"/>
  <c r="J33" i="17"/>
  <c r="R33" i="17"/>
  <c r="AE23" i="17"/>
  <c r="W23" i="17"/>
  <c r="O23" i="17"/>
  <c r="AC23" i="17"/>
  <c r="U23" i="17"/>
  <c r="M23" i="17"/>
  <c r="D23" i="17"/>
  <c r="AA23" i="17"/>
  <c r="S23" i="17"/>
  <c r="K23" i="17"/>
  <c r="Z23" i="17"/>
  <c r="R23" i="17"/>
  <c r="J23" i="17"/>
  <c r="Y23" i="17"/>
  <c r="I23" i="17"/>
  <c r="N23" i="17"/>
  <c r="AD23" i="17"/>
  <c r="G23" i="17"/>
  <c r="AB23" i="17"/>
  <c r="E23" i="17"/>
  <c r="V23" i="17"/>
  <c r="T23" i="17"/>
  <c r="X23" i="17"/>
  <c r="L27" i="17"/>
  <c r="P27" i="17"/>
  <c r="L13" i="17"/>
  <c r="P13" i="17"/>
  <c r="Z15" i="17"/>
  <c r="R15" i="17"/>
  <c r="J15" i="17"/>
  <c r="Y15" i="17"/>
  <c r="I15" i="17"/>
  <c r="X15" i="17"/>
  <c r="G15" i="17"/>
  <c r="AE15" i="17"/>
  <c r="W15" i="17"/>
  <c r="O15" i="17"/>
  <c r="AC15" i="17"/>
  <c r="U15" i="17"/>
  <c r="M15" i="17"/>
  <c r="AB15" i="17"/>
  <c r="T15" i="17"/>
  <c r="AA15" i="17"/>
  <c r="S15" i="17"/>
  <c r="K15" i="17"/>
  <c r="V15" i="17"/>
  <c r="N15" i="17"/>
  <c r="D15" i="17"/>
  <c r="AD15" i="17"/>
  <c r="AA36" i="17"/>
  <c r="S36" i="17"/>
  <c r="K36" i="17"/>
  <c r="Y36" i="17"/>
  <c r="I36" i="17"/>
  <c r="X36" i="17"/>
  <c r="AC36" i="17"/>
  <c r="U36" i="17"/>
  <c r="M36" i="17"/>
  <c r="AD36" i="17"/>
  <c r="N36" i="17"/>
  <c r="Z36" i="17"/>
  <c r="J36" i="17"/>
  <c r="V36" i="17"/>
  <c r="D36" i="17"/>
  <c r="T36" i="17"/>
  <c r="R36" i="17"/>
  <c r="AE36" i="17"/>
  <c r="AB36" i="17"/>
  <c r="W36" i="17"/>
  <c r="O36" i="17"/>
  <c r="AC108" i="17"/>
  <c r="U108" i="17"/>
  <c r="M108" i="17"/>
  <c r="D108" i="17"/>
  <c r="AB108" i="17"/>
  <c r="T108" i="17"/>
  <c r="AA108" i="17"/>
  <c r="S108" i="17"/>
  <c r="K108" i="17"/>
  <c r="Z108" i="17"/>
  <c r="R108" i="17"/>
  <c r="J108" i="17"/>
  <c r="AE108" i="17"/>
  <c r="O108" i="17"/>
  <c r="AD108" i="17"/>
  <c r="N108" i="17"/>
  <c r="Y108" i="17"/>
  <c r="I108" i="17"/>
  <c r="X108" i="17"/>
  <c r="W108" i="17"/>
  <c r="V108" i="17"/>
  <c r="G108" i="17"/>
  <c r="E108" i="17"/>
  <c r="Z89" i="17"/>
  <c r="R89" i="17"/>
  <c r="J89" i="17"/>
  <c r="Y89" i="17"/>
  <c r="I89" i="17"/>
  <c r="X89" i="17"/>
  <c r="G89" i="17"/>
  <c r="AE89" i="17"/>
  <c r="W89" i="17"/>
  <c r="O89" i="17"/>
  <c r="AD89" i="17"/>
  <c r="V89" i="17"/>
  <c r="N89" i="17"/>
  <c r="E89" i="17"/>
  <c r="AC89" i="17"/>
  <c r="K89" i="17"/>
  <c r="AB89" i="17"/>
  <c r="D89" i="17"/>
  <c r="AA89" i="17"/>
  <c r="U89" i="17"/>
  <c r="T89" i="17"/>
  <c r="M89" i="17"/>
  <c r="S89" i="17"/>
  <c r="L73" i="17"/>
  <c r="P73" i="17"/>
  <c r="AB72" i="17"/>
  <c r="T72" i="17"/>
  <c r="AA72" i="17"/>
  <c r="S72" i="17"/>
  <c r="K72" i="17"/>
  <c r="Z72" i="17"/>
  <c r="R72" i="17"/>
  <c r="J72" i="17"/>
  <c r="Y72" i="17"/>
  <c r="I72" i="17"/>
  <c r="AE72" i="17"/>
  <c r="W72" i="17"/>
  <c r="O72" i="17"/>
  <c r="M72" i="17"/>
  <c r="AD72" i="17"/>
  <c r="AC72" i="17"/>
  <c r="E72" i="17"/>
  <c r="X72" i="17"/>
  <c r="D72" i="17"/>
  <c r="V72" i="17"/>
  <c r="U72" i="17"/>
  <c r="N72" i="17"/>
  <c r="L71" i="17"/>
  <c r="P71" i="17"/>
  <c r="AB70" i="17"/>
  <c r="T70" i="17"/>
  <c r="AA70" i="17"/>
  <c r="S70" i="17"/>
  <c r="K70" i="17"/>
  <c r="Z70" i="17"/>
  <c r="R70" i="17"/>
  <c r="J70" i="17"/>
  <c r="Y70" i="17"/>
  <c r="I70" i="17"/>
  <c r="AE70" i="17"/>
  <c r="W70" i="17"/>
  <c r="O70" i="17"/>
  <c r="AC70" i="17"/>
  <c r="E70" i="17"/>
  <c r="X70" i="17"/>
  <c r="D70" i="17"/>
  <c r="V70" i="17"/>
  <c r="U70" i="17"/>
  <c r="N70" i="17"/>
  <c r="AD70" i="17"/>
  <c r="M70" i="17"/>
  <c r="G70" i="17"/>
  <c r="Z41" i="17"/>
  <c r="R41" i="17"/>
  <c r="J41" i="17"/>
  <c r="Y41" i="17"/>
  <c r="I41" i="17"/>
  <c r="AE41" i="17"/>
  <c r="W41" i="17"/>
  <c r="O41" i="17"/>
  <c r="D41" i="17"/>
  <c r="AD41" i="17"/>
  <c r="V41" i="17"/>
  <c r="N41" i="17"/>
  <c r="AB41" i="17"/>
  <c r="T41" i="17"/>
  <c r="AA41" i="17"/>
  <c r="S41" i="17"/>
  <c r="K41" i="17"/>
  <c r="M41" i="17"/>
  <c r="AC41" i="17"/>
  <c r="X41" i="17"/>
  <c r="U41" i="17"/>
  <c r="AE44" i="17"/>
  <c r="W44" i="17"/>
  <c r="O44" i="17"/>
  <c r="D44" i="17"/>
  <c r="AD44" i="17"/>
  <c r="V44" i="17"/>
  <c r="N44" i="17"/>
  <c r="AB44" i="17"/>
  <c r="T44" i="17"/>
  <c r="AA44" i="17"/>
  <c r="S44" i="17"/>
  <c r="K44" i="17"/>
  <c r="Y44" i="17"/>
  <c r="I44" i="17"/>
  <c r="X44" i="17"/>
  <c r="R44" i="17"/>
  <c r="J44" i="17"/>
  <c r="AC44" i="17"/>
  <c r="Z44" i="17"/>
  <c r="U44" i="17"/>
  <c r="M44" i="17"/>
  <c r="P32" i="17"/>
  <c r="L32" i="17"/>
  <c r="P26" i="17"/>
  <c r="L26" i="17"/>
  <c r="Y35" i="17"/>
  <c r="I35" i="17"/>
  <c r="AE35" i="17"/>
  <c r="W35" i="17"/>
  <c r="O35" i="17"/>
  <c r="D35" i="17"/>
  <c r="AD35" i="17"/>
  <c r="V35" i="17"/>
  <c r="N35" i="17"/>
  <c r="AA35" i="17"/>
  <c r="S35" i="17"/>
  <c r="K35" i="17"/>
  <c r="AC35" i="17"/>
  <c r="M35" i="17"/>
  <c r="Z35" i="17"/>
  <c r="J35" i="17"/>
  <c r="U35" i="17"/>
  <c r="T35" i="17"/>
  <c r="R35" i="17"/>
  <c r="AB35" i="17"/>
  <c r="X35" i="17"/>
  <c r="AE22" i="17"/>
  <c r="W22" i="17"/>
  <c r="O22" i="17"/>
  <c r="D22" i="17"/>
  <c r="AC22" i="17"/>
  <c r="U22" i="17"/>
  <c r="M22" i="17"/>
  <c r="AA22" i="17"/>
  <c r="S22" i="17"/>
  <c r="K22" i="17"/>
  <c r="Z22" i="17"/>
  <c r="R22" i="17"/>
  <c r="J22" i="17"/>
  <c r="Y22" i="17"/>
  <c r="I22" i="17"/>
  <c r="V22" i="17"/>
  <c r="T22" i="17"/>
  <c r="N22" i="17"/>
  <c r="AD22" i="17"/>
  <c r="AB22" i="17"/>
  <c r="X22" i="17"/>
  <c r="Y8" i="17"/>
  <c r="I8" i="17"/>
  <c r="X8" i="17"/>
  <c r="AD8" i="17"/>
  <c r="V8" i="17"/>
  <c r="N8" i="17"/>
  <c r="AB8" i="17"/>
  <c r="T8" i="17"/>
  <c r="AA8" i="17"/>
  <c r="S8" i="17"/>
  <c r="K8" i="17"/>
  <c r="Z8" i="17"/>
  <c r="R8" i="17"/>
  <c r="J8" i="17"/>
  <c r="M8" i="17"/>
  <c r="D8" i="17"/>
  <c r="AE8" i="17"/>
  <c r="AC8" i="17"/>
  <c r="W8" i="17"/>
  <c r="U8" i="17"/>
  <c r="O8" i="17"/>
  <c r="L108" i="17"/>
  <c r="P108" i="17"/>
  <c r="Z88" i="17"/>
  <c r="R88" i="17"/>
  <c r="J88" i="17"/>
  <c r="X88" i="17"/>
  <c r="G88" i="17"/>
  <c r="AD88" i="17"/>
  <c r="V88" i="17"/>
  <c r="N88" i="17"/>
  <c r="E88" i="17"/>
  <c r="AB88" i="17"/>
  <c r="O88" i="17"/>
  <c r="AA88" i="17"/>
  <c r="M88" i="17"/>
  <c r="Y88" i="17"/>
  <c r="W88" i="17"/>
  <c r="K88" i="17"/>
  <c r="U88" i="17"/>
  <c r="I88" i="17"/>
  <c r="T88" i="17"/>
  <c r="AC88" i="17"/>
  <c r="D88" i="17"/>
  <c r="AE88" i="17"/>
  <c r="S88" i="17"/>
  <c r="Z91" i="17"/>
  <c r="R91" i="17"/>
  <c r="J91" i="17"/>
  <c r="AA91" i="17"/>
  <c r="G91" i="17"/>
  <c r="Y91" i="17"/>
  <c r="X91" i="17"/>
  <c r="O91" i="17"/>
  <c r="E91" i="17"/>
  <c r="W91" i="17"/>
  <c r="N91" i="17"/>
  <c r="D91" i="17"/>
  <c r="AE91" i="17"/>
  <c r="V91" i="17"/>
  <c r="M91" i="17"/>
  <c r="AD91" i="17"/>
  <c r="U91" i="17"/>
  <c r="AB91" i="17"/>
  <c r="T91" i="17"/>
  <c r="S91" i="17"/>
  <c r="K91" i="17"/>
  <c r="I91" i="17"/>
  <c r="AC91" i="17"/>
  <c r="AA93" i="17"/>
  <c r="S93" i="17"/>
  <c r="K93" i="17"/>
  <c r="AD93" i="17"/>
  <c r="U93" i="17"/>
  <c r="AC93" i="17"/>
  <c r="T93" i="17"/>
  <c r="J93" i="17"/>
  <c r="AB93" i="17"/>
  <c r="R93" i="17"/>
  <c r="I93" i="17"/>
  <c r="Z93" i="17"/>
  <c r="G93" i="17"/>
  <c r="Y93" i="17"/>
  <c r="X93" i="17"/>
  <c r="O93" i="17"/>
  <c r="D93" i="17"/>
  <c r="AE93" i="17"/>
  <c r="W93" i="17"/>
  <c r="V93" i="17"/>
  <c r="N93" i="17"/>
  <c r="M93" i="17"/>
  <c r="AB71" i="17"/>
  <c r="T71" i="17"/>
  <c r="AA71" i="17"/>
  <c r="S71" i="17"/>
  <c r="K71" i="17"/>
  <c r="Z71" i="17"/>
  <c r="R71" i="17"/>
  <c r="J71" i="17"/>
  <c r="Y71" i="17"/>
  <c r="I71" i="17"/>
  <c r="AE71" i="17"/>
  <c r="W71" i="17"/>
  <c r="O71" i="17"/>
  <c r="U71" i="17"/>
  <c r="N71" i="17"/>
  <c r="M71" i="17"/>
  <c r="AD71" i="17"/>
  <c r="G71" i="17"/>
  <c r="AC71" i="17"/>
  <c r="E71" i="17"/>
  <c r="V71" i="17"/>
  <c r="D71" i="17"/>
  <c r="X71" i="17"/>
  <c r="P64" i="17"/>
  <c r="L64" i="17"/>
  <c r="X40" i="17"/>
  <c r="AE40" i="17"/>
  <c r="W40" i="17"/>
  <c r="O40" i="17"/>
  <c r="D40" i="17"/>
  <c r="AC40" i="17"/>
  <c r="U40" i="17"/>
  <c r="M40" i="17"/>
  <c r="AB40" i="17"/>
  <c r="T40" i="17"/>
  <c r="Z40" i="17"/>
  <c r="R40" i="17"/>
  <c r="J40" i="17"/>
  <c r="Y40" i="17"/>
  <c r="I40" i="17"/>
  <c r="K40" i="17"/>
  <c r="AD40" i="17"/>
  <c r="AA40" i="17"/>
  <c r="V40" i="17"/>
  <c r="S40" i="17"/>
  <c r="N40" i="17"/>
  <c r="L41" i="17"/>
  <c r="P41" i="17"/>
  <c r="L43" i="17"/>
  <c r="P43" i="17"/>
  <c r="P50" i="17"/>
  <c r="L50" i="17"/>
  <c r="P35" i="17"/>
  <c r="L35" i="17"/>
  <c r="L7" i="17"/>
  <c r="P7" i="17"/>
  <c r="P22" i="17"/>
  <c r="L22" i="17"/>
  <c r="AC131" i="17"/>
  <c r="U131" i="17"/>
  <c r="M131" i="17"/>
  <c r="D131" i="17"/>
  <c r="AB131" i="17"/>
  <c r="T131" i="17"/>
  <c r="AA131" i="17"/>
  <c r="S131" i="17"/>
  <c r="K131" i="17"/>
  <c r="Z131" i="17"/>
  <c r="R131" i="17"/>
  <c r="J131" i="17"/>
  <c r="V131" i="17"/>
  <c r="E131" i="17"/>
  <c r="AE131" i="17"/>
  <c r="O131" i="17"/>
  <c r="AD131" i="17"/>
  <c r="N131" i="17"/>
  <c r="G131" i="17"/>
  <c r="Y131" i="17"/>
  <c r="X131" i="17"/>
  <c r="W131" i="17"/>
  <c r="I131" i="17"/>
  <c r="Z87" i="17"/>
  <c r="R87" i="17"/>
  <c r="J87" i="17"/>
  <c r="X87" i="17"/>
  <c r="G87" i="17"/>
  <c r="AD87" i="17"/>
  <c r="V87" i="17"/>
  <c r="N87" i="17"/>
  <c r="E87" i="17"/>
  <c r="U87" i="17"/>
  <c r="I87" i="17"/>
  <c r="T87" i="17"/>
  <c r="AE87" i="17"/>
  <c r="S87" i="17"/>
  <c r="D87" i="17"/>
  <c r="AC87" i="17"/>
  <c r="AB87" i="17"/>
  <c r="O87" i="17"/>
  <c r="AA87" i="17"/>
  <c r="M87" i="17"/>
  <c r="W87" i="17"/>
  <c r="K87" i="17"/>
  <c r="Y87" i="17"/>
  <c r="L106" i="17"/>
  <c r="P106" i="17"/>
  <c r="P87" i="17"/>
  <c r="L87" i="17"/>
  <c r="L68" i="17"/>
  <c r="P68" i="17"/>
  <c r="P76" i="17"/>
  <c r="L76" i="17"/>
  <c r="P66" i="17"/>
  <c r="L66" i="17"/>
  <c r="P53" i="17"/>
  <c r="L53" i="17"/>
  <c r="P28" i="17"/>
  <c r="L28" i="17"/>
  <c r="Y18" i="17"/>
  <c r="I18" i="17"/>
  <c r="AE18" i="17"/>
  <c r="W18" i="17"/>
  <c r="O18" i="17"/>
  <c r="D18" i="17"/>
  <c r="AC18" i="17"/>
  <c r="U18" i="17"/>
  <c r="M18" i="17"/>
  <c r="AB18" i="17"/>
  <c r="T18" i="17"/>
  <c r="R18" i="17"/>
  <c r="AD18" i="17"/>
  <c r="N18" i="17"/>
  <c r="AA18" i="17"/>
  <c r="K18" i="17"/>
  <c r="X18" i="17"/>
  <c r="V18" i="17"/>
  <c r="S18" i="17"/>
  <c r="Z18" i="17"/>
  <c r="J18" i="17"/>
  <c r="L30" i="17"/>
  <c r="P30" i="17"/>
  <c r="Z32" i="17"/>
  <c r="R32" i="17"/>
  <c r="J32" i="17"/>
  <c r="Y32" i="17"/>
  <c r="I32" i="17"/>
  <c r="AB32" i="17"/>
  <c r="X32" i="17"/>
  <c r="N32" i="17"/>
  <c r="V32" i="17"/>
  <c r="AE32" i="17"/>
  <c r="U32" i="17"/>
  <c r="K32" i="17"/>
  <c r="AD32" i="17"/>
  <c r="T32" i="17"/>
  <c r="D32" i="17"/>
  <c r="AC32" i="17"/>
  <c r="AA32" i="17"/>
  <c r="W32" i="17"/>
  <c r="O32" i="17"/>
  <c r="M32" i="17"/>
  <c r="S32" i="17"/>
  <c r="L11" i="17"/>
  <c r="P11" i="17"/>
  <c r="L10" i="17"/>
  <c r="P10" i="17"/>
  <c r="Z92" i="17"/>
  <c r="R92" i="17"/>
  <c r="J92" i="17"/>
  <c r="W92" i="17"/>
  <c r="N92" i="17"/>
  <c r="D92" i="17"/>
  <c r="AE92" i="17"/>
  <c r="V92" i="17"/>
  <c r="M92" i="17"/>
  <c r="AD92" i="17"/>
  <c r="U92" i="17"/>
  <c r="AC92" i="17"/>
  <c r="T92" i="17"/>
  <c r="K92" i="17"/>
  <c r="AB92" i="17"/>
  <c r="S92" i="17"/>
  <c r="I92" i="17"/>
  <c r="AA92" i="17"/>
  <c r="G92" i="17"/>
  <c r="Y92" i="17"/>
  <c r="X92" i="17"/>
  <c r="O92" i="17"/>
  <c r="E92" i="17"/>
  <c r="P90" i="17"/>
  <c r="L90" i="17"/>
  <c r="Y85" i="17"/>
  <c r="I85" i="17"/>
  <c r="AE85" i="17"/>
  <c r="W85" i="17"/>
  <c r="O85" i="17"/>
  <c r="AC85" i="17"/>
  <c r="U85" i="17"/>
  <c r="M85" i="17"/>
  <c r="D85" i="17"/>
  <c r="T85" i="17"/>
  <c r="G85" i="17"/>
  <c r="S85" i="17"/>
  <c r="E85" i="17"/>
  <c r="AD85" i="17"/>
  <c r="R85" i="17"/>
  <c r="AB85" i="17"/>
  <c r="AA85" i="17"/>
  <c r="N85" i="17"/>
  <c r="Z85" i="17"/>
  <c r="V85" i="17"/>
  <c r="J85" i="17"/>
  <c r="X85" i="17"/>
  <c r="K85" i="17"/>
  <c r="L69" i="17"/>
  <c r="P69" i="17"/>
  <c r="P77" i="17"/>
  <c r="L77" i="17"/>
  <c r="L60" i="17"/>
  <c r="P60" i="17"/>
  <c r="AA65" i="17"/>
  <c r="S65" i="17"/>
  <c r="K65" i="17"/>
  <c r="Z65" i="17"/>
  <c r="R65" i="17"/>
  <c r="J65" i="17"/>
  <c r="Y65" i="17"/>
  <c r="I65" i="17"/>
  <c r="X65" i="17"/>
  <c r="G65" i="17"/>
  <c r="AE65" i="17"/>
  <c r="W65" i="17"/>
  <c r="O65" i="17"/>
  <c r="AD65" i="17"/>
  <c r="V65" i="17"/>
  <c r="N65" i="17"/>
  <c r="D65" i="17"/>
  <c r="AC65" i="17"/>
  <c r="AB65" i="17"/>
  <c r="U65" i="17"/>
  <c r="M65" i="17"/>
  <c r="T65" i="17"/>
  <c r="AB59" i="17"/>
  <c r="T59" i="17"/>
  <c r="AA59" i="17"/>
  <c r="S59" i="17"/>
  <c r="K59" i="17"/>
  <c r="Z59" i="17"/>
  <c r="R59" i="17"/>
  <c r="J59" i="17"/>
  <c r="Y59" i="17"/>
  <c r="I59" i="17"/>
  <c r="X59" i="17"/>
  <c r="AE59" i="17"/>
  <c r="W59" i="17"/>
  <c r="O59" i="17"/>
  <c r="D59" i="17"/>
  <c r="V59" i="17"/>
  <c r="U59" i="17"/>
  <c r="N59" i="17"/>
  <c r="M59" i="17"/>
  <c r="AD59" i="17"/>
  <c r="AC59" i="17"/>
  <c r="P63" i="17"/>
  <c r="L63" i="17"/>
  <c r="P57" i="17"/>
  <c r="L57" i="17"/>
  <c r="P40" i="17"/>
  <c r="L40" i="17"/>
  <c r="AC43" i="17"/>
  <c r="U43" i="17"/>
  <c r="M43" i="17"/>
  <c r="AB43" i="17"/>
  <c r="T43" i="17"/>
  <c r="Z43" i="17"/>
  <c r="R43" i="17"/>
  <c r="J43" i="17"/>
  <c r="Y43" i="17"/>
  <c r="I43" i="17"/>
  <c r="AE43" i="17"/>
  <c r="W43" i="17"/>
  <c r="O43" i="17"/>
  <c r="D43" i="17"/>
  <c r="AD43" i="17"/>
  <c r="V43" i="17"/>
  <c r="N43" i="17"/>
  <c r="AA43" i="17"/>
  <c r="X43" i="17"/>
  <c r="S43" i="17"/>
  <c r="K43" i="17"/>
  <c r="P21" i="17"/>
  <c r="L21" i="17"/>
  <c r="P36" i="17"/>
  <c r="L36" i="17"/>
  <c r="P25" i="17"/>
  <c r="L25" i="17"/>
  <c r="L18" i="17"/>
  <c r="P18" i="17"/>
  <c r="AB11" i="17"/>
  <c r="T11" i="17"/>
  <c r="AA11" i="17"/>
  <c r="S11" i="17"/>
  <c r="K11" i="17"/>
  <c r="Z11" i="17"/>
  <c r="R11" i="17"/>
  <c r="J11" i="17"/>
  <c r="Y11" i="17"/>
  <c r="I11" i="17"/>
  <c r="AE11" i="17"/>
  <c r="W11" i="17"/>
  <c r="O11" i="17"/>
  <c r="AD11" i="17"/>
  <c r="V11" i="17"/>
  <c r="N11" i="17"/>
  <c r="E11" i="17"/>
  <c r="AC11" i="17"/>
  <c r="U11" i="17"/>
  <c r="M11" i="17"/>
  <c r="D11" i="17"/>
  <c r="X11" i="17"/>
  <c r="G11" i="17"/>
  <c r="L133" i="17"/>
  <c r="P133" i="17"/>
  <c r="AA94" i="17"/>
  <c r="S94" i="17"/>
  <c r="K94" i="17"/>
  <c r="Y94" i="17"/>
  <c r="X94" i="17"/>
  <c r="O94" i="17"/>
  <c r="E94" i="17"/>
  <c r="W94" i="17"/>
  <c r="N94" i="17"/>
  <c r="D94" i="17"/>
  <c r="AE94" i="17"/>
  <c r="V94" i="17"/>
  <c r="M94" i="17"/>
  <c r="AD94" i="17"/>
  <c r="U94" i="17"/>
  <c r="AC94" i="17"/>
  <c r="T94" i="17"/>
  <c r="J94" i="17"/>
  <c r="AB94" i="17"/>
  <c r="Z94" i="17"/>
  <c r="R94" i="17"/>
  <c r="G94" i="17"/>
  <c r="I94" i="17"/>
  <c r="L95" i="17"/>
  <c r="P95" i="17"/>
  <c r="Z90" i="17"/>
  <c r="R90" i="17"/>
  <c r="AC90" i="17"/>
  <c r="T90" i="17"/>
  <c r="K90" i="17"/>
  <c r="AB90" i="17"/>
  <c r="S90" i="17"/>
  <c r="J90" i="17"/>
  <c r="AA90" i="17"/>
  <c r="I90" i="17"/>
  <c r="Y90" i="17"/>
  <c r="G90" i="17"/>
  <c r="X90" i="17"/>
  <c r="O90" i="17"/>
  <c r="V90" i="17"/>
  <c r="U90" i="17"/>
  <c r="N90" i="17"/>
  <c r="M90" i="17"/>
  <c r="AE90" i="17"/>
  <c r="D90" i="17"/>
  <c r="W90" i="17"/>
  <c r="AD90" i="17"/>
  <c r="AB69" i="17"/>
  <c r="T69" i="17"/>
  <c r="AA69" i="17"/>
  <c r="S69" i="17"/>
  <c r="K69" i="17"/>
  <c r="Z69" i="17"/>
  <c r="R69" i="17"/>
  <c r="J69" i="17"/>
  <c r="Y69" i="17"/>
  <c r="I69" i="17"/>
  <c r="U69" i="17"/>
  <c r="D69" i="17"/>
  <c r="AE69" i="17"/>
  <c r="O69" i="17"/>
  <c r="AD69" i="17"/>
  <c r="N69" i="17"/>
  <c r="AC69" i="17"/>
  <c r="M69" i="17"/>
  <c r="X69" i="17"/>
  <c r="G69" i="17"/>
  <c r="E69" i="17"/>
  <c r="W69" i="17"/>
  <c r="V69" i="17"/>
  <c r="P65" i="17"/>
  <c r="L65" i="17"/>
  <c r="L79" i="17"/>
  <c r="P79" i="17"/>
  <c r="P56" i="17"/>
  <c r="L56" i="17"/>
  <c r="AC60" i="17"/>
  <c r="U60" i="17"/>
  <c r="M60" i="17"/>
  <c r="AB60" i="17"/>
  <c r="T60" i="17"/>
  <c r="AA60" i="17"/>
  <c r="S60" i="17"/>
  <c r="K60" i="17"/>
  <c r="Z60" i="17"/>
  <c r="R60" i="17"/>
  <c r="J60" i="17"/>
  <c r="Y60" i="17"/>
  <c r="I60" i="17"/>
  <c r="X60" i="17"/>
  <c r="G60" i="17"/>
  <c r="V60" i="17"/>
  <c r="O60" i="17"/>
  <c r="N60" i="17"/>
  <c r="D60" i="17"/>
  <c r="AD60" i="17"/>
  <c r="W60" i="17"/>
  <c r="AE60" i="17"/>
  <c r="L74" i="17"/>
  <c r="P74" i="17"/>
  <c r="AE61" i="17"/>
  <c r="W61" i="17"/>
  <c r="O61" i="17"/>
  <c r="D61" i="17"/>
  <c r="AD61" i="17"/>
  <c r="V61" i="17"/>
  <c r="N61" i="17"/>
  <c r="AC61" i="17"/>
  <c r="U61" i="17"/>
  <c r="M61" i="17"/>
  <c r="AB61" i="17"/>
  <c r="T61" i="17"/>
  <c r="AA61" i="17"/>
  <c r="S61" i="17"/>
  <c r="K61" i="17"/>
  <c r="Z61" i="17"/>
  <c r="R61" i="17"/>
  <c r="J61" i="17"/>
  <c r="X61" i="17"/>
  <c r="I61" i="17"/>
  <c r="Y61" i="17"/>
  <c r="Z46" i="17"/>
  <c r="R46" i="17"/>
  <c r="J46" i="17"/>
  <c r="Y46" i="17"/>
  <c r="I46" i="17"/>
  <c r="AE46" i="17"/>
  <c r="W46" i="17"/>
  <c r="O46" i="17"/>
  <c r="AD46" i="17"/>
  <c r="V46" i="17"/>
  <c r="N46" i="17"/>
  <c r="D46" i="17"/>
  <c r="AB46" i="17"/>
  <c r="T46" i="17"/>
  <c r="AA46" i="17"/>
  <c r="S46" i="17"/>
  <c r="K46" i="17"/>
  <c r="X46" i="17"/>
  <c r="U46" i="17"/>
  <c r="M46" i="17"/>
  <c r="G46" i="17"/>
  <c r="AC46" i="17"/>
  <c r="P58" i="17"/>
  <c r="L58" i="17"/>
  <c r="L34" i="17"/>
  <c r="P34" i="17"/>
  <c r="AC21" i="17"/>
  <c r="U21" i="17"/>
  <c r="M21" i="17"/>
  <c r="AA21" i="17"/>
  <c r="S21" i="17"/>
  <c r="K21" i="17"/>
  <c r="Y21" i="17"/>
  <c r="I21" i="17"/>
  <c r="X21" i="17"/>
  <c r="G21" i="17"/>
  <c r="R21" i="17"/>
  <c r="AE21" i="17"/>
  <c r="O21" i="17"/>
  <c r="AD21" i="17"/>
  <c r="N21" i="17"/>
  <c r="AB21" i="17"/>
  <c r="W21" i="17"/>
  <c r="V21" i="17"/>
  <c r="D21" i="17"/>
  <c r="T21" i="17"/>
  <c r="Z21" i="17"/>
  <c r="J21" i="17"/>
  <c r="P15" i="17"/>
  <c r="L15" i="17"/>
  <c r="AB27" i="17"/>
  <c r="T27" i="17"/>
  <c r="Z27" i="17"/>
  <c r="R27" i="17"/>
  <c r="J27" i="17"/>
  <c r="X27" i="17"/>
  <c r="AE27" i="17"/>
  <c r="W27" i="17"/>
  <c r="O27" i="17"/>
  <c r="D27" i="17"/>
  <c r="AD27" i="17"/>
  <c r="V27" i="17"/>
  <c r="N27" i="17"/>
  <c r="K27" i="17"/>
  <c r="AC27" i="17"/>
  <c r="I27" i="17"/>
  <c r="AA27" i="17"/>
  <c r="Y27" i="17"/>
  <c r="S27" i="17"/>
  <c r="M27" i="17"/>
  <c r="U27" i="17"/>
  <c r="AB20" i="17"/>
  <c r="T20" i="17"/>
  <c r="Z20" i="17"/>
  <c r="R20" i="17"/>
  <c r="J20" i="17"/>
  <c r="X20" i="17"/>
  <c r="AE20" i="17"/>
  <c r="W20" i="17"/>
  <c r="O20" i="17"/>
  <c r="D20" i="17"/>
  <c r="S20" i="17"/>
  <c r="AD20" i="17"/>
  <c r="N20" i="17"/>
  <c r="AC20" i="17"/>
  <c r="M20" i="17"/>
  <c r="Y20" i="17"/>
  <c r="I20" i="17"/>
  <c r="V20" i="17"/>
  <c r="U20" i="17"/>
  <c r="AA20" i="17"/>
  <c r="K20" i="17"/>
  <c r="P29" i="17"/>
  <c r="L29" i="17"/>
  <c r="P6" i="17"/>
  <c r="L6" i="17"/>
  <c r="AB10" i="17"/>
  <c r="T10" i="17"/>
  <c r="AA10" i="17"/>
  <c r="S10" i="17"/>
  <c r="K10" i="17"/>
  <c r="Z10" i="17"/>
  <c r="R10" i="17"/>
  <c r="J10" i="17"/>
  <c r="Y10" i="17"/>
  <c r="I10" i="17"/>
  <c r="AE10" i="17"/>
  <c r="W10" i="17"/>
  <c r="O10" i="17"/>
  <c r="D10" i="17"/>
  <c r="AD10" i="17"/>
  <c r="V10" i="17"/>
  <c r="N10" i="17"/>
  <c r="AC10" i="17"/>
  <c r="U10" i="17"/>
  <c r="M10" i="17"/>
  <c r="X10" i="17"/>
  <c r="P94" i="17"/>
  <c r="L94" i="17"/>
  <c r="AB95" i="17"/>
  <c r="T95" i="17"/>
  <c r="AE95" i="17"/>
  <c r="V95" i="17"/>
  <c r="M95" i="17"/>
  <c r="AD95" i="17"/>
  <c r="U95" i="17"/>
  <c r="K95" i="17"/>
  <c r="AC95" i="17"/>
  <c r="S95" i="17"/>
  <c r="J95" i="17"/>
  <c r="AA95" i="17"/>
  <c r="R95" i="17"/>
  <c r="I95" i="17"/>
  <c r="Z95" i="17"/>
  <c r="G95" i="17"/>
  <c r="Y95" i="17"/>
  <c r="X95" i="17"/>
  <c r="W95" i="17"/>
  <c r="O95" i="17"/>
  <c r="D95" i="17"/>
  <c r="N95" i="17"/>
  <c r="AB73" i="17"/>
  <c r="T73" i="17"/>
  <c r="AA73" i="17"/>
  <c r="S73" i="17"/>
  <c r="K73" i="17"/>
  <c r="Z73" i="17"/>
  <c r="R73" i="17"/>
  <c r="J73" i="17"/>
  <c r="Y73" i="17"/>
  <c r="I73" i="17"/>
  <c r="AE73" i="17"/>
  <c r="W73" i="17"/>
  <c r="O73" i="17"/>
  <c r="X73" i="17"/>
  <c r="D73" i="17"/>
  <c r="V73" i="17"/>
  <c r="U73" i="17"/>
  <c r="N73" i="17"/>
  <c r="M73" i="17"/>
  <c r="AD73" i="17"/>
  <c r="AC73" i="17"/>
  <c r="G73" i="17"/>
  <c r="E73" i="17"/>
  <c r="P52" i="17"/>
  <c r="L52" i="17"/>
  <c r="AD55" i="17"/>
  <c r="V55" i="17"/>
  <c r="N55" i="17"/>
  <c r="AC55" i="17"/>
  <c r="U55" i="17"/>
  <c r="M55" i="17"/>
  <c r="AB55" i="17"/>
  <c r="T55" i="17"/>
  <c r="AA55" i="17"/>
  <c r="S55" i="17"/>
  <c r="K55" i="17"/>
  <c r="Z55" i="17"/>
  <c r="R55" i="17"/>
  <c r="J55" i="17"/>
  <c r="AE55" i="17"/>
  <c r="Y55" i="17"/>
  <c r="D55" i="17"/>
  <c r="X55" i="17"/>
  <c r="W55" i="17"/>
  <c r="O55" i="17"/>
  <c r="I55" i="17"/>
  <c r="L46" i="17"/>
  <c r="P46" i="17"/>
  <c r="Z58" i="17"/>
  <c r="R58" i="17"/>
  <c r="J58" i="17"/>
  <c r="Y58" i="17"/>
  <c r="I58" i="17"/>
  <c r="X58" i="17"/>
  <c r="G58" i="17"/>
  <c r="AE58" i="17"/>
  <c r="W58" i="17"/>
  <c r="O58" i="17"/>
  <c r="AD58" i="17"/>
  <c r="V58" i="17"/>
  <c r="N58" i="17"/>
  <c r="E58" i="17"/>
  <c r="AC58" i="17"/>
  <c r="U58" i="17"/>
  <c r="M58" i="17"/>
  <c r="D58" i="17"/>
  <c r="AB58" i="17"/>
  <c r="AA58" i="17"/>
  <c r="T58" i="17"/>
  <c r="S58" i="17"/>
  <c r="K58" i="17"/>
  <c r="AA53" i="17"/>
  <c r="S53" i="17"/>
  <c r="K53" i="17"/>
  <c r="Y53" i="17"/>
  <c r="I53" i="17"/>
  <c r="X53" i="17"/>
  <c r="AE53" i="17"/>
  <c r="W53" i="17"/>
  <c r="O53" i="17"/>
  <c r="D53" i="17"/>
  <c r="R53" i="17"/>
  <c r="AD53" i="17"/>
  <c r="N53" i="17"/>
  <c r="AC53" i="17"/>
  <c r="M53" i="17"/>
  <c r="AB53" i="17"/>
  <c r="Z53" i="17"/>
  <c r="J53" i="17"/>
  <c r="U53" i="17"/>
  <c r="T53" i="17"/>
  <c r="V53" i="17"/>
  <c r="L33" i="17"/>
  <c r="P33" i="17"/>
  <c r="L17" i="17"/>
  <c r="P17" i="17"/>
  <c r="Z9" i="17"/>
  <c r="R9" i="17"/>
  <c r="J9" i="17"/>
  <c r="Y9" i="17"/>
  <c r="I9" i="17"/>
  <c r="AE9" i="17"/>
  <c r="W9" i="17"/>
  <c r="O9" i="17"/>
  <c r="AC9" i="17"/>
  <c r="U9" i="17"/>
  <c r="M9" i="17"/>
  <c r="AB9" i="17"/>
  <c r="T9" i="17"/>
  <c r="AA9" i="17"/>
  <c r="S9" i="17"/>
  <c r="K9" i="17"/>
  <c r="D9" i="17"/>
  <c r="AD9" i="17"/>
  <c r="X9" i="17"/>
  <c r="V9" i="17"/>
  <c r="N9" i="17"/>
  <c r="G9" i="17"/>
  <c r="F99" i="17" l="1"/>
  <c r="F141" i="17"/>
  <c r="F135" i="17"/>
  <c r="F140" i="17"/>
  <c r="F102" i="17"/>
  <c r="F145" i="17"/>
  <c r="F138" i="17"/>
  <c r="F147" i="17"/>
  <c r="F98" i="17"/>
  <c r="F105" i="17"/>
  <c r="F107" i="17"/>
  <c r="F136" i="17"/>
  <c r="F143" i="17"/>
  <c r="F103" i="17"/>
  <c r="F139" i="17"/>
  <c r="F134" i="17"/>
  <c r="F144" i="17"/>
  <c r="F137" i="17"/>
  <c r="F104" i="17"/>
  <c r="F160" i="17"/>
  <c r="R161" i="17" s="1"/>
  <c r="F146" i="17"/>
  <c r="F100" i="17"/>
  <c r="F106" i="17"/>
  <c r="F101" i="17"/>
  <c r="F92" i="17"/>
  <c r="F94" i="17"/>
  <c r="F108" i="17"/>
  <c r="F96" i="17"/>
  <c r="F131" i="17"/>
  <c r="F132" i="17"/>
  <c r="F91" i="17"/>
  <c r="AD161" i="17" l="1"/>
  <c r="S161" i="17"/>
  <c r="O161" i="17"/>
  <c r="Y161" i="17"/>
  <c r="U161" i="17"/>
  <c r="Q161" i="17"/>
  <c r="W161" i="17"/>
  <c r="AA161" i="17"/>
  <c r="AE161" i="17"/>
  <c r="X161" i="17"/>
  <c r="Z161" i="17"/>
  <c r="AC161" i="17"/>
  <c r="T161" i="17"/>
  <c r="I161" i="17"/>
  <c r="P161" i="17"/>
  <c r="S111" i="17"/>
  <c r="AE114" i="17"/>
  <c r="Z111" i="17"/>
  <c r="AE149" i="17"/>
  <c r="Y149" i="17"/>
  <c r="U149" i="17"/>
  <c r="T148" i="17"/>
  <c r="AD149" i="17"/>
  <c r="X149" i="17"/>
  <c r="T149" i="17"/>
  <c r="S148" i="17"/>
  <c r="AC149" i="17"/>
  <c r="W149" i="17"/>
  <c r="S149" i="17"/>
  <c r="R148" i="17"/>
  <c r="AE148" i="17"/>
  <c r="AA148" i="17"/>
  <c r="R149" i="17"/>
  <c r="Q148" i="17"/>
  <c r="AD148" i="17"/>
  <c r="Z148" i="17"/>
  <c r="Q149" i="17"/>
  <c r="P148" i="17"/>
  <c r="AC148" i="17"/>
  <c r="Y148" i="17"/>
  <c r="P149" i="17"/>
  <c r="I149" i="17"/>
  <c r="AA149" i="17"/>
  <c r="X148" i="17"/>
  <c r="O149" i="17"/>
  <c r="I148" i="17"/>
  <c r="Z149" i="17"/>
  <c r="W148" i="17"/>
  <c r="U148" i="17"/>
  <c r="O148" i="17"/>
  <c r="T111" i="17"/>
  <c r="AE111" i="17"/>
  <c r="U111" i="17"/>
  <c r="P111" i="17"/>
  <c r="O114" i="17"/>
  <c r="P114" i="17"/>
  <c r="Z114" i="17"/>
  <c r="AD111" i="17"/>
  <c r="Q114" i="17"/>
  <c r="Q111" i="17"/>
  <c r="W114" i="17"/>
  <c r="X111" i="17"/>
  <c r="AD114" i="17"/>
  <c r="Y111" i="17"/>
  <c r="AA111" i="17"/>
  <c r="AA114" i="17"/>
  <c r="T114" i="17"/>
  <c r="R114" i="17"/>
  <c r="O111" i="17"/>
  <c r="R111" i="17"/>
  <c r="AC111" i="17"/>
  <c r="X114" i="17"/>
  <c r="Y114" i="17"/>
  <c r="AC114" i="17"/>
  <c r="W111" i="17"/>
  <c r="U114" i="17"/>
  <c r="S114" i="17"/>
  <c r="I114" i="17"/>
  <c r="AE120" i="17"/>
  <c r="AC118" i="17"/>
  <c r="AE110" i="17"/>
  <c r="Y122" i="17"/>
  <c r="AA120" i="17"/>
  <c r="X119" i="17"/>
  <c r="Z117" i="17"/>
  <c r="W116" i="17"/>
  <c r="Y113" i="17"/>
  <c r="AA110" i="17"/>
  <c r="X109" i="17"/>
  <c r="U116" i="17"/>
  <c r="T120" i="17"/>
  <c r="T110" i="17"/>
  <c r="S116" i="17"/>
  <c r="R120" i="17"/>
  <c r="R110" i="17"/>
  <c r="Q116" i="17"/>
  <c r="P120" i="17"/>
  <c r="P110" i="17"/>
  <c r="O116" i="17"/>
  <c r="I120" i="17"/>
  <c r="I111" i="17"/>
  <c r="AD120" i="17"/>
  <c r="AE117" i="17"/>
  <c r="AD110" i="17"/>
  <c r="X122" i="17"/>
  <c r="Z120" i="17"/>
  <c r="W119" i="17"/>
  <c r="Y117" i="17"/>
  <c r="X113" i="17"/>
  <c r="Z110" i="17"/>
  <c r="W109" i="17"/>
  <c r="T119" i="17"/>
  <c r="T109" i="17"/>
  <c r="R119" i="17"/>
  <c r="R109" i="17"/>
  <c r="P119" i="17"/>
  <c r="P109" i="17"/>
  <c r="I119" i="17"/>
  <c r="AE122" i="17"/>
  <c r="AC120" i="17"/>
  <c r="AD117" i="17"/>
  <c r="AE113" i="17"/>
  <c r="AC110" i="17"/>
  <c r="W122" i="17"/>
  <c r="Y120" i="17"/>
  <c r="AA118" i="17"/>
  <c r="X117" i="17"/>
  <c r="W113" i="17"/>
  <c r="Y110" i="17"/>
  <c r="U122" i="17"/>
  <c r="U113" i="17"/>
  <c r="T118" i="17"/>
  <c r="S122" i="17"/>
  <c r="S113" i="17"/>
  <c r="R118" i="17"/>
  <c r="Q122" i="17"/>
  <c r="Q113" i="17"/>
  <c r="P118" i="17"/>
  <c r="O122" i="17"/>
  <c r="O113" i="17"/>
  <c r="I118" i="17"/>
  <c r="AD122" i="17"/>
  <c r="AE119" i="17"/>
  <c r="AC117" i="17"/>
  <c r="AD113" i="17"/>
  <c r="AE109" i="17"/>
  <c r="AA121" i="17"/>
  <c r="X120" i="17"/>
  <c r="Z118" i="17"/>
  <c r="W117" i="17"/>
  <c r="X110" i="17"/>
  <c r="U121" i="17"/>
  <c r="T117" i="17"/>
  <c r="S121" i="17"/>
  <c r="R117" i="17"/>
  <c r="Q121" i="17"/>
  <c r="P117" i="17"/>
  <c r="O121" i="17"/>
  <c r="I117" i="17"/>
  <c r="AC122" i="17"/>
  <c r="AD119" i="17"/>
  <c r="AE116" i="17"/>
  <c r="AC113" i="17"/>
  <c r="AD109" i="17"/>
  <c r="Z121" i="17"/>
  <c r="W120" i="17"/>
  <c r="Y118" i="17"/>
  <c r="AA116" i="17"/>
  <c r="W110" i="17"/>
  <c r="U120" i="17"/>
  <c r="U110" i="17"/>
  <c r="T116" i="17"/>
  <c r="S120" i="17"/>
  <c r="S110" i="17"/>
  <c r="S112" i="17" s="1"/>
  <c r="R116" i="17"/>
  <c r="Q120" i="17"/>
  <c r="Q110" i="17"/>
  <c r="P116" i="17"/>
  <c r="O120" i="17"/>
  <c r="O110" i="17"/>
  <c r="I116" i="17"/>
  <c r="AE121" i="17"/>
  <c r="AC119" i="17"/>
  <c r="AD116" i="17"/>
  <c r="AC109" i="17"/>
  <c r="Y121" i="17"/>
  <c r="AA119" i="17"/>
  <c r="X118" i="17"/>
  <c r="Z116" i="17"/>
  <c r="AA109" i="17"/>
  <c r="U119" i="17"/>
  <c r="U109" i="17"/>
  <c r="S119" i="17"/>
  <c r="S109" i="17"/>
  <c r="Q119" i="17"/>
  <c r="Q109" i="17"/>
  <c r="O119" i="17"/>
  <c r="O109" i="17"/>
  <c r="I113" i="17"/>
  <c r="AD121" i="17"/>
  <c r="AE118" i="17"/>
  <c r="AC116" i="17"/>
  <c r="AA122" i="17"/>
  <c r="X121" i="17"/>
  <c r="Z119" i="17"/>
  <c r="W118" i="17"/>
  <c r="Y116" i="17"/>
  <c r="AA113" i="17"/>
  <c r="Z109" i="17"/>
  <c r="U118" i="17"/>
  <c r="T122" i="17"/>
  <c r="T113" i="17"/>
  <c r="S118" i="17"/>
  <c r="R122" i="17"/>
  <c r="R113" i="17"/>
  <c r="Q118" i="17"/>
  <c r="P122" i="17"/>
  <c r="P113" i="17"/>
  <c r="O118" i="17"/>
  <c r="I122" i="17"/>
  <c r="I110" i="17"/>
  <c r="AC121" i="17"/>
  <c r="AD118" i="17"/>
  <c r="Z122" i="17"/>
  <c r="W121" i="17"/>
  <c r="Y119" i="17"/>
  <c r="AA117" i="17"/>
  <c r="X116" i="17"/>
  <c r="Z113" i="17"/>
  <c r="Y109" i="17"/>
  <c r="U117" i="17"/>
  <c r="T121" i="17"/>
  <c r="S117" i="17"/>
  <c r="R121" i="17"/>
  <c r="Q117" i="17"/>
  <c r="P121" i="17"/>
  <c r="O117" i="17"/>
  <c r="I121" i="17"/>
  <c r="I109" i="17"/>
  <c r="AB161" i="17" l="1"/>
  <c r="P115" i="17"/>
  <c r="Q112" i="17"/>
  <c r="R115" i="17"/>
  <c r="U112" i="17"/>
  <c r="AB118" i="17"/>
  <c r="U150" i="17"/>
  <c r="U151" i="17" s="1"/>
  <c r="T115" i="17"/>
  <c r="O112" i="17"/>
  <c r="I115" i="17"/>
  <c r="S115" i="17"/>
  <c r="P124" i="17"/>
  <c r="T124" i="17"/>
  <c r="AD115" i="17"/>
  <c r="Q115" i="17"/>
  <c r="O115" i="17"/>
  <c r="U115" i="17"/>
  <c r="R124" i="17"/>
  <c r="O150" i="17"/>
  <c r="O151" i="17" s="1"/>
  <c r="AB114" i="17"/>
  <c r="AC124" i="17"/>
  <c r="AA115" i="17"/>
  <c r="R150" i="17"/>
  <c r="R151" i="17" s="1"/>
  <c r="T150" i="17"/>
  <c r="T151" i="17" s="1"/>
  <c r="AC115" i="17"/>
  <c r="Q150" i="17"/>
  <c r="Q151" i="17" s="1"/>
  <c r="S150" i="17"/>
  <c r="S151" i="17" s="1"/>
  <c r="X150" i="17"/>
  <c r="X151" i="17" s="1"/>
  <c r="AC150" i="17"/>
  <c r="AC151" i="17" s="1"/>
  <c r="P150" i="17"/>
  <c r="P151" i="17" s="1"/>
  <c r="W150" i="17"/>
  <c r="W151" i="17" s="1"/>
  <c r="Y150" i="17"/>
  <c r="Y151" i="17" s="1"/>
  <c r="AA150" i="17"/>
  <c r="AA151" i="17" s="1"/>
  <c r="Z150" i="17"/>
  <c r="Z151" i="17" s="1"/>
  <c r="AD150" i="17"/>
  <c r="AD151" i="17" s="1"/>
  <c r="I150" i="17"/>
  <c r="I151" i="17" s="1"/>
  <c r="AE150" i="17"/>
  <c r="AE151" i="17" s="1"/>
  <c r="AB148" i="17"/>
  <c r="AB149" i="17"/>
  <c r="I123" i="17"/>
  <c r="T123" i="17"/>
  <c r="T112" i="17"/>
  <c r="AB122" i="17"/>
  <c r="Y123" i="17"/>
  <c r="AD124" i="17"/>
  <c r="AB119" i="17"/>
  <c r="O123" i="17"/>
  <c r="O124" i="17"/>
  <c r="AB120" i="17"/>
  <c r="U123" i="17"/>
  <c r="AB121" i="17"/>
  <c r="U124" i="17"/>
  <c r="P123" i="17"/>
  <c r="P112" i="17"/>
  <c r="AC123" i="17"/>
  <c r="AD123" i="17"/>
  <c r="AE123" i="17"/>
  <c r="AC112" i="17"/>
  <c r="W123" i="17"/>
  <c r="AD112" i="17"/>
  <c r="X123" i="17"/>
  <c r="AE112" i="17"/>
  <c r="AB109" i="17"/>
  <c r="Z123" i="17"/>
  <c r="Q123" i="17"/>
  <c r="AA123" i="17"/>
  <c r="AE124" i="17"/>
  <c r="W112" i="17"/>
  <c r="Q124" i="17"/>
  <c r="X112" i="17"/>
  <c r="Y112" i="17"/>
  <c r="AE115" i="17"/>
  <c r="Z112" i="17"/>
  <c r="AB110" i="17"/>
  <c r="AA112" i="17"/>
  <c r="X124" i="17"/>
  <c r="Y124" i="17"/>
  <c r="AB111" i="17"/>
  <c r="Z124" i="17"/>
  <c r="AA124" i="17"/>
  <c r="W115" i="17"/>
  <c r="R123" i="17"/>
  <c r="X115" i="17"/>
  <c r="R112" i="17"/>
  <c r="Y115" i="17"/>
  <c r="W124" i="17"/>
  <c r="Z115" i="17"/>
  <c r="AB113" i="17"/>
  <c r="S123" i="17"/>
  <c r="AB116" i="17"/>
  <c r="S124" i="17"/>
  <c r="I124" i="17"/>
  <c r="AB117" i="17"/>
  <c r="I112" i="17"/>
  <c r="P125" i="17" l="1"/>
  <c r="T125" i="17"/>
  <c r="AB115" i="17"/>
  <c r="R125" i="17"/>
  <c r="AC125" i="17"/>
  <c r="AB150" i="17"/>
  <c r="AB151" i="17"/>
  <c r="Y125" i="17"/>
  <c r="I125" i="17"/>
  <c r="AD125" i="17"/>
  <c r="S125" i="17"/>
  <c r="Q125" i="17"/>
  <c r="AB124" i="17"/>
  <c r="AB112" i="17"/>
  <c r="AA125" i="17"/>
  <c r="W125" i="17"/>
  <c r="U125" i="17"/>
  <c r="Z125" i="17"/>
  <c r="AB123" i="17"/>
  <c r="AE125" i="17"/>
  <c r="X125" i="17"/>
  <c r="O125" i="17"/>
  <c r="AB125" i="17" l="1"/>
</calcChain>
</file>

<file path=xl/sharedStrings.xml><?xml version="1.0" encoding="utf-8"?>
<sst xmlns="http://schemas.openxmlformats.org/spreadsheetml/2006/main" count="4610" uniqueCount="612">
  <si>
    <t>ID</t>
  </si>
  <si>
    <t>ビジネス</t>
  </si>
  <si>
    <t>グローバルビジネス</t>
  </si>
  <si>
    <t>フラワーファクトリ</t>
  </si>
  <si>
    <t>バイオサイエンス</t>
  </si>
  <si>
    <t>インテリアデザイン</t>
  </si>
  <si>
    <t>プロダクトデザイン</t>
  </si>
  <si>
    <t>ビジュアルデザイン</t>
  </si>
  <si>
    <t>デザインシステム</t>
  </si>
  <si>
    <t>グローバル</t>
  </si>
  <si>
    <t>サイエンス創造</t>
  </si>
  <si>
    <t>福祉ボランティア</t>
  </si>
  <si>
    <t>食物文化</t>
  </si>
  <si>
    <t>総合学</t>
  </si>
  <si>
    <t>府立　北野</t>
  </si>
  <si>
    <t>府立　東淀川</t>
  </si>
  <si>
    <t>府立　大手前</t>
  </si>
  <si>
    <t>府立　旭</t>
  </si>
  <si>
    <t>府立　清水谷</t>
  </si>
  <si>
    <t>府立　高津</t>
  </si>
  <si>
    <t>府立　夕陽丘</t>
  </si>
  <si>
    <t>府立　港</t>
  </si>
  <si>
    <t>府立　市岡</t>
  </si>
  <si>
    <t>府立　天王寺</t>
  </si>
  <si>
    <t>府立　阿倍野</t>
  </si>
  <si>
    <t>府立　東住吉</t>
  </si>
  <si>
    <t>府立　平野</t>
  </si>
  <si>
    <t>府立　阪南</t>
  </si>
  <si>
    <t>大阪府教育センター附属</t>
  </si>
  <si>
    <t>府立　池田</t>
  </si>
  <si>
    <t>府立　渋谷</t>
  </si>
  <si>
    <t>府立　豊中</t>
  </si>
  <si>
    <t>府立　桜塚</t>
  </si>
  <si>
    <t>府立　豊島</t>
  </si>
  <si>
    <t>府立　刀根山</t>
  </si>
  <si>
    <t>府立　箕面</t>
  </si>
  <si>
    <t>府立　春日丘</t>
  </si>
  <si>
    <t>府立　茨木</t>
  </si>
  <si>
    <t>府立　茨木西</t>
  </si>
  <si>
    <t>府立　北摂つばさ</t>
  </si>
  <si>
    <t>府立　吹田</t>
  </si>
  <si>
    <t>府立　吹田東</t>
  </si>
  <si>
    <t>府立　北千里</t>
  </si>
  <si>
    <t>府立　山田</t>
  </si>
  <si>
    <t>府立　三島</t>
  </si>
  <si>
    <t>府立　高槻北</t>
  </si>
  <si>
    <t>府立　芥川</t>
  </si>
  <si>
    <t>府立　阿武野</t>
  </si>
  <si>
    <t>府立　大冠</t>
  </si>
  <si>
    <t>府立　槻の木</t>
  </si>
  <si>
    <t>府立　摂津</t>
  </si>
  <si>
    <t>府立　四條畷</t>
  </si>
  <si>
    <t>府立　寝屋川</t>
  </si>
  <si>
    <t>府立　西寝屋川</t>
  </si>
  <si>
    <t>府立　北かわち皐が丘</t>
  </si>
  <si>
    <t>府立　枚方</t>
  </si>
  <si>
    <t>府立　長尾</t>
  </si>
  <si>
    <t>府立　牧野</t>
  </si>
  <si>
    <t>府立　香里丘</t>
  </si>
  <si>
    <t>府立　枚方津田</t>
  </si>
  <si>
    <t>府立　枚方なぎさ</t>
  </si>
  <si>
    <t>府立　守口東</t>
  </si>
  <si>
    <t>府立　門真西</t>
  </si>
  <si>
    <t>府立　門真なみはや</t>
  </si>
  <si>
    <t>府立　野崎</t>
  </si>
  <si>
    <t>府立　緑風冠</t>
  </si>
  <si>
    <t>府立　交野</t>
  </si>
  <si>
    <t>府立　布施</t>
  </si>
  <si>
    <t>府立　花園</t>
  </si>
  <si>
    <t>府立　布施北</t>
  </si>
  <si>
    <t>府立　かわち野</t>
  </si>
  <si>
    <t>府立　みどり清朋</t>
  </si>
  <si>
    <t>府立　山本</t>
  </si>
  <si>
    <t>府立　八尾</t>
  </si>
  <si>
    <t>府立　八尾翠翔</t>
  </si>
  <si>
    <t>府立　生野</t>
  </si>
  <si>
    <t>府立　大塚</t>
  </si>
  <si>
    <t>府立　河南</t>
  </si>
  <si>
    <t>府立　富田林</t>
  </si>
  <si>
    <t>府立　金剛</t>
  </si>
  <si>
    <t>府立　懐風館</t>
  </si>
  <si>
    <t>府立　長野</t>
  </si>
  <si>
    <t>府立　藤井寺</t>
  </si>
  <si>
    <t>府立　狭山</t>
  </si>
  <si>
    <t>府立　登美丘</t>
  </si>
  <si>
    <t>府立　泉陽</t>
  </si>
  <si>
    <t>府立　三国丘</t>
  </si>
  <si>
    <t>府立　鳳</t>
  </si>
  <si>
    <t>府立　金岡</t>
  </si>
  <si>
    <t>府立　東百舌鳥</t>
  </si>
  <si>
    <t>府立　堺西</t>
  </si>
  <si>
    <t>府立　福泉</t>
  </si>
  <si>
    <t>府立　堺上</t>
  </si>
  <si>
    <t>府立　成美</t>
  </si>
  <si>
    <t>府立　美原</t>
  </si>
  <si>
    <t>府立　泉大津</t>
  </si>
  <si>
    <t>府立　伯太</t>
  </si>
  <si>
    <t>府立　信太</t>
  </si>
  <si>
    <t>府立　高石</t>
  </si>
  <si>
    <t>府立　和泉</t>
  </si>
  <si>
    <t>府立　岸和田</t>
  </si>
  <si>
    <t>府立　久米田</t>
  </si>
  <si>
    <t>府立　佐野</t>
  </si>
  <si>
    <t>府立　日根野</t>
  </si>
  <si>
    <t>府立　貝塚南</t>
  </si>
  <si>
    <t>府立　りんくう翔南</t>
  </si>
  <si>
    <t>府立　岬</t>
  </si>
  <si>
    <t>府立　園芸</t>
  </si>
  <si>
    <t>府立　農芸</t>
  </si>
  <si>
    <t>府立　淀川工科</t>
  </si>
  <si>
    <t>府立　西野田工科</t>
  </si>
  <si>
    <t>府立　今宮工科</t>
  </si>
  <si>
    <t>府立　茨木工科</t>
  </si>
  <si>
    <t>府立　城東工科</t>
  </si>
  <si>
    <t>府立　布施工科</t>
  </si>
  <si>
    <t>府立　藤井寺工科</t>
  </si>
  <si>
    <t>府立　堺工科</t>
  </si>
  <si>
    <t>府立　佐野工科</t>
  </si>
  <si>
    <t>府立　住吉</t>
  </si>
  <si>
    <t>府立　千里</t>
  </si>
  <si>
    <t>府立　泉北</t>
  </si>
  <si>
    <t>府立　港南造形</t>
  </si>
  <si>
    <t>府立　柴島</t>
  </si>
  <si>
    <t>府立　今宮</t>
  </si>
  <si>
    <t>府立　千里青雲</t>
  </si>
  <si>
    <t>府立　福井</t>
  </si>
  <si>
    <t>府立　芦間</t>
  </si>
  <si>
    <t>府立　枚岡樟風</t>
  </si>
  <si>
    <t>府立　八尾北</t>
  </si>
  <si>
    <t>府立　松原</t>
  </si>
  <si>
    <t>府立　堺東</t>
  </si>
  <si>
    <t>府立　貝塚</t>
  </si>
  <si>
    <t>府立　西成</t>
  </si>
  <si>
    <t>府立　長吉</t>
  </si>
  <si>
    <t>府立　箕面東</t>
  </si>
  <si>
    <t>府立　成城</t>
  </si>
  <si>
    <t>府立　東住吉総合</t>
  </si>
  <si>
    <t>府立　和泉総合</t>
  </si>
  <si>
    <t>府立　桃谷</t>
  </si>
  <si>
    <t>府立　淀川清流</t>
  </si>
  <si>
    <t>府立　大正白稜</t>
  </si>
  <si>
    <t>東大阪市立　日新</t>
  </si>
  <si>
    <t>堺市立　堺</t>
  </si>
  <si>
    <t>岸和田市立　産業</t>
  </si>
  <si>
    <t>カード</t>
  </si>
  <si>
    <t>学校</t>
  </si>
  <si>
    <t>学科</t>
  </si>
  <si>
    <t>英語</t>
  </si>
  <si>
    <t>課程</t>
  </si>
  <si>
    <t>府立　大阪わかば</t>
  </si>
  <si>
    <t>志願者</t>
  </si>
  <si>
    <t>受験者</t>
  </si>
  <si>
    <t>志願倍率</t>
  </si>
  <si>
    <t>収容率</t>
  </si>
  <si>
    <t>英語１</t>
  </si>
  <si>
    <t>英語２</t>
  </si>
  <si>
    <t>英語３</t>
  </si>
  <si>
    <t>募集人員</t>
  </si>
  <si>
    <t>１志願者</t>
  </si>
  <si>
    <t>１受験者</t>
  </si>
  <si>
    <t>１合格者</t>
  </si>
  <si>
    <t>第１志望学科</t>
  </si>
  <si>
    <t>２志望した者</t>
  </si>
  <si>
    <t>２志願者</t>
  </si>
  <si>
    <t>２合格者</t>
  </si>
  <si>
    <t>志願者計</t>
  </si>
  <si>
    <t>合格者計</t>
  </si>
  <si>
    <t>AP合格者計</t>
  </si>
  <si>
    <t>体育</t>
  </si>
  <si>
    <t>-</t>
  </si>
  <si>
    <t>芸能文化</t>
  </si>
  <si>
    <t>音楽</t>
  </si>
  <si>
    <t>総合造形</t>
  </si>
  <si>
    <t>美術</t>
  </si>
  <si>
    <t>映像デザイン</t>
  </si>
  <si>
    <t>建築デザイン</t>
  </si>
  <si>
    <t>グローバル探究</t>
  </si>
  <si>
    <t>人間スポーツ科学</t>
  </si>
  <si>
    <t>演劇</t>
  </si>
  <si>
    <t>普通</t>
  </si>
  <si>
    <t>国際文化</t>
  </si>
  <si>
    <t>総合科学</t>
  </si>
  <si>
    <t>環境緑化</t>
  </si>
  <si>
    <t>資源動物</t>
  </si>
  <si>
    <t>ハイテク農芸</t>
  </si>
  <si>
    <t>食品加工</t>
  </si>
  <si>
    <t>文理学</t>
  </si>
  <si>
    <t>理数</t>
  </si>
  <si>
    <t>商業</t>
  </si>
  <si>
    <t>情報</t>
  </si>
  <si>
    <t>建築インテリア創造</t>
  </si>
  <si>
    <t>機械材料創造</t>
  </si>
  <si>
    <t>マネジメント創造</t>
  </si>
  <si>
    <t>電気電子工学</t>
  </si>
  <si>
    <t>建築・都市工学</t>
  </si>
  <si>
    <t>機械・機械電気</t>
  </si>
  <si>
    <t>理数工学</t>
  </si>
  <si>
    <t>機械</t>
  </si>
  <si>
    <t>電子機械</t>
  </si>
  <si>
    <t>電気</t>
  </si>
  <si>
    <t>ファッション工学</t>
  </si>
  <si>
    <t>機械工学</t>
  </si>
  <si>
    <t>電気工学</t>
  </si>
  <si>
    <t>理工学</t>
  </si>
  <si>
    <t>府立　東</t>
  </si>
  <si>
    <t>府立　桜宮</t>
  </si>
  <si>
    <t>府立　汎愛</t>
  </si>
  <si>
    <t>府立　いちりつ</t>
  </si>
  <si>
    <t>府立　中央</t>
  </si>
  <si>
    <t>府立　淀商業</t>
  </si>
  <si>
    <t>府立　住吉商業</t>
  </si>
  <si>
    <t>府立　鶴見商業</t>
  </si>
  <si>
    <t>府立　都島工業</t>
  </si>
  <si>
    <t>府立　生野工業</t>
  </si>
  <si>
    <t>府立　工芸</t>
  </si>
  <si>
    <t>府立　泉尾工業</t>
  </si>
  <si>
    <t>府立　東淀工業</t>
  </si>
  <si>
    <t>府立　大阪ビジネスフロンティア</t>
  </si>
  <si>
    <t>府立　咲くやこの花</t>
  </si>
  <si>
    <t>府立　水都国際</t>
  </si>
  <si>
    <t>府立　桜和</t>
  </si>
  <si>
    <t>教育文理学</t>
  </si>
  <si>
    <t>card</t>
    <phoneticPr fontId="1"/>
  </si>
  <si>
    <t>scl</t>
    <phoneticPr fontId="1"/>
  </si>
  <si>
    <t>katei</t>
    <phoneticPr fontId="1"/>
  </si>
  <si>
    <t>学科１</t>
    <rPh sb="0" eb="2">
      <t xml:space="preserve">ガッカ </t>
    </rPh>
    <phoneticPr fontId="1"/>
  </si>
  <si>
    <t>学科２</t>
    <rPh sb="0" eb="2">
      <t xml:space="preserve">ガッカ </t>
    </rPh>
    <phoneticPr fontId="1"/>
  </si>
  <si>
    <t>学校名</t>
    <rPh sb="0" eb="3">
      <t xml:space="preserve">ガッコウメイ </t>
    </rPh>
    <phoneticPr fontId="1"/>
  </si>
  <si>
    <t>学科名</t>
    <rPh sb="0" eb="3">
      <t xml:space="preserve">ガッカメイ </t>
    </rPh>
    <phoneticPr fontId="1"/>
  </si>
  <si>
    <t>募集
人員
（A）</t>
    <phoneticPr fontId="1"/>
  </si>
  <si>
    <t>志願者数（B）</t>
    <rPh sb="3" eb="4">
      <t xml:space="preserve">スウ </t>
    </rPh>
    <phoneticPr fontId="1"/>
  </si>
  <si>
    <t>競争率（B/A）</t>
    <rPh sb="0" eb="3">
      <t xml:space="preserve">キョウソウリツ </t>
    </rPh>
    <phoneticPr fontId="1"/>
  </si>
  <si>
    <t>収容率（A/B×100）</t>
    <phoneticPr fontId="1"/>
  </si>
  <si>
    <t>合格者数</t>
    <rPh sb="3" eb="4">
      <t xml:space="preserve">スウ </t>
    </rPh>
    <phoneticPr fontId="1"/>
  </si>
  <si>
    <t>APにきわめて合致した合格者数</t>
    <rPh sb="7" eb="9">
      <t xml:space="preserve">ガッチ </t>
    </rPh>
    <rPh sb="14" eb="15">
      <t xml:space="preserve">スウ </t>
    </rPh>
    <phoneticPr fontId="1"/>
  </si>
  <si>
    <t>志願者数（C）</t>
    <rPh sb="0" eb="4">
      <t xml:space="preserve">シガンシャスウ </t>
    </rPh>
    <phoneticPr fontId="1"/>
  </si>
  <si>
    <t>受験者数</t>
    <rPh sb="0" eb="4">
      <t xml:space="preserve">ジュケンシャスウ </t>
    </rPh>
    <phoneticPr fontId="1"/>
  </si>
  <si>
    <t>合格者数</t>
    <rPh sb="0" eb="4">
      <t xml:space="preserve">ゴウカクシャスウ </t>
    </rPh>
    <phoneticPr fontId="1"/>
  </si>
  <si>
    <t>第１志望</t>
    <rPh sb="0" eb="1">
      <t xml:space="preserve">ダイイチシボウ </t>
    </rPh>
    <phoneticPr fontId="1"/>
  </si>
  <si>
    <t>学校全体</t>
    <rPh sb="0" eb="4">
      <t xml:space="preserve">ガッコウゼンタイ </t>
    </rPh>
    <phoneticPr fontId="1"/>
  </si>
  <si>
    <t>第１志望の学科名</t>
    <rPh sb="7" eb="8">
      <t xml:space="preserve">メイ </t>
    </rPh>
    <phoneticPr fontId="1"/>
  </si>
  <si>
    <t>第２志望した者</t>
    <rPh sb="0" eb="1">
      <t xml:space="preserve">ダイ </t>
    </rPh>
    <rPh sb="2" eb="4">
      <t xml:space="preserve">シボウシタ </t>
    </rPh>
    <rPh sb="6" eb="7">
      <t xml:space="preserve">モノ </t>
    </rPh>
    <phoneticPr fontId="1"/>
  </si>
  <si>
    <t>志願者数（D）</t>
    <rPh sb="0" eb="4">
      <t xml:space="preserve">シガンシャスウ </t>
    </rPh>
    <phoneticPr fontId="1"/>
  </si>
  <si>
    <t>志願者数（E=C+D）</t>
    <rPh sb="3" eb="4">
      <t xml:space="preserve">スウ </t>
    </rPh>
    <phoneticPr fontId="1"/>
  </si>
  <si>
    <t>競争率（E/A）</t>
    <rPh sb="0" eb="3">
      <t xml:space="preserve">キョウソウリツ </t>
    </rPh>
    <phoneticPr fontId="1"/>
  </si>
  <si>
    <t>当該学科の合否判定の状況</t>
    <rPh sb="0" eb="4">
      <t xml:space="preserve">トウガイガッカノ </t>
    </rPh>
    <rPh sb="5" eb="9">
      <t xml:space="preserve">ゴウヒハンテイノ </t>
    </rPh>
    <rPh sb="10" eb="12">
      <t xml:space="preserve">ジョウキョウ </t>
    </rPh>
    <phoneticPr fontId="1"/>
  </si>
  <si>
    <t>第２志望</t>
    <rPh sb="0" eb="1">
      <t xml:space="preserve">ダイイチシボウ </t>
    </rPh>
    <phoneticPr fontId="1"/>
  </si>
  <si>
    <t>受験者</t>
    <phoneticPr fontId="1"/>
  </si>
  <si>
    <t>①</t>
    <phoneticPr fontId="1"/>
  </si>
  <si>
    <t>②</t>
    <phoneticPr fontId="1"/>
  </si>
  <si>
    <t>③</t>
    <phoneticPr fontId="1"/>
  </si>
  <si>
    <t>志願倍率計</t>
    <rPh sb="4" eb="5">
      <t xml:space="preserve">ケイ </t>
    </rPh>
    <phoneticPr fontId="1"/>
  </si>
  <si>
    <t>受験者</t>
    <rPh sb="0" eb="3">
      <t>ジュケンシャ</t>
    </rPh>
    <phoneticPr fontId="1"/>
  </si>
  <si>
    <t>card2</t>
    <phoneticPr fontId="1"/>
  </si>
  <si>
    <t>card3</t>
    <phoneticPr fontId="1"/>
  </si>
  <si>
    <t>英語資格の活用状況</t>
    <rPh sb="0" eb="4">
      <t xml:space="preserve">エイゴシカクノカツヨウ </t>
    </rPh>
    <rPh sb="7" eb="9">
      <t xml:space="preserve">ジョウキョウ </t>
    </rPh>
    <phoneticPr fontId="1"/>
  </si>
  <si>
    <t>普通（Ⅰ部）</t>
  </si>
  <si>
    <t>普通（Ⅱ部）</t>
  </si>
  <si>
    <t>普通科（単位制）</t>
  </si>
  <si>
    <t>昼間部</t>
  </si>
  <si>
    <t>日・夜間部</t>
  </si>
  <si>
    <t>工業に関する学科</t>
    <rPh sb="0" eb="2">
      <t>コウギョウ</t>
    </rPh>
    <rPh sb="3" eb="4">
      <t>カン</t>
    </rPh>
    <rPh sb="6" eb="8">
      <t>ガッカ</t>
    </rPh>
    <phoneticPr fontId="1"/>
  </si>
  <si>
    <t>合計</t>
    <rPh sb="0" eb="2">
      <t>ゴウケイ</t>
    </rPh>
    <phoneticPr fontId="1"/>
  </si>
  <si>
    <t>総合造形</t>
    <phoneticPr fontId="1"/>
  </si>
  <si>
    <t>美術</t>
    <phoneticPr fontId="1"/>
  </si>
  <si>
    <t>音楽</t>
    <phoneticPr fontId="1"/>
  </si>
  <si>
    <t>体育に関する学科</t>
    <rPh sb="3" eb="4">
      <t>カン</t>
    </rPh>
    <rPh sb="6" eb="8">
      <t>ガッカ</t>
    </rPh>
    <phoneticPr fontId="1"/>
  </si>
  <si>
    <t>グローバル探究</t>
    <phoneticPr fontId="1"/>
  </si>
  <si>
    <t>演劇</t>
    <phoneticPr fontId="1"/>
  </si>
  <si>
    <t>芸能文化</t>
    <phoneticPr fontId="1"/>
  </si>
  <si>
    <t>専門学科の計</t>
    <rPh sb="0" eb="4">
      <t>センモンガッカ</t>
    </rPh>
    <rPh sb="5" eb="6">
      <t>ケイ</t>
    </rPh>
    <phoneticPr fontId="1"/>
  </si>
  <si>
    <t>府立</t>
    <rPh sb="0" eb="2">
      <t>フリツ</t>
    </rPh>
    <phoneticPr fontId="1"/>
  </si>
  <si>
    <t>市立</t>
    <rPh sb="0" eb="2">
      <t>シリツ</t>
    </rPh>
    <phoneticPr fontId="1"/>
  </si>
  <si>
    <t>市立工業に関する学科</t>
    <rPh sb="0" eb="2">
      <t>シリツ</t>
    </rPh>
    <rPh sb="2" eb="4">
      <t>コウギョウ</t>
    </rPh>
    <rPh sb="5" eb="6">
      <t>カン</t>
    </rPh>
    <rPh sb="8" eb="10">
      <t>ガッカ</t>
    </rPh>
    <phoneticPr fontId="1"/>
  </si>
  <si>
    <t>計</t>
    <rPh sb="0" eb="1">
      <t>ケイ</t>
    </rPh>
    <phoneticPr fontId="1"/>
  </si>
  <si>
    <t>合格者計</t>
    <rPh sb="3" eb="4">
      <t>ケイ</t>
    </rPh>
    <phoneticPr fontId="1"/>
  </si>
  <si>
    <t>合格者計</t>
    <rPh sb="0" eb="3">
      <t>ゴウカクシャ</t>
    </rPh>
    <rPh sb="3" eb="4">
      <t>ケイ</t>
    </rPh>
    <phoneticPr fontId="1"/>
  </si>
  <si>
    <t>普通</t>
    <phoneticPr fontId="1"/>
  </si>
  <si>
    <t>商業に関する学科</t>
    <rPh sb="3" eb="4">
      <t>カン</t>
    </rPh>
    <rPh sb="6" eb="8">
      <t>ガッカ</t>
    </rPh>
    <phoneticPr fontId="1"/>
  </si>
  <si>
    <t>理数</t>
    <phoneticPr fontId="1"/>
  </si>
  <si>
    <t>英語</t>
    <phoneticPr fontId="1"/>
  </si>
  <si>
    <t>国際文化</t>
    <phoneticPr fontId="1"/>
  </si>
  <si>
    <t>グローバル</t>
    <phoneticPr fontId="1"/>
  </si>
  <si>
    <t>府立国際文化</t>
    <rPh sb="0" eb="6">
      <t>フリツコクサイブンカ</t>
    </rPh>
    <phoneticPr fontId="1"/>
  </si>
  <si>
    <t>総計</t>
    <rPh sb="0" eb="1">
      <t>ソウ</t>
    </rPh>
    <rPh sb="1" eb="2">
      <t>ケイ</t>
    </rPh>
    <phoneticPr fontId="1"/>
  </si>
  <si>
    <t>農業に関する学科</t>
    <rPh sb="0" eb="2">
      <t>ノウギョウ</t>
    </rPh>
    <rPh sb="3" eb="4">
      <t>カン</t>
    </rPh>
    <rPh sb="6" eb="8">
      <t>ガッカ</t>
    </rPh>
    <phoneticPr fontId="1"/>
  </si>
  <si>
    <t>商業に関する学科</t>
    <rPh sb="0" eb="2">
      <t>ショウギョウ</t>
    </rPh>
    <rPh sb="3" eb="4">
      <t>カン</t>
    </rPh>
    <rPh sb="6" eb="8">
      <t>ガッカ</t>
    </rPh>
    <phoneticPr fontId="1"/>
  </si>
  <si>
    <t>グローバルビジネス</t>
    <phoneticPr fontId="1"/>
  </si>
  <si>
    <t>福祉ボランティア</t>
    <phoneticPr fontId="1"/>
  </si>
  <si>
    <t>総合科学</t>
    <rPh sb="0" eb="4">
      <t>ソウゴウカガク</t>
    </rPh>
    <phoneticPr fontId="1"/>
  </si>
  <si>
    <t>サイエンス創造</t>
    <phoneticPr fontId="1"/>
  </si>
  <si>
    <t>文理学</t>
    <phoneticPr fontId="1"/>
  </si>
  <si>
    <t>府立農業に関する学科</t>
    <rPh sb="0" eb="4">
      <t>フリツノウギョウ</t>
    </rPh>
    <rPh sb="5" eb="6">
      <t>カン</t>
    </rPh>
    <rPh sb="8" eb="10">
      <t>ガッカ</t>
    </rPh>
    <phoneticPr fontId="1"/>
  </si>
  <si>
    <t>府立工業に関する学科</t>
    <rPh sb="0" eb="4">
      <t>フリツコウギョウ</t>
    </rPh>
    <rPh sb="5" eb="6">
      <t>カン</t>
    </rPh>
    <rPh sb="8" eb="10">
      <t>ガッカ</t>
    </rPh>
    <phoneticPr fontId="1"/>
  </si>
  <si>
    <t>市立サイエンス創造</t>
    <rPh sb="0" eb="2">
      <t>シリツ</t>
    </rPh>
    <rPh sb="7" eb="9">
      <t>ソウゾウ</t>
    </rPh>
    <phoneticPr fontId="1"/>
  </si>
  <si>
    <t>市立商業に関する学科</t>
    <rPh sb="0" eb="4">
      <t>シリツショウギョウ</t>
    </rPh>
    <rPh sb="5" eb="6">
      <t>カン</t>
    </rPh>
    <rPh sb="8" eb="10">
      <t>ガッカ</t>
    </rPh>
    <phoneticPr fontId="1"/>
  </si>
  <si>
    <t>教育文理学</t>
    <rPh sb="0" eb="2">
      <t>キョウイク</t>
    </rPh>
    <rPh sb="2" eb="4">
      <t>ブンリ</t>
    </rPh>
    <rPh sb="4" eb="5">
      <t>ガク</t>
    </rPh>
    <phoneticPr fontId="1"/>
  </si>
  <si>
    <t>府立商業に関する学科</t>
    <rPh sb="0" eb="4">
      <t>フリツショウギョウ</t>
    </rPh>
    <rPh sb="5" eb="6">
      <t>カン</t>
    </rPh>
    <rPh sb="8" eb="10">
      <t>ガッカ</t>
    </rPh>
    <phoneticPr fontId="1"/>
  </si>
  <si>
    <t>府立福祉ボランティア</t>
    <rPh sb="0" eb="2">
      <t>フリツ</t>
    </rPh>
    <rPh sb="2" eb="4">
      <t>フクシ</t>
    </rPh>
    <phoneticPr fontId="1"/>
  </si>
  <si>
    <t>食物文化</t>
    <phoneticPr fontId="1"/>
  </si>
  <si>
    <t>総合学</t>
    <phoneticPr fontId="1"/>
  </si>
  <si>
    <t>府立総合学</t>
    <phoneticPr fontId="1"/>
  </si>
  <si>
    <t>普通科（単位制）</t>
    <rPh sb="0" eb="3">
      <t>フツウカ</t>
    </rPh>
    <rPh sb="4" eb="7">
      <t>タンイセイ</t>
    </rPh>
    <phoneticPr fontId="1"/>
  </si>
  <si>
    <t>ビジネス</t>
    <phoneticPr fontId="1"/>
  </si>
  <si>
    <t>普通</t>
    <rPh sb="0" eb="2">
      <t>フツウ</t>
    </rPh>
    <phoneticPr fontId="1"/>
  </si>
  <si>
    <t>計</t>
    <rPh sb="0" eb="1">
      <t>ケイ</t>
    </rPh>
    <phoneticPr fontId="1"/>
  </si>
  <si>
    <t>昼夜間単位制</t>
    <rPh sb="0" eb="6">
      <t>チュウヤカンタンイセイ</t>
    </rPh>
    <phoneticPr fontId="1"/>
  </si>
  <si>
    <t>多部制単位制Ⅰ部・Ⅱ部</t>
    <rPh sb="0" eb="1">
      <t>タ</t>
    </rPh>
    <rPh sb="1" eb="2">
      <t>ブ</t>
    </rPh>
    <rPh sb="2" eb="3">
      <t>セイ</t>
    </rPh>
    <rPh sb="3" eb="6">
      <t>タンイセイ</t>
    </rPh>
    <rPh sb="7" eb="8">
      <t>ブ</t>
    </rPh>
    <rPh sb="10" eb="11">
      <t>ブ</t>
    </rPh>
    <phoneticPr fontId="1"/>
  </si>
  <si>
    <t>総合学（ＥＳ）</t>
  </si>
  <si>
    <t>総合学（ＥＳ）</t>
    <phoneticPr fontId="1"/>
  </si>
  <si>
    <t>総合学（ＣＳ）</t>
    <phoneticPr fontId="1"/>
  </si>
  <si>
    <t>府立</t>
    <rPh sb="0" eb="2">
      <t>フリツ</t>
    </rPh>
    <phoneticPr fontId="1"/>
  </si>
  <si>
    <t>普通</t>
    <rPh sb="0" eb="2">
      <t>フツウ</t>
    </rPh>
    <phoneticPr fontId="1"/>
  </si>
  <si>
    <t>総合学</t>
    <rPh sb="0" eb="2">
      <t>ソウゴウ</t>
    </rPh>
    <rPh sb="2" eb="3">
      <t>ガク</t>
    </rPh>
    <phoneticPr fontId="1"/>
  </si>
  <si>
    <t>総合学（ＥＳ）</t>
    <phoneticPr fontId="1"/>
  </si>
  <si>
    <t>普通（Ⅰ部）</t>
    <phoneticPr fontId="1"/>
  </si>
  <si>
    <t>総計</t>
    <rPh sb="0" eb="2">
      <t>ソウケイ</t>
    </rPh>
    <phoneticPr fontId="1"/>
  </si>
  <si>
    <t>合計</t>
    <rPh sb="0" eb="2">
      <t>ゴウケイ</t>
    </rPh>
    <phoneticPr fontId="1"/>
  </si>
  <si>
    <t>英語</t>
    <rPh sb="0" eb="2">
      <t>エイゴ</t>
    </rPh>
    <phoneticPr fontId="1"/>
  </si>
  <si>
    <t>グローバル</t>
    <phoneticPr fontId="1"/>
  </si>
  <si>
    <t>総合科学</t>
    <phoneticPr fontId="1"/>
  </si>
  <si>
    <t>国際文化</t>
    <phoneticPr fontId="1"/>
  </si>
  <si>
    <t>グローバル探究</t>
    <phoneticPr fontId="1"/>
  </si>
  <si>
    <t>市立</t>
    <rPh sb="0" eb="2">
      <t>シリツ</t>
    </rPh>
    <phoneticPr fontId="1"/>
  </si>
  <si>
    <t>１　普通科（単位制高等学校を除く。）を設置する高等学校（専門学科を併置する高等学校を含む。）</t>
    <rPh sb="2" eb="4">
      <t>フツウ</t>
    </rPh>
    <rPh sb="4" eb="5">
      <t>カ</t>
    </rPh>
    <rPh sb="6" eb="9">
      <t>タンイセイ</t>
    </rPh>
    <rPh sb="9" eb="11">
      <t>コウトウ</t>
    </rPh>
    <rPh sb="11" eb="13">
      <t>ガッコウ</t>
    </rPh>
    <rPh sb="14" eb="15">
      <t>ノゾ</t>
    </rPh>
    <rPh sb="19" eb="21">
      <t>セッチ</t>
    </rPh>
    <rPh sb="23" eb="25">
      <t>コウトウ</t>
    </rPh>
    <rPh sb="25" eb="27">
      <t>ガッコウ</t>
    </rPh>
    <rPh sb="28" eb="30">
      <t>センモン</t>
    </rPh>
    <rPh sb="30" eb="32">
      <t>ガッカ</t>
    </rPh>
    <rPh sb="33" eb="35">
      <t>ヘイチ</t>
    </rPh>
    <rPh sb="37" eb="39">
      <t>コウトウ</t>
    </rPh>
    <rPh sb="39" eb="41">
      <t>ガッコウ</t>
    </rPh>
    <rPh sb="42" eb="43">
      <t>フク</t>
    </rPh>
    <phoneticPr fontId="1"/>
  </si>
  <si>
    <t>２　普通科単位制高等学校</t>
    <rPh sb="2" eb="5">
      <t>フツウカ</t>
    </rPh>
    <rPh sb="5" eb="8">
      <t>タンイセイ</t>
    </rPh>
    <rPh sb="8" eb="10">
      <t>コウトウ</t>
    </rPh>
    <rPh sb="10" eb="12">
      <t>ガッコウ</t>
    </rPh>
    <phoneticPr fontId="1"/>
  </si>
  <si>
    <t>３　専門学科のみを設置する高等学校</t>
    <rPh sb="2" eb="4">
      <t>センモン</t>
    </rPh>
    <rPh sb="4" eb="6">
      <t>ガッカ</t>
    </rPh>
    <rPh sb="9" eb="11">
      <t>セッチ</t>
    </rPh>
    <rPh sb="13" eb="15">
      <t>コウトウ</t>
    </rPh>
    <rPh sb="15" eb="17">
      <t>ガッコウ</t>
    </rPh>
    <phoneticPr fontId="1"/>
  </si>
  <si>
    <t>４　総合学科（クリエイティブスクールを除く。）を設置する高等学校（専門学科を設置する高等学校を含む。）</t>
    <rPh sb="2" eb="4">
      <t>ソウゴウ</t>
    </rPh>
    <rPh sb="4" eb="6">
      <t>ガッカ</t>
    </rPh>
    <rPh sb="19" eb="20">
      <t>ノゾ</t>
    </rPh>
    <rPh sb="24" eb="26">
      <t>セッチ</t>
    </rPh>
    <rPh sb="28" eb="30">
      <t>コウトウ</t>
    </rPh>
    <rPh sb="30" eb="32">
      <t>ガッコウ</t>
    </rPh>
    <rPh sb="33" eb="35">
      <t>センモン</t>
    </rPh>
    <rPh sb="35" eb="37">
      <t>ガッカ</t>
    </rPh>
    <rPh sb="38" eb="40">
      <t>セッチ</t>
    </rPh>
    <rPh sb="42" eb="44">
      <t>コウトウ</t>
    </rPh>
    <rPh sb="44" eb="46">
      <t>ガッコウ</t>
    </rPh>
    <rPh sb="47" eb="48">
      <t>フク</t>
    </rPh>
    <phoneticPr fontId="1"/>
  </si>
  <si>
    <t>５　総合学科（クリエイティブスクール）を設置する高等学校</t>
    <rPh sb="2" eb="4">
      <t>ソウゴウ</t>
    </rPh>
    <rPh sb="4" eb="6">
      <t>ガッカ</t>
    </rPh>
    <rPh sb="20" eb="22">
      <t>セッチ</t>
    </rPh>
    <rPh sb="24" eb="28">
      <t>コウトウガッコウ</t>
    </rPh>
    <phoneticPr fontId="1"/>
  </si>
  <si>
    <t>普通（昼間部）</t>
    <rPh sb="0" eb="2">
      <t>フツウ</t>
    </rPh>
    <rPh sb="3" eb="5">
      <t>ヒルマ</t>
    </rPh>
    <rPh sb="5" eb="6">
      <t>ブ</t>
    </rPh>
    <phoneticPr fontId="1"/>
  </si>
  <si>
    <t>普通（日・夜間部）</t>
    <rPh sb="0" eb="2">
      <t>フツウ</t>
    </rPh>
    <rPh sb="3" eb="4">
      <t>ニチ</t>
    </rPh>
    <rPh sb="5" eb="7">
      <t>ヤカン</t>
    </rPh>
    <rPh sb="7" eb="8">
      <t>ブ</t>
    </rPh>
    <phoneticPr fontId="1"/>
  </si>
  <si>
    <t>普通</t>
    <phoneticPr fontId="1"/>
  </si>
  <si>
    <t>専門学科の計</t>
    <rPh sb="0" eb="2">
      <t>センモン</t>
    </rPh>
    <rPh sb="2" eb="4">
      <t>ガッカ</t>
    </rPh>
    <rPh sb="5" eb="6">
      <t>ケイ</t>
    </rPh>
    <phoneticPr fontId="1"/>
  </si>
  <si>
    <t>府立　園芸</t>
    <rPh sb="0" eb="2">
      <t>フリツ</t>
    </rPh>
    <rPh sb="3" eb="5">
      <t>エンゲイ</t>
    </rPh>
    <phoneticPr fontId="1"/>
  </si>
  <si>
    <t>体育に関する学科</t>
    <rPh sb="0" eb="2">
      <t>タイイク</t>
    </rPh>
    <rPh sb="3" eb="4">
      <t>カン</t>
    </rPh>
    <rPh sb="6" eb="8">
      <t>ガッカ</t>
    </rPh>
    <phoneticPr fontId="1"/>
  </si>
  <si>
    <t>府立　豊中高等学校能勢分校</t>
    <rPh sb="0" eb="2">
      <t>フリツ</t>
    </rPh>
    <rPh sb="3" eb="13">
      <t>トヨナカコウトウガッコウノセブンコウ</t>
    </rPh>
    <phoneticPr fontId="1"/>
  </si>
  <si>
    <t>総合学</t>
    <phoneticPr fontId="1"/>
  </si>
  <si>
    <t>普通科（単位制高等学校を含む。）合計</t>
    <rPh sb="0" eb="2">
      <t>フツウ</t>
    </rPh>
    <rPh sb="2" eb="3">
      <t>カ</t>
    </rPh>
    <rPh sb="4" eb="7">
      <t>タンイセイ</t>
    </rPh>
    <rPh sb="7" eb="9">
      <t>コウトウ</t>
    </rPh>
    <rPh sb="9" eb="11">
      <t>ガッコウ</t>
    </rPh>
    <rPh sb="12" eb="13">
      <t>フク</t>
    </rPh>
    <rPh sb="16" eb="18">
      <t>ゴウケイ</t>
    </rPh>
    <phoneticPr fontId="1"/>
  </si>
  <si>
    <t>総合学科（クリエイティブスクールを含む。）合計</t>
    <rPh sb="0" eb="2">
      <t>ソウゴウ</t>
    </rPh>
    <rPh sb="2" eb="4">
      <t>ガッカ</t>
    </rPh>
    <rPh sb="17" eb="18">
      <t>フク</t>
    </rPh>
    <rPh sb="21" eb="23">
      <t>ゴウケイ</t>
    </rPh>
    <phoneticPr fontId="1"/>
  </si>
  <si>
    <t>市立</t>
    <rPh sb="0" eb="2">
      <t>シリツ</t>
    </rPh>
    <phoneticPr fontId="1"/>
  </si>
  <si>
    <t>計</t>
    <rPh sb="0" eb="1">
      <t>ケイ</t>
    </rPh>
    <phoneticPr fontId="1"/>
  </si>
  <si>
    <t>府立</t>
    <rPh sb="0" eb="2">
      <t>フリツ</t>
    </rPh>
    <phoneticPr fontId="1"/>
  </si>
  <si>
    <t>総計</t>
    <rPh sb="0" eb="2">
      <t>ソウケイ</t>
    </rPh>
    <phoneticPr fontId="1"/>
  </si>
  <si>
    <t>合計</t>
    <rPh sb="0" eb="2">
      <t>ゴウケイ</t>
    </rPh>
    <phoneticPr fontId="1"/>
  </si>
  <si>
    <t>総計</t>
    <rPh sb="0" eb="2">
      <t>ソウケイ</t>
    </rPh>
    <phoneticPr fontId="1"/>
  </si>
  <si>
    <t>工業に関する学科</t>
    <phoneticPr fontId="1"/>
  </si>
  <si>
    <t/>
  </si>
  <si>
    <t>Ⅱ　大阪府立豊中高等学校能勢分校に係る入学者選抜</t>
    <rPh sb="2" eb="5">
      <t>オオサカフ</t>
    </rPh>
    <rPh sb="5" eb="6">
      <t>リツ</t>
    </rPh>
    <rPh sb="6" eb="16">
      <t>トヨナカコウトウガッコウノセブンコウ</t>
    </rPh>
    <rPh sb="17" eb="18">
      <t>カカ</t>
    </rPh>
    <rPh sb="19" eb="22">
      <t>ニュウガクシャ</t>
    </rPh>
    <rPh sb="22" eb="24">
      <t>センバツ</t>
    </rPh>
    <phoneticPr fontId="1"/>
  </si>
  <si>
    <t>Ⅲ　海外から帰国した生徒の入学者選抜</t>
    <rPh sb="2" eb="4">
      <t>カイガイ</t>
    </rPh>
    <rPh sb="6" eb="8">
      <t>キコク</t>
    </rPh>
    <rPh sb="10" eb="12">
      <t>セイト</t>
    </rPh>
    <rPh sb="13" eb="16">
      <t>ニュウガクシャ</t>
    </rPh>
    <rPh sb="16" eb="18">
      <t>センバツ</t>
    </rPh>
    <phoneticPr fontId="1"/>
  </si>
  <si>
    <t>Ⅳ　日本語指導が必要な帰国生徒・外国人生徒入学者選抜</t>
    <rPh sb="2" eb="5">
      <t>ニホンゴ</t>
    </rPh>
    <rPh sb="5" eb="7">
      <t>シドウ</t>
    </rPh>
    <rPh sb="8" eb="10">
      <t>ヒツヨウ</t>
    </rPh>
    <rPh sb="11" eb="13">
      <t>キコク</t>
    </rPh>
    <rPh sb="13" eb="15">
      <t>セイト</t>
    </rPh>
    <rPh sb="16" eb="18">
      <t>ガイコク</t>
    </rPh>
    <rPh sb="18" eb="19">
      <t>ジン</t>
    </rPh>
    <rPh sb="19" eb="21">
      <t>セイト</t>
    </rPh>
    <rPh sb="21" eb="24">
      <t>ニュウガクシャ</t>
    </rPh>
    <rPh sb="24" eb="26">
      <t>センバツ</t>
    </rPh>
    <phoneticPr fontId="1"/>
  </si>
  <si>
    <t>４　昼夜間単位制を設置する高等学校</t>
    <rPh sb="2" eb="8">
      <t>チュウヤカンタンイセイ</t>
    </rPh>
    <rPh sb="9" eb="11">
      <t>セッチ</t>
    </rPh>
    <rPh sb="13" eb="15">
      <t>コウトウ</t>
    </rPh>
    <rPh sb="15" eb="17">
      <t>ガッコウ</t>
    </rPh>
    <phoneticPr fontId="1"/>
  </si>
  <si>
    <t>２　総合学科（エンパワメントスクール）を設置する高等学校</t>
    <rPh sb="2" eb="4">
      <t>ソウゴウ</t>
    </rPh>
    <rPh sb="4" eb="6">
      <t>ガッカ</t>
    </rPh>
    <rPh sb="20" eb="22">
      <t>セッチ</t>
    </rPh>
    <phoneticPr fontId="1"/>
  </si>
  <si>
    <t>１　専門学科を設置する高等学校</t>
    <rPh sb="2" eb="4">
      <t>センモン</t>
    </rPh>
    <rPh sb="4" eb="6">
      <t>ガッカ</t>
    </rPh>
    <rPh sb="7" eb="9">
      <t>セッチ</t>
    </rPh>
    <phoneticPr fontId="1"/>
  </si>
  <si>
    <t>３　多部制単位制Ⅰ部・Ⅱ部を設置する高等学校</t>
    <rPh sb="2" eb="3">
      <t>タ</t>
    </rPh>
    <rPh sb="3" eb="4">
      <t>ブ</t>
    </rPh>
    <rPh sb="4" eb="5">
      <t>セイ</t>
    </rPh>
    <rPh sb="5" eb="8">
      <t>タンイセイ</t>
    </rPh>
    <rPh sb="9" eb="10">
      <t>ブ</t>
    </rPh>
    <rPh sb="12" eb="13">
      <t>ブ</t>
    </rPh>
    <rPh sb="14" eb="16">
      <t>セッチ</t>
    </rPh>
    <phoneticPr fontId="1"/>
  </si>
  <si>
    <t>全日制の課程</t>
    <rPh sb="0" eb="3">
      <t>ゼンニチセイ</t>
    </rPh>
    <rPh sb="4" eb="6">
      <t>カテイ</t>
    </rPh>
    <phoneticPr fontId="1"/>
  </si>
  <si>
    <t>総合学科の計</t>
    <rPh sb="0" eb="2">
      <t>ソウゴウ</t>
    </rPh>
    <rPh sb="2" eb="4">
      <t>ガッカ</t>
    </rPh>
    <rPh sb="5" eb="6">
      <t>ケイ</t>
    </rPh>
    <phoneticPr fontId="1"/>
  </si>
  <si>
    <t>競争率
（B/A）</t>
    <rPh sb="0" eb="3">
      <t>キョウソウリツ</t>
    </rPh>
    <phoneticPr fontId="1"/>
  </si>
  <si>
    <t>合格者数
（C）</t>
    <rPh sb="0" eb="4">
      <t xml:space="preserve">ゴウカクシャスウ </t>
    </rPh>
    <phoneticPr fontId="1"/>
  </si>
  <si>
    <t>多部制単位制Ⅰ部・Ⅱ部の計</t>
    <rPh sb="0" eb="1">
      <t>タ</t>
    </rPh>
    <rPh sb="1" eb="2">
      <t>ブ</t>
    </rPh>
    <rPh sb="2" eb="3">
      <t>セイ</t>
    </rPh>
    <rPh sb="3" eb="6">
      <t>タンイセイ</t>
    </rPh>
    <rPh sb="7" eb="8">
      <t>ブ</t>
    </rPh>
    <rPh sb="10" eb="11">
      <t>ブ</t>
    </rPh>
    <rPh sb="12" eb="13">
      <t>ケイ</t>
    </rPh>
    <phoneticPr fontId="1"/>
  </si>
  <si>
    <t>課程・学科等</t>
    <rPh sb="0" eb="2">
      <t>カテイ</t>
    </rPh>
    <rPh sb="3" eb="5">
      <t>ガッカ</t>
    </rPh>
    <rPh sb="5" eb="6">
      <t>トウ</t>
    </rPh>
    <phoneticPr fontId="1"/>
  </si>
  <si>
    <t>昼夜間単位制の計</t>
    <rPh sb="0" eb="6">
      <t>チュウヤカンタンイセイ</t>
    </rPh>
    <rPh sb="7" eb="8">
      <t>ケイ</t>
    </rPh>
    <phoneticPr fontId="1"/>
  </si>
  <si>
    <t>普通　Ⅰ部</t>
    <rPh sb="0" eb="2">
      <t>フツウ</t>
    </rPh>
    <rPh sb="4" eb="5">
      <t>ブ</t>
    </rPh>
    <phoneticPr fontId="1"/>
  </si>
  <si>
    <t>普通　Ⅱ部</t>
    <rPh sb="0" eb="2">
      <t>フツウ</t>
    </rPh>
    <rPh sb="4" eb="5">
      <t>ブ</t>
    </rPh>
    <phoneticPr fontId="1"/>
  </si>
  <si>
    <t>当該学科を第１志望とする</t>
    <rPh sb="0" eb="2">
      <t>トウガイ</t>
    </rPh>
    <rPh sb="2" eb="4">
      <t>ガッカ</t>
    </rPh>
    <rPh sb="5" eb="6">
      <t xml:space="preserve">ダイイチシボウ </t>
    </rPh>
    <phoneticPr fontId="1"/>
  </si>
  <si>
    <t>合格者数
（E）</t>
    <rPh sb="0" eb="4">
      <t xml:space="preserve">ゴウカクシャスウ </t>
    </rPh>
    <phoneticPr fontId="1"/>
  </si>
  <si>
    <t>当該学科を第２志望とする
（第１志望合格者を除く）</t>
    <rPh sb="0" eb="2">
      <t>トウガイ</t>
    </rPh>
    <rPh sb="2" eb="4">
      <t>ガッカ</t>
    </rPh>
    <rPh sb="5" eb="6">
      <t>ダイ</t>
    </rPh>
    <rPh sb="7" eb="9">
      <t>シボウ</t>
    </rPh>
    <rPh sb="14" eb="15">
      <t>ダイ</t>
    </rPh>
    <rPh sb="16" eb="18">
      <t>シボウ</t>
    </rPh>
    <rPh sb="18" eb="21">
      <t>ゴウカクシャ</t>
    </rPh>
    <rPh sb="22" eb="23">
      <t>ノゾ</t>
    </rPh>
    <phoneticPr fontId="1"/>
  </si>
  <si>
    <t>合格者数計
（C+E）</t>
    <rPh sb="0" eb="3">
      <t>ゴウカクシャ</t>
    </rPh>
    <rPh sb="3" eb="4">
      <t>スウ</t>
    </rPh>
    <rPh sb="4" eb="5">
      <t>ケイ</t>
    </rPh>
    <phoneticPr fontId="1"/>
  </si>
  <si>
    <t>合否判定の状況</t>
    <rPh sb="0" eb="2">
      <t>ゴウヒ</t>
    </rPh>
    <rPh sb="2" eb="4">
      <t>ハンテイ</t>
    </rPh>
    <rPh sb="5" eb="7">
      <t>ジョウキョウ</t>
    </rPh>
    <phoneticPr fontId="1"/>
  </si>
  <si>
    <t>志願者数
（B）</t>
    <rPh sb="0" eb="4">
      <t xml:space="preserve">シガンシャスウ </t>
    </rPh>
    <phoneticPr fontId="1"/>
  </si>
  <si>
    <t>志願者数
（D）</t>
    <rPh sb="0" eb="4">
      <t xml:space="preserve">シガンシャスウ </t>
    </rPh>
    <phoneticPr fontId="1"/>
  </si>
  <si>
    <t>総括２</t>
    <rPh sb="0" eb="2">
      <t>ソウカツ</t>
    </rPh>
    <phoneticPr fontId="1"/>
  </si>
  <si>
    <t>学科別・設置者別</t>
    <rPh sb="0" eb="2">
      <t>ガッカ</t>
    </rPh>
    <rPh sb="2" eb="3">
      <t>ベツ</t>
    </rPh>
    <rPh sb="4" eb="7">
      <t>セッチシャ</t>
    </rPh>
    <rPh sb="7" eb="8">
      <t>ベツ</t>
    </rPh>
    <phoneticPr fontId="1"/>
  </si>
  <si>
    <t>設置者</t>
    <rPh sb="0" eb="3">
      <t>セッチシャ</t>
    </rPh>
    <phoneticPr fontId="1"/>
  </si>
  <si>
    <t>普通（単位制高等学校）</t>
    <rPh sb="0" eb="2">
      <t>フツウ</t>
    </rPh>
    <rPh sb="3" eb="6">
      <t>タンイセイ</t>
    </rPh>
    <rPh sb="6" eb="8">
      <t>コウトウ</t>
    </rPh>
    <rPh sb="8" eb="10">
      <t>ガッコウ</t>
    </rPh>
    <phoneticPr fontId="1"/>
  </si>
  <si>
    <t>普通科の計</t>
    <rPh sb="0" eb="2">
      <t>フツウ</t>
    </rPh>
    <rPh sb="2" eb="3">
      <t>カ</t>
    </rPh>
    <rPh sb="4" eb="5">
      <t>ケイ</t>
    </rPh>
    <phoneticPr fontId="1"/>
  </si>
  <si>
    <t>食物文化</t>
    <rPh sb="0" eb="4">
      <t>ショクモツブンカ</t>
    </rPh>
    <phoneticPr fontId="1"/>
  </si>
  <si>
    <t>福祉ボランティア</t>
    <rPh sb="0" eb="2">
      <t>フクシ</t>
    </rPh>
    <phoneticPr fontId="1"/>
  </si>
  <si>
    <t>理数</t>
    <rPh sb="0" eb="2">
      <t>リスウ</t>
    </rPh>
    <phoneticPr fontId="1"/>
  </si>
  <si>
    <t>総合科学</t>
    <rPh sb="0" eb="2">
      <t>ソウゴウ</t>
    </rPh>
    <rPh sb="2" eb="4">
      <t>カガク</t>
    </rPh>
    <phoneticPr fontId="1"/>
  </si>
  <si>
    <t>サイエンス創造</t>
    <rPh sb="5" eb="7">
      <t>ソウゾウ</t>
    </rPh>
    <phoneticPr fontId="1"/>
  </si>
  <si>
    <t>国際文化</t>
    <rPh sb="0" eb="2">
      <t>コクサイ</t>
    </rPh>
    <rPh sb="2" eb="4">
      <t>ブンカ</t>
    </rPh>
    <phoneticPr fontId="1"/>
  </si>
  <si>
    <t>文理学</t>
    <rPh sb="0" eb="2">
      <t>ブンリ</t>
    </rPh>
    <rPh sb="2" eb="3">
      <t>ガク</t>
    </rPh>
    <phoneticPr fontId="1"/>
  </si>
  <si>
    <t>総括３</t>
    <rPh sb="0" eb="2">
      <t>ソウカツ</t>
    </rPh>
    <phoneticPr fontId="1"/>
  </si>
  <si>
    <t>志願者数計
（B+D）</t>
    <rPh sb="3" eb="4">
      <t xml:space="preserve">スウ </t>
    </rPh>
    <rPh sb="4" eb="5">
      <t>ケイ</t>
    </rPh>
    <phoneticPr fontId="1"/>
  </si>
  <si>
    <t>全日制の課程の計</t>
    <rPh sb="0" eb="3">
      <t>ゼンニチセイ</t>
    </rPh>
    <rPh sb="4" eb="6">
      <t>カテイ</t>
    </rPh>
    <rPh sb="7" eb="8">
      <t>ケイ</t>
    </rPh>
    <phoneticPr fontId="1"/>
  </si>
  <si>
    <t>体育に関する学科</t>
  </si>
  <si>
    <t>総合学（ＥＳ）</t>
    <rPh sb="0" eb="2">
      <t>ソウゴウ</t>
    </rPh>
    <rPh sb="2" eb="3">
      <t>ガク</t>
    </rPh>
    <phoneticPr fontId="1"/>
  </si>
  <si>
    <t>国際文化</t>
    <rPh sb="0" eb="4">
      <t>コクサイブンカ</t>
    </rPh>
    <phoneticPr fontId="1"/>
  </si>
  <si>
    <t>総合造形</t>
    <rPh sb="0" eb="2">
      <t>ソウゴウ</t>
    </rPh>
    <rPh sb="2" eb="4">
      <t>ゾウケイ</t>
    </rPh>
    <phoneticPr fontId="1"/>
  </si>
  <si>
    <t>美術</t>
    <rPh sb="0" eb="2">
      <t>ビジュツ</t>
    </rPh>
    <phoneticPr fontId="1"/>
  </si>
  <si>
    <t>音楽</t>
    <rPh sb="0" eb="2">
      <t>オンガク</t>
    </rPh>
    <phoneticPr fontId="1"/>
  </si>
  <si>
    <t>グローバル探究</t>
    <rPh sb="5" eb="7">
      <t>タンキュウ</t>
    </rPh>
    <phoneticPr fontId="1"/>
  </si>
  <si>
    <t>演劇</t>
    <rPh sb="0" eb="2">
      <t>エンゲキ</t>
    </rPh>
    <phoneticPr fontId="1"/>
  </si>
  <si>
    <t>芸能文化</t>
    <rPh sb="0" eb="2">
      <t>ゲイノウ</t>
    </rPh>
    <rPh sb="2" eb="4">
      <t>ブンカ</t>
    </rPh>
    <phoneticPr fontId="1"/>
  </si>
  <si>
    <t>知的障がい生徒自立支援コース</t>
    <rPh sb="0" eb="2">
      <t>チテキ</t>
    </rPh>
    <rPh sb="2" eb="3">
      <t>ショウ</t>
    </rPh>
    <rPh sb="5" eb="7">
      <t>セイト</t>
    </rPh>
    <rPh sb="7" eb="11">
      <t>ジリツシエン</t>
    </rPh>
    <phoneticPr fontId="1"/>
  </si>
  <si>
    <t>総括１</t>
    <rPh sb="0" eb="2">
      <t>ソウカツ</t>
    </rPh>
    <phoneticPr fontId="1"/>
  </si>
  <si>
    <t>総括４</t>
    <rPh sb="0" eb="2">
      <t>ソウカツ</t>
    </rPh>
    <phoneticPr fontId="1"/>
  </si>
  <si>
    <t>大阪府立豊中高等学校能勢分校に係る入学者選抜</t>
    <rPh sb="0" eb="3">
      <t>オオサカフ</t>
    </rPh>
    <rPh sb="3" eb="4">
      <t>リツ</t>
    </rPh>
    <rPh sb="4" eb="6">
      <t>トヨナカ</t>
    </rPh>
    <rPh sb="6" eb="8">
      <t>コウトウ</t>
    </rPh>
    <rPh sb="8" eb="10">
      <t>ガッコウ</t>
    </rPh>
    <rPh sb="10" eb="12">
      <t>ノセ</t>
    </rPh>
    <rPh sb="12" eb="14">
      <t>ブンコウ</t>
    </rPh>
    <rPh sb="15" eb="16">
      <t>カカ</t>
    </rPh>
    <rPh sb="17" eb="20">
      <t>ニュウガクシャ</t>
    </rPh>
    <rPh sb="20" eb="22">
      <t>センバツ</t>
    </rPh>
    <phoneticPr fontId="1"/>
  </si>
  <si>
    <t>海外から帰国した生徒の入学者選抜</t>
    <rPh sb="0" eb="2">
      <t>カイガイ</t>
    </rPh>
    <rPh sb="4" eb="6">
      <t>キコク</t>
    </rPh>
    <rPh sb="8" eb="10">
      <t>セイト</t>
    </rPh>
    <rPh sb="11" eb="14">
      <t>ニュウガクシャ</t>
    </rPh>
    <rPh sb="14" eb="16">
      <t>センバツ</t>
    </rPh>
    <phoneticPr fontId="1"/>
  </si>
  <si>
    <t>若干名</t>
    <rPh sb="0" eb="3">
      <t>ジャッカンメイ</t>
    </rPh>
    <phoneticPr fontId="1"/>
  </si>
  <si>
    <t>府立</t>
    <rPh sb="0" eb="2">
      <t>フリツ</t>
    </rPh>
    <phoneticPr fontId="1"/>
  </si>
  <si>
    <t>延べ志願者数
（B）</t>
    <rPh sb="0" eb="1">
      <t>ノ</t>
    </rPh>
    <rPh sb="2" eb="6">
      <t xml:space="preserve">シガンシャスウ </t>
    </rPh>
    <phoneticPr fontId="1"/>
  </si>
  <si>
    <t>全日制の課程、多部制単位制Ⅰ部・Ⅱ部及び昼夜間単位制</t>
    <rPh sb="0" eb="3">
      <t>ゼンニチセイ</t>
    </rPh>
    <rPh sb="4" eb="6">
      <t>カテイ</t>
    </rPh>
    <rPh sb="7" eb="18">
      <t>タブセイタンイセイ１ブ・２ブ</t>
    </rPh>
    <rPh sb="18" eb="19">
      <t>オヨ</t>
    </rPh>
    <rPh sb="20" eb="26">
      <t>チュウヤカンタンイセイ</t>
    </rPh>
    <phoneticPr fontId="1"/>
  </si>
  <si>
    <t>注１　特別入学者選抜、一般入学者選抜、大阪府立豊中高等学校能勢分校に係る入学者選抜、海外から帰国した生徒の入学者選抜、日本語指導が必要な帰国生徒・外国人生徒入学者選抜及び二次入学者選抜によるものを含む。
　　　ただし、募集人員には二次入学者選抜を含まない。</t>
    <rPh sb="0" eb="1">
      <t>チュウ</t>
    </rPh>
    <rPh sb="3" eb="5">
      <t>トクベツ</t>
    </rPh>
    <rPh sb="5" eb="7">
      <t>ニュウガク</t>
    </rPh>
    <rPh sb="7" eb="8">
      <t>シャ</t>
    </rPh>
    <rPh sb="8" eb="10">
      <t>センバツ</t>
    </rPh>
    <rPh sb="11" eb="13">
      <t>イッパン</t>
    </rPh>
    <rPh sb="13" eb="16">
      <t>ニュウガクシャ</t>
    </rPh>
    <rPh sb="16" eb="18">
      <t>センバツ</t>
    </rPh>
    <rPh sb="19" eb="22">
      <t>オオサカフ</t>
    </rPh>
    <rPh sb="22" eb="23">
      <t>リツ</t>
    </rPh>
    <rPh sb="23" eb="25">
      <t>トヨナカ</t>
    </rPh>
    <rPh sb="25" eb="27">
      <t>コウトウ</t>
    </rPh>
    <rPh sb="27" eb="29">
      <t>ガッコウ</t>
    </rPh>
    <rPh sb="29" eb="31">
      <t>ノセ</t>
    </rPh>
    <rPh sb="31" eb="33">
      <t>ブンコウ</t>
    </rPh>
    <rPh sb="34" eb="35">
      <t>カカ</t>
    </rPh>
    <rPh sb="36" eb="39">
      <t>ニュウガクシャ</t>
    </rPh>
    <rPh sb="39" eb="41">
      <t>センバツ</t>
    </rPh>
    <rPh sb="42" eb="44">
      <t>カイガイ</t>
    </rPh>
    <rPh sb="46" eb="48">
      <t>キコク</t>
    </rPh>
    <rPh sb="50" eb="52">
      <t>セイト</t>
    </rPh>
    <rPh sb="53" eb="56">
      <t>ニュウガクシャ</t>
    </rPh>
    <rPh sb="56" eb="58">
      <t>センバツ</t>
    </rPh>
    <rPh sb="59" eb="62">
      <t>ニホンゴ</t>
    </rPh>
    <rPh sb="62" eb="64">
      <t>シドウ</t>
    </rPh>
    <rPh sb="65" eb="67">
      <t>ヒツヨウ</t>
    </rPh>
    <rPh sb="68" eb="70">
      <t>キコク</t>
    </rPh>
    <rPh sb="70" eb="72">
      <t>セイト</t>
    </rPh>
    <rPh sb="73" eb="75">
      <t>ガイコク</t>
    </rPh>
    <rPh sb="75" eb="76">
      <t>ジン</t>
    </rPh>
    <rPh sb="76" eb="78">
      <t>セイト</t>
    </rPh>
    <rPh sb="78" eb="81">
      <t>ニュウガクシャ</t>
    </rPh>
    <rPh sb="81" eb="83">
      <t>センバツ</t>
    </rPh>
    <rPh sb="83" eb="84">
      <t>オヨ</t>
    </rPh>
    <rPh sb="85" eb="87">
      <t>ニジ</t>
    </rPh>
    <rPh sb="87" eb="90">
      <t>ニュウガクシャ</t>
    </rPh>
    <rPh sb="90" eb="92">
      <t>センバツ</t>
    </rPh>
    <rPh sb="98" eb="99">
      <t>フク</t>
    </rPh>
    <rPh sb="109" eb="111">
      <t>ボシュウ</t>
    </rPh>
    <rPh sb="111" eb="113">
      <t>ジンイン</t>
    </rPh>
    <rPh sb="115" eb="117">
      <t>ニジ</t>
    </rPh>
    <rPh sb="117" eb="120">
      <t>ニュウガクシャ</t>
    </rPh>
    <rPh sb="120" eb="122">
      <t>センバツ</t>
    </rPh>
    <rPh sb="123" eb="124">
      <t>フク</t>
    </rPh>
    <phoneticPr fontId="1"/>
  </si>
  <si>
    <t>注２　追検査の合格者数は、&lt; &gt;内に外数で示している。</t>
    <rPh sb="0" eb="1">
      <t>チュウ</t>
    </rPh>
    <rPh sb="3" eb="4">
      <t>ツイ</t>
    </rPh>
    <rPh sb="4" eb="6">
      <t>ケンサ</t>
    </rPh>
    <rPh sb="7" eb="10">
      <t>ゴウカクシャ</t>
    </rPh>
    <rPh sb="10" eb="11">
      <t>スウ</t>
    </rPh>
    <rPh sb="16" eb="17">
      <t>ナイ</t>
    </rPh>
    <rPh sb="18" eb="19">
      <t>ソト</t>
    </rPh>
    <rPh sb="19" eb="20">
      <t>スウ</t>
    </rPh>
    <rPh sb="21" eb="22">
      <t>シメ</t>
    </rPh>
    <phoneticPr fontId="1"/>
  </si>
  <si>
    <t>総計
（知的障がい生徒自立支援コースを除く。）</t>
    <rPh sb="0" eb="2">
      <t>ソウケイ</t>
    </rPh>
    <rPh sb="4" eb="6">
      <t>チテキ</t>
    </rPh>
    <rPh sb="6" eb="7">
      <t>ショウ</t>
    </rPh>
    <rPh sb="9" eb="11">
      <t>セイト</t>
    </rPh>
    <rPh sb="11" eb="15">
      <t>ジリツシエン</t>
    </rPh>
    <rPh sb="19" eb="20">
      <t>ノゾ</t>
    </rPh>
    <phoneticPr fontId="1"/>
  </si>
  <si>
    <t>総括５</t>
    <rPh sb="0" eb="2">
      <t>ソウカツ</t>
    </rPh>
    <phoneticPr fontId="1"/>
  </si>
  <si>
    <t>総括６</t>
    <rPh sb="0" eb="2">
      <t>ソウカツ</t>
    </rPh>
    <phoneticPr fontId="1"/>
  </si>
  <si>
    <t>総括８</t>
    <rPh sb="0" eb="2">
      <t>ソウカツ</t>
    </rPh>
    <phoneticPr fontId="1"/>
  </si>
  <si>
    <t>総括９</t>
    <rPh sb="0" eb="2">
      <t>ソウカツ</t>
    </rPh>
    <phoneticPr fontId="1"/>
  </si>
  <si>
    <t>総括10</t>
    <rPh sb="0" eb="2">
      <t>ソウカツ</t>
    </rPh>
    <phoneticPr fontId="1"/>
  </si>
  <si>
    <t>府立　阿武野</t>
    <rPh sb="0" eb="2">
      <t>フリツ</t>
    </rPh>
    <rPh sb="3" eb="6">
      <t>アブノ</t>
    </rPh>
    <phoneticPr fontId="1"/>
  </si>
  <si>
    <t>府立　八尾翠翔</t>
    <rPh sb="0" eb="2">
      <t>フリツ</t>
    </rPh>
    <rPh sb="3" eb="5">
      <t>ヤオ</t>
    </rPh>
    <rPh sb="5" eb="6">
      <t>ミドリ</t>
    </rPh>
    <rPh sb="6" eb="7">
      <t>ショウ</t>
    </rPh>
    <phoneticPr fontId="1"/>
  </si>
  <si>
    <t>府立　桜宮</t>
    <rPh sb="0" eb="2">
      <t>フリツ</t>
    </rPh>
    <rPh sb="3" eb="4">
      <t>サクラ</t>
    </rPh>
    <rPh sb="4" eb="5">
      <t>ミヤ</t>
    </rPh>
    <phoneticPr fontId="1"/>
  </si>
  <si>
    <t>府立　東淀工業</t>
    <rPh sb="0" eb="2">
      <t>フリツ</t>
    </rPh>
    <rPh sb="3" eb="4">
      <t>ヒガシ</t>
    </rPh>
    <rPh sb="4" eb="5">
      <t>ヨド</t>
    </rPh>
    <rPh sb="5" eb="7">
      <t>コウギョウ</t>
    </rPh>
    <phoneticPr fontId="1"/>
  </si>
  <si>
    <t>府立　柴島</t>
    <rPh sb="0" eb="2">
      <t>フリツ</t>
    </rPh>
    <rPh sb="3" eb="5">
      <t>クニジマ</t>
    </rPh>
    <phoneticPr fontId="1"/>
  </si>
  <si>
    <t>府立　枚方なぎさ</t>
    <rPh sb="0" eb="2">
      <t>フリツ</t>
    </rPh>
    <rPh sb="3" eb="5">
      <t>ヒラカタ</t>
    </rPh>
    <phoneticPr fontId="1"/>
  </si>
  <si>
    <t>府立　松原</t>
    <rPh sb="0" eb="2">
      <t>フリツ</t>
    </rPh>
    <rPh sb="3" eb="5">
      <t>マツバラ</t>
    </rPh>
    <phoneticPr fontId="1"/>
  </si>
  <si>
    <t>府立　堺東</t>
    <rPh sb="0" eb="2">
      <t>フリツ</t>
    </rPh>
    <rPh sb="3" eb="4">
      <t>サカイ</t>
    </rPh>
    <rPh sb="4" eb="5">
      <t>ヒガシ</t>
    </rPh>
    <phoneticPr fontId="1"/>
  </si>
  <si>
    <t>府立　貝塚</t>
    <rPh sb="3" eb="5">
      <t>カイヅカ</t>
    </rPh>
    <phoneticPr fontId="1"/>
  </si>
  <si>
    <t>府立　西成</t>
    <rPh sb="3" eb="5">
      <t>ニシナリ</t>
    </rPh>
    <phoneticPr fontId="1"/>
  </si>
  <si>
    <t>フラワーファクトリ・環境緑化・バイオサイエンス</t>
    <rPh sb="10" eb="12">
      <t>カンキョウ</t>
    </rPh>
    <rPh sb="12" eb="14">
      <t>リョクカ</t>
    </rPh>
    <phoneticPr fontId="1"/>
  </si>
  <si>
    <t>機械工学・電気工学・理工学</t>
    <rPh sb="0" eb="2">
      <t>キカイ</t>
    </rPh>
    <rPh sb="2" eb="4">
      <t>コウガク</t>
    </rPh>
    <rPh sb="5" eb="7">
      <t>デンキ</t>
    </rPh>
    <rPh sb="7" eb="9">
      <t>コウガク</t>
    </rPh>
    <rPh sb="10" eb="12">
      <t>リコウ</t>
    </rPh>
    <rPh sb="12" eb="13">
      <t>ガク</t>
    </rPh>
    <phoneticPr fontId="1"/>
  </si>
  <si>
    <t>注　追検査の合格者数は、&lt; &gt;内に外数で示している。</t>
    <rPh sb="0" eb="1">
      <t>チュウ</t>
    </rPh>
    <rPh sb="2" eb="3">
      <t>ツイ</t>
    </rPh>
    <rPh sb="3" eb="5">
      <t>ケンサ</t>
    </rPh>
    <rPh sb="6" eb="9">
      <t>ゴウカクシャ</t>
    </rPh>
    <rPh sb="9" eb="10">
      <t>スウ</t>
    </rPh>
    <rPh sb="15" eb="16">
      <t>ナイ</t>
    </rPh>
    <rPh sb="17" eb="18">
      <t>ソト</t>
    </rPh>
    <rPh sb="18" eb="19">
      <t>スウ</t>
    </rPh>
    <rPh sb="20" eb="21">
      <t>シメ</t>
    </rPh>
    <phoneticPr fontId="1"/>
  </si>
  <si>
    <t>募集人員
（A）</t>
    <rPh sb="0" eb="4">
      <t>ボシュウジンイン</t>
    </rPh>
    <phoneticPr fontId="1"/>
  </si>
  <si>
    <t>普通科の計</t>
    <rPh sb="0" eb="3">
      <t>フツウカ</t>
    </rPh>
    <rPh sb="4" eb="5">
      <t>ケイ</t>
    </rPh>
    <phoneticPr fontId="1"/>
  </si>
  <si>
    <t>総括11</t>
    <rPh sb="0" eb="2">
      <t>ソウカツ</t>
    </rPh>
    <phoneticPr fontId="1"/>
  </si>
  <si>
    <t>２　専門学科のみを設置する高等学校</t>
    <rPh sb="2" eb="4">
      <t>センモン</t>
    </rPh>
    <rPh sb="4" eb="6">
      <t>ガッカ</t>
    </rPh>
    <rPh sb="9" eb="11">
      <t>セッチ</t>
    </rPh>
    <rPh sb="13" eb="15">
      <t>コウトウ</t>
    </rPh>
    <rPh sb="15" eb="17">
      <t>ガッコウ</t>
    </rPh>
    <phoneticPr fontId="1"/>
  </si>
  <si>
    <t>５　総合学科（エンパワメントスクール）を設置する高等学校</t>
    <rPh sb="2" eb="4">
      <t>ソウゴウ</t>
    </rPh>
    <rPh sb="4" eb="6">
      <t>ガッカ</t>
    </rPh>
    <rPh sb="20" eb="22">
      <t>セッチ</t>
    </rPh>
    <phoneticPr fontId="1"/>
  </si>
  <si>
    <t>６　多部制単位制Ⅰ部・Ⅱ部を設置する高等学校</t>
    <rPh sb="2" eb="3">
      <t>タ</t>
    </rPh>
    <rPh sb="3" eb="4">
      <t>ブ</t>
    </rPh>
    <rPh sb="4" eb="5">
      <t>セイ</t>
    </rPh>
    <rPh sb="5" eb="8">
      <t>タンイセイ</t>
    </rPh>
    <rPh sb="9" eb="10">
      <t>ブ</t>
    </rPh>
    <rPh sb="12" eb="13">
      <t>ブ</t>
    </rPh>
    <rPh sb="14" eb="16">
      <t>セッチ</t>
    </rPh>
    <phoneticPr fontId="1"/>
  </si>
  <si>
    <t>７　昼夜間単位制を設置する高等学校</t>
    <rPh sb="2" eb="8">
      <t>チュウヤカンタンイセイ</t>
    </rPh>
    <rPh sb="9" eb="11">
      <t>セッチ</t>
    </rPh>
    <rPh sb="13" eb="15">
      <t>コウトウ</t>
    </rPh>
    <rPh sb="15" eb="17">
      <t>ガッコウ</t>
    </rPh>
    <phoneticPr fontId="1"/>
  </si>
  <si>
    <t>２　専門学科のみを設置する高等学校</t>
    <rPh sb="2" eb="4">
      <t>センモン</t>
    </rPh>
    <rPh sb="4" eb="6">
      <t>ガッカ</t>
    </rPh>
    <rPh sb="9" eb="11">
      <t>セッチ</t>
    </rPh>
    <rPh sb="13" eb="17">
      <t>コウトウガッコウ</t>
    </rPh>
    <phoneticPr fontId="8"/>
  </si>
  <si>
    <t>３　総合学科のみを設置する高等学校</t>
  </si>
  <si>
    <t>学校名</t>
    <phoneticPr fontId="1"/>
  </si>
  <si>
    <t>１　専門学科のみを設置する高等学校</t>
    <rPh sb="2" eb="4">
      <t>センモン</t>
    </rPh>
    <rPh sb="4" eb="6">
      <t>ガッカ</t>
    </rPh>
    <rPh sb="9" eb="11">
      <t>セッチ</t>
    </rPh>
    <rPh sb="13" eb="17">
      <t>コウトウガッコウ</t>
    </rPh>
    <phoneticPr fontId="8"/>
  </si>
  <si>
    <t>１　多部制単位制Ⅰ部・Ⅱ部を設置する高等学校</t>
    <rPh sb="2" eb="3">
      <t>タ</t>
    </rPh>
    <rPh sb="3" eb="4">
      <t>ブ</t>
    </rPh>
    <rPh sb="4" eb="5">
      <t>セイ</t>
    </rPh>
    <rPh sb="5" eb="8">
      <t>タンイセイ</t>
    </rPh>
    <rPh sb="9" eb="10">
      <t>ブ</t>
    </rPh>
    <rPh sb="12" eb="13">
      <t>ブ</t>
    </rPh>
    <rPh sb="14" eb="16">
      <t>セッチ</t>
    </rPh>
    <phoneticPr fontId="1"/>
  </si>
  <si>
    <t>２　定時制の課程を設置する高等学校</t>
    <rPh sb="2" eb="5">
      <t>テイジセイ</t>
    </rPh>
    <rPh sb="6" eb="8">
      <t>カテイ</t>
    </rPh>
    <rPh sb="9" eb="11">
      <t>セッチ</t>
    </rPh>
    <rPh sb="13" eb="17">
      <t>コウトウガッコウ</t>
    </rPh>
    <phoneticPr fontId="1"/>
  </si>
  <si>
    <t>定時制の課程</t>
    <rPh sb="0" eb="3">
      <t>テイジセイ</t>
    </rPh>
    <rPh sb="4" eb="6">
      <t>カテイ</t>
    </rPh>
    <phoneticPr fontId="1"/>
  </si>
  <si>
    <t>府立　桃谷</t>
    <rPh sb="0" eb="2">
      <t>フリツ</t>
    </rPh>
    <rPh sb="3" eb="5">
      <t>モモダニ</t>
    </rPh>
    <phoneticPr fontId="1"/>
  </si>
  <si>
    <t>受験者数</t>
    <rPh sb="0" eb="4">
      <t>ジュケンシャスウ</t>
    </rPh>
    <phoneticPr fontId="1"/>
  </si>
  <si>
    <t>到達者数</t>
    <rPh sb="0" eb="4">
      <t>トウタツシャスウ</t>
    </rPh>
    <phoneticPr fontId="1"/>
  </si>
  <si>
    <t>割合</t>
    <rPh sb="0" eb="2">
      <t>ワリアイ</t>
    </rPh>
    <phoneticPr fontId="1"/>
  </si>
  <si>
    <t>その他</t>
    <rPh sb="2" eb="3">
      <t>タ</t>
    </rPh>
    <phoneticPr fontId="11"/>
  </si>
  <si>
    <t>対象人数</t>
    <rPh sb="0" eb="4">
      <t>タイショウニンズウ</t>
    </rPh>
    <phoneticPr fontId="11"/>
  </si>
  <si>
    <t>府立　いちりつ　</t>
  </si>
  <si>
    <t>府立　貝塚南</t>
  </si>
  <si>
    <t>旧１区</t>
    <rPh sb="0" eb="1">
      <t>キュウ</t>
    </rPh>
    <rPh sb="2" eb="3">
      <t>ク</t>
    </rPh>
    <phoneticPr fontId="1"/>
  </si>
  <si>
    <t>旧２区</t>
    <rPh sb="0" eb="1">
      <t>キュウ</t>
    </rPh>
    <rPh sb="2" eb="3">
      <t>ク</t>
    </rPh>
    <phoneticPr fontId="1"/>
  </si>
  <si>
    <t>旧３区</t>
    <rPh sb="0" eb="1">
      <t>キュウ</t>
    </rPh>
    <rPh sb="2" eb="3">
      <t>ク</t>
    </rPh>
    <phoneticPr fontId="1"/>
  </si>
  <si>
    <t>旧４区</t>
    <rPh sb="0" eb="1">
      <t>キュウ</t>
    </rPh>
    <rPh sb="2" eb="3">
      <t>ク</t>
    </rPh>
    <phoneticPr fontId="1"/>
  </si>
  <si>
    <t xml:space="preserve">注１　「旧１区」から「旧４区」までの欄には、普通科を第１志望とした志願者について、当該志願者の出身中学校が所在する旧の通学区域ごとの人数が、「対象人数」に占める割合を示している。
</t>
    <phoneticPr fontId="1"/>
  </si>
  <si>
    <t>注２　「その他」の欄は、同様に、国私立中学校及び大阪府外中学校等からの志願者数が、「対象人数」に占める割合を示している。</t>
    <phoneticPr fontId="1"/>
  </si>
  <si>
    <t>　旧１区</t>
    <rPh sb="1" eb="2">
      <t>キュウ</t>
    </rPh>
    <rPh sb="3" eb="4">
      <t>ク</t>
    </rPh>
    <phoneticPr fontId="1"/>
  </si>
  <si>
    <t>　旧２区</t>
    <rPh sb="1" eb="2">
      <t>キュウ</t>
    </rPh>
    <rPh sb="3" eb="4">
      <t>ク</t>
    </rPh>
    <phoneticPr fontId="1"/>
  </si>
  <si>
    <t>　旧４区</t>
    <rPh sb="1" eb="2">
      <t>キュウ</t>
    </rPh>
    <rPh sb="3" eb="4">
      <t>ク</t>
    </rPh>
    <phoneticPr fontId="1"/>
  </si>
  <si>
    <t>　旧３区</t>
    <rPh sb="1" eb="2">
      <t>キュウ</t>
    </rPh>
    <rPh sb="3" eb="4">
      <t>ク</t>
    </rPh>
    <phoneticPr fontId="1"/>
  </si>
  <si>
    <t>旧１区の高等学校</t>
    <rPh sb="0" eb="1">
      <t>キュウ</t>
    </rPh>
    <rPh sb="2" eb="3">
      <t>ク</t>
    </rPh>
    <rPh sb="4" eb="6">
      <t>コウトウ</t>
    </rPh>
    <rPh sb="6" eb="8">
      <t>ガッコウ</t>
    </rPh>
    <phoneticPr fontId="3"/>
  </si>
  <si>
    <t>旧２区の高等学校</t>
    <rPh sb="0" eb="1">
      <t>キュウ</t>
    </rPh>
    <rPh sb="2" eb="3">
      <t>ク</t>
    </rPh>
    <rPh sb="4" eb="6">
      <t>コウトウ</t>
    </rPh>
    <rPh sb="6" eb="8">
      <t>ガッコウ</t>
    </rPh>
    <phoneticPr fontId="3"/>
  </si>
  <si>
    <t>旧３区の高等学校</t>
    <rPh sb="0" eb="1">
      <t>キュウ</t>
    </rPh>
    <rPh sb="2" eb="3">
      <t>ク</t>
    </rPh>
    <rPh sb="4" eb="6">
      <t>コウトウ</t>
    </rPh>
    <rPh sb="6" eb="8">
      <t>ガッコウ</t>
    </rPh>
    <phoneticPr fontId="3"/>
  </si>
  <si>
    <t>旧４区の高等学校</t>
    <rPh sb="0" eb="1">
      <t>キュウ</t>
    </rPh>
    <rPh sb="2" eb="3">
      <t>ク</t>
    </rPh>
    <rPh sb="4" eb="6">
      <t>コウトウ</t>
    </rPh>
    <rPh sb="6" eb="8">
      <t>ガッコウ</t>
    </rPh>
    <phoneticPr fontId="3"/>
  </si>
  <si>
    <t>○　旧の通学区域ごとの志願者の内訳</t>
    <rPh sb="2" eb="3">
      <t>キュウ</t>
    </rPh>
    <rPh sb="4" eb="6">
      <t>ツウガク</t>
    </rPh>
    <rPh sb="6" eb="8">
      <t>クイキ</t>
    </rPh>
    <rPh sb="11" eb="14">
      <t>シガンシャ</t>
    </rPh>
    <rPh sb="15" eb="17">
      <t>ウチワケ</t>
    </rPh>
    <phoneticPr fontId="3"/>
  </si>
  <si>
    <t>志願者の比率</t>
    <rPh sb="0" eb="3">
      <t>シガンシャ</t>
    </rPh>
    <rPh sb="4" eb="6">
      <t>ヒリツ</t>
    </rPh>
    <phoneticPr fontId="1"/>
  </si>
  <si>
    <t>合計</t>
    <rPh sb="0" eb="2">
      <t>ゴウケイ</t>
    </rPh>
    <phoneticPr fontId="11"/>
  </si>
  <si>
    <t>高等学校名</t>
    <rPh sb="0" eb="5">
      <t>コウトウガッコウメイ</t>
    </rPh>
    <phoneticPr fontId="1"/>
  </si>
  <si>
    <t>普通科を第１志望とした志願者の旧通学区域別割合</t>
    <rPh sb="0" eb="3">
      <t>フツウカ</t>
    </rPh>
    <rPh sb="4" eb="5">
      <t>ダイ</t>
    </rPh>
    <rPh sb="6" eb="8">
      <t>シボウ</t>
    </rPh>
    <rPh sb="11" eb="14">
      <t>シガンシャ</t>
    </rPh>
    <rPh sb="15" eb="16">
      <t>キュウ</t>
    </rPh>
    <rPh sb="16" eb="21">
      <t>ツウガククイキベツ</t>
    </rPh>
    <rPh sb="21" eb="23">
      <t>ワリアイ</t>
    </rPh>
    <phoneticPr fontId="1"/>
  </si>
  <si>
    <t>総括12</t>
    <rPh sb="0" eb="2">
      <t>ソウカツ</t>
    </rPh>
    <phoneticPr fontId="1"/>
  </si>
  <si>
    <t>総括13</t>
    <rPh sb="0" eb="2">
      <t>ソウカツ</t>
    </rPh>
    <phoneticPr fontId="1"/>
  </si>
  <si>
    <t>総括14</t>
    <rPh sb="0" eb="2">
      <t>ソウカツ</t>
    </rPh>
    <phoneticPr fontId="1"/>
  </si>
  <si>
    <t>二次入学者選抜（定時制の課程）</t>
    <rPh sb="0" eb="2">
      <t>ニジ</t>
    </rPh>
    <rPh sb="2" eb="5">
      <t>ニュウガクシャ</t>
    </rPh>
    <rPh sb="5" eb="7">
      <t>センバツ</t>
    </rPh>
    <rPh sb="8" eb="11">
      <t>テイジセイ</t>
    </rPh>
    <rPh sb="12" eb="14">
      <t>カテイ</t>
    </rPh>
    <phoneticPr fontId="1"/>
  </si>
  <si>
    <t>一般入学者選抜（定時制の課程）</t>
    <rPh sb="0" eb="7">
      <t>イッパンニュウガクシャセンバツ</t>
    </rPh>
    <rPh sb="8" eb="11">
      <t>テイジセイ</t>
    </rPh>
    <rPh sb="12" eb="14">
      <t>カテイ</t>
    </rPh>
    <phoneticPr fontId="1"/>
  </si>
  <si>
    <t>通信制の課程</t>
    <rPh sb="0" eb="3">
      <t>ツウシンセイ</t>
    </rPh>
    <rPh sb="4" eb="6">
      <t>カテイ</t>
    </rPh>
    <phoneticPr fontId="1"/>
  </si>
  <si>
    <t>普通（昼間部）</t>
    <rPh sb="0" eb="2">
      <t>フツウ</t>
    </rPh>
    <rPh sb="3" eb="6">
      <t>ヒルマブ</t>
    </rPh>
    <phoneticPr fontId="1"/>
  </si>
  <si>
    <t>普通（日・夜間部）</t>
    <rPh sb="0" eb="2">
      <t>フツウ</t>
    </rPh>
    <rPh sb="3" eb="4">
      <t>ニチ</t>
    </rPh>
    <rPh sb="5" eb="8">
      <t>ヤカンブ</t>
    </rPh>
    <phoneticPr fontId="1"/>
  </si>
  <si>
    <t>注１　一般入学者選抜及び二次入学者選抜によるものを含む。ただし、募集人員には二次入学者選抜を含まない。　</t>
    <phoneticPr fontId="1"/>
  </si>
  <si>
    <t>Ⅰ　特別入学者選抜（全日制の課程、多部制単位制Ⅰ部及びⅡ部並びに昼夜間単位制）</t>
    <rPh sb="2" eb="9">
      <t>トクベツニュウガクシャセンバツ</t>
    </rPh>
    <rPh sb="10" eb="13">
      <t>ゼンニチセイ</t>
    </rPh>
    <rPh sb="14" eb="16">
      <t>カテイ</t>
    </rPh>
    <rPh sb="17" eb="23">
      <t>タブセイタンイセイ</t>
    </rPh>
    <rPh sb="24" eb="25">
      <t>ブ</t>
    </rPh>
    <rPh sb="25" eb="26">
      <t>オヨ</t>
    </rPh>
    <rPh sb="28" eb="29">
      <t>ブ</t>
    </rPh>
    <rPh sb="29" eb="30">
      <t>ナラ</t>
    </rPh>
    <rPh sb="32" eb="38">
      <t>チュウヤカンタンイセイ</t>
    </rPh>
    <phoneticPr fontId="1"/>
  </si>
  <si>
    <t xml:space="preserve">注１　「合格者数」欄の（　）内は、二次入学者選抜による合格者数（別掲）で、外数である。         </t>
    <rPh sb="4" eb="7">
      <t>ゴウカクシャ</t>
    </rPh>
    <rPh sb="7" eb="8">
      <t>スウ</t>
    </rPh>
    <rPh sb="9" eb="10">
      <t>ラン</t>
    </rPh>
    <rPh sb="14" eb="15">
      <t>ナイ</t>
    </rPh>
    <rPh sb="17" eb="19">
      <t>ニジ</t>
    </rPh>
    <rPh sb="19" eb="22">
      <t>ニュウガクシャ</t>
    </rPh>
    <rPh sb="22" eb="24">
      <t>センバツ</t>
    </rPh>
    <rPh sb="27" eb="30">
      <t>ゴウカクシャ</t>
    </rPh>
    <rPh sb="30" eb="31">
      <t>カズ</t>
    </rPh>
    <rPh sb="32" eb="34">
      <t>ベッケイ</t>
    </rPh>
    <rPh sb="37" eb="38">
      <t>ソト</t>
    </rPh>
    <rPh sb="38" eb="39">
      <t>スウ</t>
    </rPh>
    <phoneticPr fontId="3"/>
  </si>
  <si>
    <t>注２　「受験者数」欄及び「合格者数」欄の&lt;　&gt;内は、追検査の受験者数、合格者数（別掲）で、外数である。</t>
    <rPh sb="0" eb="1">
      <t>チュウ</t>
    </rPh>
    <rPh sb="4" eb="7">
      <t>ジュケンシャ</t>
    </rPh>
    <rPh sb="7" eb="8">
      <t>スウ</t>
    </rPh>
    <rPh sb="9" eb="10">
      <t>ラン</t>
    </rPh>
    <rPh sb="10" eb="11">
      <t>オヨ</t>
    </rPh>
    <rPh sb="13" eb="16">
      <t>ゴウカクシャ</t>
    </rPh>
    <rPh sb="16" eb="17">
      <t>スウ</t>
    </rPh>
    <rPh sb="18" eb="19">
      <t>ラン</t>
    </rPh>
    <rPh sb="23" eb="24">
      <t>ナイ</t>
    </rPh>
    <rPh sb="26" eb="27">
      <t>ツイ</t>
    </rPh>
    <rPh sb="27" eb="29">
      <t>ケンサ</t>
    </rPh>
    <rPh sb="30" eb="33">
      <t>ジュケンシャ</t>
    </rPh>
    <rPh sb="33" eb="34">
      <t>スウ</t>
    </rPh>
    <rPh sb="35" eb="38">
      <t>ゴウカクシャ</t>
    </rPh>
    <rPh sb="38" eb="39">
      <t>カズ</t>
    </rPh>
    <rPh sb="40" eb="42">
      <t>ベッケイ</t>
    </rPh>
    <rPh sb="45" eb="46">
      <t>ソト</t>
    </rPh>
    <rPh sb="46" eb="47">
      <t>カズ</t>
    </rPh>
    <phoneticPr fontId="3"/>
  </si>
  <si>
    <t>凡例１（実技検査を実施する選抜）　</t>
    <rPh sb="0" eb="2">
      <t>ハンレイ</t>
    </rPh>
    <rPh sb="4" eb="6">
      <t>ジツギ</t>
    </rPh>
    <rPh sb="6" eb="8">
      <t>ケンサ</t>
    </rPh>
    <rPh sb="9" eb="11">
      <t>ジッシ</t>
    </rPh>
    <rPh sb="13" eb="15">
      <t>センバツ</t>
    </rPh>
    <phoneticPr fontId="3"/>
  </si>
  <si>
    <t>□□</t>
    <phoneticPr fontId="1"/>
  </si>
  <si>
    <t>△△</t>
    <phoneticPr fontId="1"/>
  </si>
  <si>
    <t>府立　○○</t>
    <phoneticPr fontId="1"/>
  </si>
  <si>
    <t>凡例２（面接を実施する選抜）　</t>
    <rPh sb="0" eb="2">
      <t>ハンレイ</t>
    </rPh>
    <rPh sb="4" eb="6">
      <t>メンセツ</t>
    </rPh>
    <rPh sb="7" eb="9">
      <t>ジッシ</t>
    </rPh>
    <rPh sb="11" eb="13">
      <t>センバツ</t>
    </rPh>
    <phoneticPr fontId="3"/>
  </si>
  <si>
    <t>Ⅴ　一般入学者選抜（全日制の課程）</t>
    <rPh sb="2" eb="4">
      <t>イッパン</t>
    </rPh>
    <rPh sb="4" eb="7">
      <t>ニュウガクシャ</t>
    </rPh>
    <rPh sb="7" eb="9">
      <t>センバツ</t>
    </rPh>
    <rPh sb="10" eb="13">
      <t>ゼンニチセイ</t>
    </rPh>
    <rPh sb="14" eb="16">
      <t>カテイ</t>
    </rPh>
    <phoneticPr fontId="1"/>
  </si>
  <si>
    <t>凡例</t>
    <rPh sb="0" eb="2">
      <t>ハンレイ</t>
    </rPh>
    <phoneticPr fontId="3"/>
  </si>
  <si>
    <t>※</t>
    <phoneticPr fontId="1"/>
  </si>
  <si>
    <t>府立　豊中高等学校能勢分校</t>
    <rPh sb="0" eb="2">
      <t>フリツ</t>
    </rPh>
    <rPh sb="3" eb="5">
      <t>トヨナカ</t>
    </rPh>
    <rPh sb="5" eb="7">
      <t>コウトウ</t>
    </rPh>
    <rPh sb="7" eb="9">
      <t>ガッコウ</t>
    </rPh>
    <rPh sb="9" eb="11">
      <t>ノセ</t>
    </rPh>
    <rPh sb="11" eb="13">
      <t>ブンコウ</t>
    </rPh>
    <phoneticPr fontId="1"/>
  </si>
  <si>
    <t>総合学（府内全域選抜）</t>
    <rPh sb="0" eb="2">
      <t>ソウゴウ</t>
    </rPh>
    <rPh sb="2" eb="3">
      <t>ガク</t>
    </rPh>
    <rPh sb="4" eb="6">
      <t>フナイ</t>
    </rPh>
    <rPh sb="6" eb="8">
      <t>ゼンイキ</t>
    </rPh>
    <rPh sb="8" eb="10">
      <t>センバツ</t>
    </rPh>
    <phoneticPr fontId="1"/>
  </si>
  <si>
    <t>総合学（能勢・豊能地域選抜）</t>
    <rPh sb="4" eb="6">
      <t>ノセ</t>
    </rPh>
    <rPh sb="7" eb="9">
      <t>トヨノ</t>
    </rPh>
    <rPh sb="9" eb="11">
      <t>チイキ</t>
    </rPh>
    <rPh sb="11" eb="13">
      <t>センバツ</t>
    </rPh>
    <phoneticPr fontId="1"/>
  </si>
  <si>
    <t>-</t>
    <phoneticPr fontId="1"/>
  </si>
  <si>
    <t>-</t>
    <phoneticPr fontId="1"/>
  </si>
  <si>
    <t>注１　「合格者数」欄の&lt; &gt;内は、追検査による合格者数（別掲）を、( )内は二次入学者選抜による合格者数（別掲）で、外数である。</t>
    <rPh sb="0" eb="1">
      <t>チュウ</t>
    </rPh>
    <rPh sb="4" eb="7">
      <t>ゴウカクシャ</t>
    </rPh>
    <rPh sb="7" eb="8">
      <t>スウ</t>
    </rPh>
    <rPh sb="9" eb="10">
      <t>ラン</t>
    </rPh>
    <rPh sb="14" eb="15">
      <t>ナイ</t>
    </rPh>
    <rPh sb="17" eb="18">
      <t>ツイ</t>
    </rPh>
    <rPh sb="18" eb="20">
      <t>ケンサ</t>
    </rPh>
    <rPh sb="23" eb="26">
      <t>ゴウカクシャ</t>
    </rPh>
    <rPh sb="26" eb="27">
      <t>スウ</t>
    </rPh>
    <rPh sb="28" eb="30">
      <t>ベッケイ</t>
    </rPh>
    <rPh sb="36" eb="37">
      <t>ナイ</t>
    </rPh>
    <rPh sb="38" eb="40">
      <t>ニジ</t>
    </rPh>
    <rPh sb="40" eb="43">
      <t>ニュウガクシャ</t>
    </rPh>
    <rPh sb="43" eb="45">
      <t>センバツ</t>
    </rPh>
    <rPh sb="48" eb="51">
      <t>ゴウカクシャ</t>
    </rPh>
    <rPh sb="51" eb="52">
      <t>スウ</t>
    </rPh>
    <rPh sb="53" eb="55">
      <t>ベッケイ</t>
    </rPh>
    <rPh sb="58" eb="59">
      <t>ソト</t>
    </rPh>
    <rPh sb="59" eb="60">
      <t>スウ</t>
    </rPh>
    <phoneticPr fontId="1"/>
  </si>
  <si>
    <t>注２　「第２志望した者」欄は、当該学科を第２志望した志願者の総数を示している。</t>
    <rPh sb="0" eb="1">
      <t>チュウ</t>
    </rPh>
    <rPh sb="4" eb="5">
      <t>ダイ</t>
    </rPh>
    <rPh sb="6" eb="8">
      <t>シボウ</t>
    </rPh>
    <rPh sb="10" eb="11">
      <t>モノ</t>
    </rPh>
    <rPh sb="12" eb="13">
      <t>ラン</t>
    </rPh>
    <rPh sb="15" eb="17">
      <t>トウガイ</t>
    </rPh>
    <rPh sb="17" eb="19">
      <t>ガッカ</t>
    </rPh>
    <rPh sb="20" eb="21">
      <t>ダイ</t>
    </rPh>
    <rPh sb="22" eb="24">
      <t>シボウ</t>
    </rPh>
    <rPh sb="26" eb="29">
      <t>シガンシャ</t>
    </rPh>
    <rPh sb="30" eb="32">
      <t>ソウスウ</t>
    </rPh>
    <rPh sb="33" eb="34">
      <t>シメ</t>
    </rPh>
    <phoneticPr fontId="1"/>
  </si>
  <si>
    <t>募集人員
（A）</t>
    <phoneticPr fontId="1"/>
  </si>
  <si>
    <t>募集上限
（A）</t>
    <rPh sb="2" eb="4">
      <t>ジョウゲン</t>
    </rPh>
    <phoneticPr fontId="1"/>
  </si>
  <si>
    <t>府立　大阪わかば</t>
    <rPh sb="0" eb="2">
      <t>フリツ</t>
    </rPh>
    <rPh sb="3" eb="5">
      <t>オオサカ</t>
    </rPh>
    <phoneticPr fontId="1"/>
  </si>
  <si>
    <t>志願者数</t>
    <rPh sb="3" eb="4">
      <t xml:space="preserve">スウ </t>
    </rPh>
    <phoneticPr fontId="1"/>
  </si>
  <si>
    <t>二次入学者選抜（全日制の課程、多部制単位制Ⅰ部・Ⅱ部及び昼夜間単位制）</t>
    <rPh sb="0" eb="2">
      <t>ニジ</t>
    </rPh>
    <rPh sb="2" eb="5">
      <t>ニュウガクシャ</t>
    </rPh>
    <rPh sb="5" eb="7">
      <t>センバツ</t>
    </rPh>
    <rPh sb="8" eb="11">
      <t>ゼンニチセイ</t>
    </rPh>
    <rPh sb="12" eb="14">
      <t>カテイ</t>
    </rPh>
    <rPh sb="15" eb="16">
      <t>タ</t>
    </rPh>
    <rPh sb="16" eb="17">
      <t>ブ</t>
    </rPh>
    <rPh sb="17" eb="18">
      <t>セイ</t>
    </rPh>
    <rPh sb="18" eb="21">
      <t>タンイセイ</t>
    </rPh>
    <rPh sb="22" eb="23">
      <t>ブ</t>
    </rPh>
    <rPh sb="25" eb="26">
      <t>ブ</t>
    </rPh>
    <rPh sb="26" eb="27">
      <t>オヨ</t>
    </rPh>
    <rPh sb="28" eb="30">
      <t>チュウヤ</t>
    </rPh>
    <rPh sb="30" eb="31">
      <t>カン</t>
    </rPh>
    <rPh sb="31" eb="34">
      <t>タンイセイ</t>
    </rPh>
    <phoneticPr fontId="1"/>
  </si>
  <si>
    <t>特別入学者選抜追検査（全日制の課程専門学科及び総合学科（エンパワメントスクール）、多部制単位制Ⅰ部・Ⅱ部並びに昼夜間単位制）</t>
    <rPh sb="0" eb="2">
      <t>トクベツ</t>
    </rPh>
    <rPh sb="2" eb="5">
      <t>ニュウガクシャ</t>
    </rPh>
    <rPh sb="5" eb="7">
      <t>センバツ</t>
    </rPh>
    <rPh sb="7" eb="8">
      <t>ツイ</t>
    </rPh>
    <rPh sb="8" eb="10">
      <t>ケンサ</t>
    </rPh>
    <rPh sb="11" eb="14">
      <t>ゼンニチセイ</t>
    </rPh>
    <rPh sb="15" eb="17">
      <t>カテイ</t>
    </rPh>
    <rPh sb="17" eb="19">
      <t>センモン</t>
    </rPh>
    <rPh sb="19" eb="21">
      <t>ガッカ</t>
    </rPh>
    <rPh sb="21" eb="22">
      <t>オヨ</t>
    </rPh>
    <rPh sb="23" eb="25">
      <t>ソウゴウ</t>
    </rPh>
    <rPh sb="25" eb="27">
      <t>ガッカ</t>
    </rPh>
    <rPh sb="41" eb="42">
      <t>タ</t>
    </rPh>
    <rPh sb="42" eb="43">
      <t>ブ</t>
    </rPh>
    <rPh sb="43" eb="44">
      <t>セイ</t>
    </rPh>
    <rPh sb="44" eb="47">
      <t>タンイセイ</t>
    </rPh>
    <rPh sb="48" eb="49">
      <t>ブ</t>
    </rPh>
    <rPh sb="51" eb="52">
      <t>ブ</t>
    </rPh>
    <rPh sb="52" eb="53">
      <t>ナラ</t>
    </rPh>
    <rPh sb="55" eb="61">
      <t>チュウヤカンタンイセイ</t>
    </rPh>
    <phoneticPr fontId="1"/>
  </si>
  <si>
    <t>特別入学者選抜（全日制の課程専門学科及び総合学科（エンパワメントスクール）、多部制単位制Ⅰ部・Ⅱ部並びに昼夜間単位制）</t>
    <rPh sb="0" eb="2">
      <t>トクベツ</t>
    </rPh>
    <rPh sb="2" eb="5">
      <t>ニュウガクシャ</t>
    </rPh>
    <rPh sb="5" eb="7">
      <t>センバツ</t>
    </rPh>
    <rPh sb="8" eb="11">
      <t>ゼンニチセイ</t>
    </rPh>
    <rPh sb="12" eb="14">
      <t>カテイ</t>
    </rPh>
    <rPh sb="14" eb="16">
      <t>センモン</t>
    </rPh>
    <rPh sb="16" eb="18">
      <t>ガッカ</t>
    </rPh>
    <rPh sb="18" eb="19">
      <t>オヨ</t>
    </rPh>
    <rPh sb="20" eb="22">
      <t>ソウゴウ</t>
    </rPh>
    <rPh sb="22" eb="24">
      <t>ガッカ</t>
    </rPh>
    <rPh sb="38" eb="39">
      <t>タ</t>
    </rPh>
    <rPh sb="39" eb="40">
      <t>ブ</t>
    </rPh>
    <rPh sb="40" eb="41">
      <t>セイ</t>
    </rPh>
    <rPh sb="41" eb="44">
      <t>タンイセイ</t>
    </rPh>
    <rPh sb="45" eb="46">
      <t>ブ</t>
    </rPh>
    <rPh sb="48" eb="49">
      <t>ブ</t>
    </rPh>
    <rPh sb="49" eb="50">
      <t>ナラ</t>
    </rPh>
    <rPh sb="52" eb="58">
      <t>チュウヤカンタンイセイ</t>
    </rPh>
    <phoneticPr fontId="1"/>
  </si>
  <si>
    <t>延べ受験者数</t>
    <rPh sb="0" eb="1">
      <t>ノ</t>
    </rPh>
    <rPh sb="2" eb="6">
      <t xml:space="preserve">ジュケンシャスウ </t>
    </rPh>
    <phoneticPr fontId="1"/>
  </si>
  <si>
    <t>延べ志願者数
（D）</t>
    <rPh sb="0" eb="1">
      <t>ノ</t>
    </rPh>
    <rPh sb="2" eb="6">
      <t xml:space="preserve">シガンシャスウ </t>
    </rPh>
    <phoneticPr fontId="1"/>
  </si>
  <si>
    <t>延べ志願者数計
（F=B+D）</t>
    <rPh sb="0" eb="1">
      <t>ノ</t>
    </rPh>
    <rPh sb="5" eb="6">
      <t xml:space="preserve">スウ </t>
    </rPh>
    <rPh sb="6" eb="7">
      <t>ケイ</t>
    </rPh>
    <phoneticPr fontId="1"/>
  </si>
  <si>
    <r>
      <t>競争率
(</t>
    </r>
    <r>
      <rPr>
        <sz val="8"/>
        <color theme="1"/>
        <rFont val="ＭＳ Ｐ明朝"/>
        <family val="1"/>
        <charset val="128"/>
      </rPr>
      <t>F/A)</t>
    </r>
    <rPh sb="0" eb="3">
      <t xml:space="preserve">キョウソウリツ </t>
    </rPh>
    <phoneticPr fontId="1"/>
  </si>
  <si>
    <t>APにきわめて合致した
合格者数</t>
    <rPh sb="7" eb="9">
      <t xml:space="preserve">ガッチ </t>
    </rPh>
    <rPh sb="15" eb="16">
      <t xml:space="preserve">スウ </t>
    </rPh>
    <phoneticPr fontId="1"/>
  </si>
  <si>
    <t>志願者数計
（F=B+D）</t>
    <rPh sb="3" eb="4">
      <t xml:space="preserve">スウ </t>
    </rPh>
    <rPh sb="4" eb="5">
      <t>ケイ</t>
    </rPh>
    <phoneticPr fontId="1"/>
  </si>
  <si>
    <r>
      <t xml:space="preserve">競争率
</t>
    </r>
    <r>
      <rPr>
        <sz val="8"/>
        <color theme="1"/>
        <rFont val="ＭＳ Ｐ明朝"/>
        <family val="1"/>
        <charset val="128"/>
      </rPr>
      <t>(F/A)</t>
    </r>
    <rPh sb="0" eb="3">
      <t xml:space="preserve">キョウソウリツ </t>
    </rPh>
    <phoneticPr fontId="1"/>
  </si>
  <si>
    <t>一般入学者選抜（全日制の課程普通科、専門学科及び総合学科（クリエイティブスクールを含む。））</t>
    <rPh sb="0" eb="2">
      <t>イッパン</t>
    </rPh>
    <rPh sb="2" eb="5">
      <t>ニュウガクシャ</t>
    </rPh>
    <rPh sb="5" eb="7">
      <t>センバツ</t>
    </rPh>
    <rPh sb="8" eb="11">
      <t>ゼンニチセイ</t>
    </rPh>
    <rPh sb="12" eb="14">
      <t>カテイ</t>
    </rPh>
    <rPh sb="14" eb="17">
      <t>フツウカ</t>
    </rPh>
    <rPh sb="18" eb="20">
      <t>センモン</t>
    </rPh>
    <rPh sb="20" eb="22">
      <t>ガッカ</t>
    </rPh>
    <rPh sb="22" eb="23">
      <t>オヨ</t>
    </rPh>
    <rPh sb="24" eb="26">
      <t>ソウゴウ</t>
    </rPh>
    <rPh sb="26" eb="28">
      <t>ガッカ</t>
    </rPh>
    <rPh sb="41" eb="42">
      <t>フク</t>
    </rPh>
    <phoneticPr fontId="1"/>
  </si>
  <si>
    <t>総括７(1)</t>
    <rPh sb="0" eb="2">
      <t>ソウカツ</t>
    </rPh>
    <phoneticPr fontId="1"/>
  </si>
  <si>
    <t>総括７(2)</t>
    <rPh sb="0" eb="2">
      <t>ソウカツ</t>
    </rPh>
    <phoneticPr fontId="1"/>
  </si>
  <si>
    <t>受験者数</t>
    <rPh sb="3" eb="4">
      <t>スウ</t>
    </rPh>
    <phoneticPr fontId="1"/>
  </si>
  <si>
    <t>Ⅵ(1)　特別入学者選抜追検査（全日制の課程専門学科及び総合学科（エンパワメントスクール）、多部制単位制Ⅰ部・Ⅱ部並びに昼夜間単位制）</t>
    <phoneticPr fontId="1"/>
  </si>
  <si>
    <t>Ⅶ　二次入学者選抜（全日制の課程、多部制単位制Ⅰ部・Ⅱ部及び昼夜間単位制）</t>
    <phoneticPr fontId="1"/>
  </si>
  <si>
    <t>Ⅸ　一般入学者選抜（定時制の課程）</t>
    <rPh sb="2" eb="4">
      <t>イッパン</t>
    </rPh>
    <rPh sb="4" eb="7">
      <t>ニュウガクシャ</t>
    </rPh>
    <rPh sb="7" eb="9">
      <t>センバツ</t>
    </rPh>
    <rPh sb="10" eb="13">
      <t>テイジセイ</t>
    </rPh>
    <rPh sb="14" eb="16">
      <t>カテイ</t>
    </rPh>
    <phoneticPr fontId="1"/>
  </si>
  <si>
    <t>Ⅹ　一般入学者選抜（通信制の課程）</t>
    <rPh sb="2" eb="9">
      <t>イッパンニュウガクシャセンバツ</t>
    </rPh>
    <rPh sb="10" eb="13">
      <t>ツウシンセイ</t>
    </rPh>
    <rPh sb="14" eb="16">
      <t>カテイ</t>
    </rPh>
    <phoneticPr fontId="1"/>
  </si>
  <si>
    <t>Ⅺ(1)　一般入学者選抜追検査（定時制の課程）</t>
    <rPh sb="5" eb="12">
      <t>イッパンニュウガクシャセンバツ</t>
    </rPh>
    <rPh sb="12" eb="15">
      <t>ツイケンサ</t>
    </rPh>
    <rPh sb="16" eb="19">
      <t>テイジセイ</t>
    </rPh>
    <rPh sb="20" eb="22">
      <t>カテイ</t>
    </rPh>
    <phoneticPr fontId="1"/>
  </si>
  <si>
    <t>Ⅺ(2)　一般入学者選抜追検査（通信制の課程）</t>
    <rPh sb="5" eb="7">
      <t>イッパン</t>
    </rPh>
    <rPh sb="7" eb="10">
      <t>ニュウガクシャ</t>
    </rPh>
    <rPh sb="10" eb="12">
      <t>センバツ</t>
    </rPh>
    <rPh sb="12" eb="13">
      <t>ツイ</t>
    </rPh>
    <rPh sb="13" eb="15">
      <t>ケンサ</t>
    </rPh>
    <rPh sb="16" eb="19">
      <t>ツウシンセイ</t>
    </rPh>
    <rPh sb="20" eb="22">
      <t>カテイ</t>
    </rPh>
    <phoneticPr fontId="1"/>
  </si>
  <si>
    <t>Ⅻ　二次入学者選抜（定時制の課程）</t>
    <rPh sb="2" eb="4">
      <t>ニジ</t>
    </rPh>
    <rPh sb="4" eb="7">
      <t>ニュウガクシャ</t>
    </rPh>
    <rPh sb="7" eb="9">
      <t>センバツ</t>
    </rPh>
    <rPh sb="10" eb="13">
      <t>テイジセイ</t>
    </rPh>
    <rPh sb="14" eb="16">
      <t>カテイ</t>
    </rPh>
    <phoneticPr fontId="1"/>
  </si>
  <si>
    <t>一般入学者選抜追検査（定時制の課程）</t>
    <rPh sb="0" eb="2">
      <t>イッパン</t>
    </rPh>
    <rPh sb="2" eb="5">
      <t>ニュウガクシャ</t>
    </rPh>
    <rPh sb="5" eb="7">
      <t>センバツ</t>
    </rPh>
    <rPh sb="7" eb="10">
      <t>ツイケンサ</t>
    </rPh>
    <rPh sb="11" eb="14">
      <t>テイジセイ</t>
    </rPh>
    <rPh sb="15" eb="17">
      <t>カテイ</t>
    </rPh>
    <phoneticPr fontId="1"/>
  </si>
  <si>
    <t>APに
きわめて
合致した
合格者数</t>
    <rPh sb="9" eb="11">
      <t xml:space="preserve">ガッチ </t>
    </rPh>
    <rPh sb="17" eb="18">
      <t xml:space="preserve">スウ </t>
    </rPh>
    <phoneticPr fontId="1"/>
  </si>
  <si>
    <t>注３　「第２志望した者」欄は、当該学科を第２志望した者の人数を示している。</t>
    <rPh sb="0" eb="1">
      <t>チュウ</t>
    </rPh>
    <rPh sb="12" eb="13">
      <t>ラン</t>
    </rPh>
    <phoneticPr fontId="3"/>
  </si>
  <si>
    <t>注４　「当該学科の合否判定の状況」欄においては、追検査の合格者数を含まない。</t>
    <phoneticPr fontId="1"/>
  </si>
  <si>
    <t>学校全体</t>
    <rPh sb="0" eb="2">
      <t>ガッコウ</t>
    </rPh>
    <rPh sb="2" eb="4">
      <t>ゼンタイ</t>
    </rPh>
    <phoneticPr fontId="1"/>
  </si>
  <si>
    <t>受験者数</t>
    <rPh sb="3" eb="4">
      <t>カズ</t>
    </rPh>
    <phoneticPr fontId="1"/>
  </si>
  <si>
    <t>受験者数</t>
    <rPh sb="3" eb="4">
      <t>カズ</t>
    </rPh>
    <phoneticPr fontId="1"/>
  </si>
  <si>
    <t>受験者数</t>
    <rPh sb="0" eb="3">
      <t>ジュケンシャ</t>
    </rPh>
    <rPh sb="3" eb="4">
      <t>カズ</t>
    </rPh>
    <phoneticPr fontId="1"/>
  </si>
  <si>
    <t>計</t>
    <rPh sb="0" eb="1">
      <t>ケイ</t>
    </rPh>
    <phoneticPr fontId="1"/>
  </si>
  <si>
    <t>普通科（単位制高等学校を含む。）の計</t>
    <rPh sb="0" eb="2">
      <t>フツウ</t>
    </rPh>
    <rPh sb="2" eb="3">
      <t>カ</t>
    </rPh>
    <rPh sb="4" eb="7">
      <t>タンイセイ</t>
    </rPh>
    <rPh sb="7" eb="9">
      <t>コウトウ</t>
    </rPh>
    <rPh sb="9" eb="11">
      <t>ガッコウ</t>
    </rPh>
    <rPh sb="12" eb="13">
      <t>フク</t>
    </rPh>
    <rPh sb="17" eb="18">
      <t>ケイ</t>
    </rPh>
    <phoneticPr fontId="1"/>
  </si>
  <si>
    <t>-</t>
    <phoneticPr fontId="1"/>
  </si>
  <si>
    <t>日本語指導が必要な帰国生徒・外国人生徒入学者選抜</t>
    <rPh sb="0" eb="3">
      <t>ニホンゴ</t>
    </rPh>
    <rPh sb="3" eb="5">
      <t>シドウ</t>
    </rPh>
    <rPh sb="6" eb="8">
      <t>ヒツヨウ</t>
    </rPh>
    <rPh sb="9" eb="11">
      <t>キコク</t>
    </rPh>
    <rPh sb="11" eb="13">
      <t>セイト</t>
    </rPh>
    <rPh sb="14" eb="16">
      <t>ガイコク</t>
    </rPh>
    <rPh sb="16" eb="17">
      <t>ジン</t>
    </rPh>
    <rPh sb="17" eb="19">
      <t>セイト</t>
    </rPh>
    <rPh sb="19" eb="22">
      <t>ニュウガクシャ</t>
    </rPh>
    <rPh sb="22" eb="24">
      <t>センバツ</t>
    </rPh>
    <phoneticPr fontId="1"/>
  </si>
  <si>
    <t>-</t>
    <phoneticPr fontId="1"/>
  </si>
  <si>
    <t>普通
（単位制高等学校を除く。）</t>
    <rPh sb="0" eb="2">
      <t>フツウ</t>
    </rPh>
    <rPh sb="4" eb="7">
      <t>タンイセイ</t>
    </rPh>
    <rPh sb="7" eb="11">
      <t>コウトウガッコウ</t>
    </rPh>
    <rPh sb="12" eb="13">
      <t>ノゾ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</si>
  <si>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</si>
  <si>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</si>
  <si>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</si>
  <si>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</si>
  <si>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</si>
  <si>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総計</t>
    <rPh sb="0" eb="2">
      <t>ソウケイ</t>
    </rPh>
    <phoneticPr fontId="1"/>
  </si>
  <si>
    <t>１　普通科を設置する高等学校</t>
    <rPh sb="2" eb="5">
      <t>フツウカ</t>
    </rPh>
    <rPh sb="6" eb="8">
      <t>セッチ</t>
    </rPh>
    <rPh sb="10" eb="12">
      <t>コウトウ</t>
    </rPh>
    <rPh sb="12" eb="14">
      <t>ガッコウ</t>
    </rPh>
    <phoneticPr fontId="1"/>
  </si>
  <si>
    <t>計</t>
    <rPh sb="0" eb="1">
      <t>ケイ</t>
    </rPh>
    <phoneticPr fontId="1"/>
  </si>
  <si>
    <t>競争率
（F/A）</t>
    <phoneticPr fontId="1"/>
  </si>
  <si>
    <t>競争率
（F/A）</t>
    <rPh sb="0" eb="3">
      <t xml:space="preserve">キョウソウリツ </t>
    </rPh>
    <phoneticPr fontId="1"/>
  </si>
  <si>
    <t>※英語資格を活用した受験者のうち、学力検査において最低
　保障する点数以上の得点に到達した人数（以下「到達者数」
　という。）及び割合</t>
    <phoneticPr fontId="1"/>
  </si>
  <si>
    <t>普通（単位制高等学校を除く。）</t>
    <rPh sb="0" eb="2">
      <t>フツウ</t>
    </rPh>
    <rPh sb="3" eb="6">
      <t>タンイセイ</t>
    </rPh>
    <rPh sb="6" eb="10">
      <t>コウトウガッコウ</t>
    </rPh>
    <rPh sb="11" eb="12">
      <t>ノゾ</t>
    </rPh>
    <phoneticPr fontId="1"/>
  </si>
  <si>
    <t>-</t>
    <phoneticPr fontId="1"/>
  </si>
  <si>
    <t>計</t>
    <rPh sb="0" eb="1">
      <t>ケイ</t>
    </rPh>
    <phoneticPr fontId="1"/>
  </si>
  <si>
    <t>４　総合学科（クリエイティブスクールを除く。）を設置する高等学校</t>
    <rPh sb="2" eb="4">
      <t>ソウゴウ</t>
    </rPh>
    <rPh sb="4" eb="6">
      <t>ガッカ</t>
    </rPh>
    <rPh sb="19" eb="20">
      <t>ノゾ</t>
    </rPh>
    <rPh sb="24" eb="26">
      <t>セッチ</t>
    </rPh>
    <rPh sb="28" eb="30">
      <t>コウトウ</t>
    </rPh>
    <rPh sb="30" eb="32">
      <t>ガッコウ</t>
    </rPh>
    <phoneticPr fontId="1"/>
  </si>
  <si>
    <t>-</t>
    <phoneticPr fontId="1"/>
  </si>
  <si>
    <t>受験者数</t>
    <rPh sb="3" eb="4">
      <t>カズ</t>
    </rPh>
    <phoneticPr fontId="1"/>
  </si>
  <si>
    <t>工業化学・セラミック</t>
  </si>
  <si>
    <t>工業に関する学科</t>
  </si>
  <si>
    <t>総合学（ＣＳ）</t>
  </si>
  <si>
    <t>３　昼夜間単位制を設置する高等学校</t>
    <rPh sb="2" eb="8">
      <t>チュウヤカンタンイセイ</t>
    </rPh>
    <rPh sb="9" eb="11">
      <t>セッチ</t>
    </rPh>
    <rPh sb="13" eb="15">
      <t>コウトウ</t>
    </rPh>
    <rPh sb="15" eb="17">
      <t>ガッコウ</t>
    </rPh>
    <phoneticPr fontId="1"/>
  </si>
  <si>
    <t>福祉ボランティア</t>
    <phoneticPr fontId="1"/>
  </si>
  <si>
    <t>英語</t>
    <phoneticPr fontId="1"/>
  </si>
  <si>
    <t>国際文化</t>
    <phoneticPr fontId="1"/>
  </si>
  <si>
    <t>府立</t>
    <rPh sb="0" eb="2">
      <t>フリツ</t>
    </rPh>
    <phoneticPr fontId="1"/>
  </si>
  <si>
    <t>市立</t>
    <rPh sb="0" eb="2">
      <t>シリツ</t>
    </rPh>
    <phoneticPr fontId="1"/>
  </si>
  <si>
    <t>計</t>
    <rPh sb="0" eb="1">
      <t>ケイ</t>
    </rPh>
    <phoneticPr fontId="1"/>
  </si>
  <si>
    <t>総計</t>
    <rPh sb="0" eb="2">
      <t>ソウケイ</t>
    </rPh>
    <phoneticPr fontId="1"/>
  </si>
  <si>
    <t>Ⅷ　知的障がい生徒自立支援コース入学者選抜及び知的障がい生徒自立支援コース補充入学者選抜</t>
    <rPh sb="2" eb="4">
      <t>チテキ</t>
    </rPh>
    <rPh sb="4" eb="5">
      <t>ショウ</t>
    </rPh>
    <rPh sb="7" eb="9">
      <t>セイト</t>
    </rPh>
    <rPh sb="9" eb="13">
      <t>ジリツシエン</t>
    </rPh>
    <rPh sb="16" eb="19">
      <t>ニュウガクシャ</t>
    </rPh>
    <rPh sb="19" eb="21">
      <t>センバツ</t>
    </rPh>
    <rPh sb="21" eb="22">
      <t>オヨ</t>
    </rPh>
    <rPh sb="23" eb="25">
      <t>チテキ</t>
    </rPh>
    <rPh sb="25" eb="26">
      <t>ショウ</t>
    </rPh>
    <rPh sb="28" eb="34">
      <t>セイトジリツシエン</t>
    </rPh>
    <rPh sb="37" eb="39">
      <t>ホジュウ</t>
    </rPh>
    <rPh sb="39" eb="42">
      <t>ニュウガクシャ</t>
    </rPh>
    <rPh sb="42" eb="44">
      <t>センバツ</t>
    </rPh>
    <phoneticPr fontId="1"/>
  </si>
  <si>
    <t>１　知的障がい生徒自立支援コース入学者選抜</t>
    <rPh sb="2" eb="5">
      <t>チテキショウ</t>
    </rPh>
    <rPh sb="7" eb="9">
      <t>セイト</t>
    </rPh>
    <rPh sb="9" eb="13">
      <t>ジリツシエン</t>
    </rPh>
    <rPh sb="16" eb="19">
      <t>ニュウガクシャ</t>
    </rPh>
    <rPh sb="19" eb="21">
      <t>センバツ</t>
    </rPh>
    <phoneticPr fontId="1"/>
  </si>
  <si>
    <t>２　知的障がい生徒自立支援コース補充入学者選抜</t>
    <rPh sb="2" eb="5">
      <t>チテキショウ</t>
    </rPh>
    <rPh sb="7" eb="9">
      <t>セイト</t>
    </rPh>
    <rPh sb="9" eb="13">
      <t>ジリツシエン</t>
    </rPh>
    <rPh sb="16" eb="18">
      <t>ホジュウ</t>
    </rPh>
    <rPh sb="18" eb="21">
      <t>ニュウガクシャ</t>
    </rPh>
    <rPh sb="21" eb="23">
      <t>センバツ</t>
    </rPh>
    <phoneticPr fontId="1"/>
  </si>
  <si>
    <t>合計</t>
    <rPh sb="0" eb="2">
      <t>ゴウケイ</t>
    </rPh>
    <phoneticPr fontId="1"/>
  </si>
  <si>
    <t>福祉ボランティア</t>
    <rPh sb="0" eb="2">
      <t>フクシ</t>
    </rPh>
    <phoneticPr fontId="1"/>
  </si>
  <si>
    <t>計</t>
    <rPh sb="0" eb="1">
      <t>ケイ</t>
    </rPh>
    <phoneticPr fontId="1"/>
  </si>
  <si>
    <t>※総合科学及び国際文化あわせて募集上限は64名、競争率は0.44</t>
    <rPh sb="1" eb="5">
      <t>ソウゴウカガク</t>
    </rPh>
    <rPh sb="5" eb="6">
      <t>オヨ</t>
    </rPh>
    <rPh sb="7" eb="11">
      <t>コクサイブンカ</t>
    </rPh>
    <rPh sb="15" eb="19">
      <t>ボシュウジョウゲン</t>
    </rPh>
    <rPh sb="22" eb="23">
      <t>メイ</t>
    </rPh>
    <rPh sb="24" eb="27">
      <t>キョウソウリツ</t>
    </rPh>
    <phoneticPr fontId="1"/>
  </si>
  <si>
    <t>東大阪市立　日新</t>
    <rPh sb="0" eb="4">
      <t>ヒガシオオサカシ</t>
    </rPh>
    <rPh sb="4" eb="5">
      <t>リツ</t>
    </rPh>
    <rPh sb="6" eb="8">
      <t>ニッシン</t>
    </rPh>
    <phoneticPr fontId="1"/>
  </si>
  <si>
    <t>-</t>
    <phoneticPr fontId="1"/>
  </si>
  <si>
    <t>-</t>
    <phoneticPr fontId="1"/>
  </si>
  <si>
    <t>普通（日・夜間部）</t>
    <phoneticPr fontId="1"/>
  </si>
  <si>
    <t>普通（昼間部）</t>
    <phoneticPr fontId="1"/>
  </si>
  <si>
    <t>-</t>
    <phoneticPr fontId="1"/>
  </si>
  <si>
    <t>志願者数
（C）</t>
    <rPh sb="0" eb="4">
      <t xml:space="preserve">シガンシャスウ </t>
    </rPh>
    <phoneticPr fontId="1"/>
  </si>
  <si>
    <t>合格者数
（D）</t>
    <rPh sb="0" eb="4">
      <t xml:space="preserve">ゴウカクシャスウ </t>
    </rPh>
    <phoneticPr fontId="1"/>
  </si>
  <si>
    <t>志願者数
（E）</t>
    <rPh sb="0" eb="4">
      <t xml:space="preserve">シガンシャスウ </t>
    </rPh>
    <phoneticPr fontId="1"/>
  </si>
  <si>
    <t>合格者数
（F）</t>
    <rPh sb="0" eb="4">
      <t xml:space="preserve">ゴウカクシャスウ </t>
    </rPh>
    <phoneticPr fontId="1"/>
  </si>
  <si>
    <t>合格者数
（D+F）</t>
    <rPh sb="3" eb="4">
      <t xml:space="preserve">スウ </t>
    </rPh>
    <phoneticPr fontId="1"/>
  </si>
  <si>
    <t>志願者数
（C）</t>
    <phoneticPr fontId="1"/>
  </si>
  <si>
    <t>受験者数</t>
    <phoneticPr fontId="1"/>
  </si>
  <si>
    <t>合格者数
（D）</t>
    <phoneticPr fontId="1"/>
  </si>
  <si>
    <t>第１志望の学科名</t>
    <phoneticPr fontId="1"/>
  </si>
  <si>
    <t>第２志望した者</t>
    <phoneticPr fontId="1"/>
  </si>
  <si>
    <t>志願者数
（E）</t>
    <phoneticPr fontId="1"/>
  </si>
  <si>
    <t>合格者数
（F）</t>
    <phoneticPr fontId="1"/>
  </si>
  <si>
    <t>合格者数
（D+F）</t>
    <phoneticPr fontId="1"/>
  </si>
  <si>
    <t>競争率（G/A）</t>
    <rPh sb="0" eb="3">
      <t xml:space="preserve">キョウソウリツ </t>
    </rPh>
    <phoneticPr fontId="1"/>
  </si>
  <si>
    <t>競争率（G/A）</t>
    <phoneticPr fontId="1"/>
  </si>
  <si>
    <t>-</t>
    <phoneticPr fontId="1"/>
  </si>
  <si>
    <t>-</t>
    <phoneticPr fontId="1"/>
  </si>
  <si>
    <t>志願者数
（G=C+E）</t>
    <rPh sb="3" eb="4">
      <t xml:space="preserve">スウ </t>
    </rPh>
    <phoneticPr fontId="1"/>
  </si>
  <si>
    <t>志願者数
（G=C+E）</t>
    <phoneticPr fontId="1"/>
  </si>
  <si>
    <t>-</t>
    <phoneticPr fontId="1"/>
  </si>
  <si>
    <t>注　募集人員には二次入学者選抜を含まない。</t>
    <rPh sb="0" eb="1">
      <t>チュウ</t>
    </rPh>
    <rPh sb="2" eb="4">
      <t>ボシュウ</t>
    </rPh>
    <rPh sb="4" eb="6">
      <t>ジンイン</t>
    </rPh>
    <rPh sb="8" eb="10">
      <t>ニジ</t>
    </rPh>
    <rPh sb="10" eb="13">
      <t>ニュウガクシャ</t>
    </rPh>
    <rPh sb="13" eb="15">
      <t>センバツ</t>
    </rPh>
    <rPh sb="16" eb="17">
      <t>フク</t>
    </rPh>
    <phoneticPr fontId="1"/>
  </si>
  <si>
    <t>-</t>
    <phoneticPr fontId="1"/>
  </si>
  <si>
    <t>-</t>
    <phoneticPr fontId="1"/>
  </si>
  <si>
    <t>知的障がい生徒自立支援コース入学者選抜及び知的障がい生徒自立支援コース補充入学者選抜</t>
    <rPh sb="0" eb="3">
      <t>チテキショウ</t>
    </rPh>
    <rPh sb="5" eb="7">
      <t>セイト</t>
    </rPh>
    <rPh sb="7" eb="11">
      <t>ジリツシエン</t>
    </rPh>
    <rPh sb="14" eb="19">
      <t>ニュウガクシャセンバツ</t>
    </rPh>
    <rPh sb="19" eb="20">
      <t>オヨ</t>
    </rPh>
    <rPh sb="35" eb="37">
      <t>ホジュウ</t>
    </rPh>
    <phoneticPr fontId="1"/>
  </si>
  <si>
    <t>XIII　令和４年度秋季入学者選抜（多部制単位制Ⅰ部・Ⅱ部及び定時制の課程）</t>
    <rPh sb="5" eb="7">
      <t>レイワ</t>
    </rPh>
    <rPh sb="8" eb="10">
      <t>ネンド</t>
    </rPh>
    <rPh sb="10" eb="12">
      <t>シュウキ</t>
    </rPh>
    <rPh sb="12" eb="15">
      <t>ニュウガクシャ</t>
    </rPh>
    <rPh sb="15" eb="17">
      <t>センバツ</t>
    </rPh>
    <rPh sb="18" eb="19">
      <t>タ</t>
    </rPh>
    <rPh sb="19" eb="20">
      <t>ブ</t>
    </rPh>
    <rPh sb="20" eb="21">
      <t>セイ</t>
    </rPh>
    <rPh sb="21" eb="24">
      <t>タンイセイ</t>
    </rPh>
    <rPh sb="25" eb="26">
      <t>ブ</t>
    </rPh>
    <rPh sb="28" eb="29">
      <t>ブ</t>
    </rPh>
    <rPh sb="29" eb="30">
      <t>オヨ</t>
    </rPh>
    <rPh sb="31" eb="34">
      <t>テイジセイ</t>
    </rPh>
    <rPh sb="35" eb="37">
      <t>カテイ</t>
    </rPh>
    <phoneticPr fontId="1"/>
  </si>
  <si>
    <t>-</t>
    <phoneticPr fontId="1"/>
  </si>
  <si>
    <t>Ⅵ(2)　一般入学者選抜追検査（全日制の課程普通科、専門学科及び総合学科）</t>
    <phoneticPr fontId="1"/>
  </si>
  <si>
    <t>計</t>
    <rPh sb="0" eb="1">
      <t>ケイ</t>
    </rPh>
    <phoneticPr fontId="1"/>
  </si>
  <si>
    <t>-</t>
    <phoneticPr fontId="1"/>
  </si>
  <si>
    <t>一般入学者選抜追検査（全日制の課程普通科、専門学科及び総合学科）</t>
    <rPh sb="0" eb="2">
      <t>イッパン</t>
    </rPh>
    <rPh sb="2" eb="5">
      <t>ニュウガクシャ</t>
    </rPh>
    <rPh sb="5" eb="7">
      <t>センバツ</t>
    </rPh>
    <rPh sb="7" eb="8">
      <t>ツイ</t>
    </rPh>
    <rPh sb="8" eb="10">
      <t>ケンサ</t>
    </rPh>
    <rPh sb="11" eb="14">
      <t>ゼンニチセイ</t>
    </rPh>
    <rPh sb="15" eb="17">
      <t>カテイ</t>
    </rPh>
    <rPh sb="17" eb="20">
      <t>フツウカ</t>
    </rPh>
    <rPh sb="21" eb="23">
      <t>センモン</t>
    </rPh>
    <rPh sb="23" eb="25">
      <t>ガッカ</t>
    </rPh>
    <rPh sb="25" eb="26">
      <t>オヨ</t>
    </rPh>
    <rPh sb="27" eb="29">
      <t>ソウゴウ</t>
    </rPh>
    <rPh sb="29" eb="31">
      <t>ガッカ</t>
    </rPh>
    <phoneticPr fontId="1"/>
  </si>
  <si>
    <t>旧の通学区域内にある公立中学校出身者の割合
89.9％</t>
    <rPh sb="0" eb="1">
      <t>キュウ</t>
    </rPh>
    <rPh sb="2" eb="4">
      <t>ツウガク</t>
    </rPh>
    <rPh sb="4" eb="6">
      <t>クイキ</t>
    </rPh>
    <rPh sb="6" eb="7">
      <t>ナイ</t>
    </rPh>
    <rPh sb="10" eb="12">
      <t>コウリツ</t>
    </rPh>
    <rPh sb="12" eb="15">
      <t>チュウガッコウ</t>
    </rPh>
    <rPh sb="15" eb="18">
      <t>シュッシンシャ</t>
    </rPh>
    <rPh sb="19" eb="21">
      <t>ワリアイ</t>
    </rPh>
    <phoneticPr fontId="3"/>
  </si>
  <si>
    <t>機械・電気・メカトロニクス</t>
  </si>
  <si>
    <t>工学系大学進学専科</t>
  </si>
  <si>
    <t>機械・電気・建築都市工学・工業デザイン</t>
  </si>
  <si>
    <t>機械・電気・建築・グラフィックデザイン</t>
  </si>
  <si>
    <t>機械・電気・環境化学システム</t>
  </si>
  <si>
    <t>機械・電気・建築設備</t>
  </si>
  <si>
    <t>機械・電気・産業創造</t>
  </si>
  <si>
    <t>※</t>
  </si>
  <si>
    <t>※総合科学及び国際文化あわせて募集上限は64名、競争率は0.44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</si>
</sst>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_(* #,##0_);_(* \(#,##0\);_(* &quot;-&quot;_);_(@_)"/>
    <numFmt numFmtId="177" formatCode="_(&quot;$&quot;* #,##0_);_(&quot;$&quot;* \(#,##0\);_(&quot;$&quot;* &quot;-&quot;_);_(@_)"/>
    <numFmt numFmtId="178" formatCode="0_);[Red]\(0\)"/>
    <numFmt numFmtId="179" formatCode="\&lt;0\&gt;"/>
    <numFmt numFmtId="180" formatCode="\(0\)"/>
    <numFmt numFmtId="181" formatCode="#,##0_);[Red]\(#,##0\)"/>
    <numFmt numFmtId="182" formatCode="#,##0.0_);[Red]\(#,##0.0\)"/>
    <numFmt numFmtId="183" formatCode="#,##0.00_);[Red]\(#,##0.00\)"/>
    <numFmt numFmtId="184" formatCode="0.0%\ "/>
    <numFmt numFmtId="185" formatCode="#,##0.000_);[Red]\(#,##0.000\)"/>
  </numFmts>
  <fonts count="2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1"/>
      <color rgb="FFFA7D00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HG創英角ﾎﾟｯﾌﾟ体"/>
      <family val="3"/>
      <charset val="128"/>
    </font>
    <font>
      <sz val="9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18">
    <xf numFmtId="0" fontId="0" fillId="0" borderId="0"/>
    <xf numFmtId="0" fontId="3" fillId="0" borderId="0"/>
    <xf numFmtId="177" fontId="5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0" fontId="6" fillId="0" borderId="0">
      <alignment vertical="center"/>
    </xf>
    <xf numFmtId="0" fontId="4" fillId="0" borderId="0"/>
    <xf numFmtId="0" fontId="2" fillId="0" borderId="0"/>
    <xf numFmtId="0" fontId="6" fillId="0" borderId="0">
      <alignment vertical="center"/>
    </xf>
    <xf numFmtId="0" fontId="4" fillId="0" borderId="0">
      <alignment vertical="center"/>
    </xf>
    <xf numFmtId="0" fontId="2" fillId="0" borderId="0" applyFont="0">
      <alignment vertical="center"/>
    </xf>
    <xf numFmtId="0" fontId="2" fillId="0" borderId="0">
      <alignment vertical="center"/>
    </xf>
    <xf numFmtId="0" fontId="6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</cellStyleXfs>
  <cellXfs count="1599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78" fontId="7" fillId="0" borderId="1" xfId="0" applyNumberFormat="1" applyFont="1" applyBorder="1" applyAlignment="1">
      <alignment vertical="center"/>
    </xf>
    <xf numFmtId="178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80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78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vertical="center"/>
    </xf>
    <xf numFmtId="0" fontId="7" fillId="0" borderId="29" xfId="0" applyNumberFormat="1" applyFont="1" applyBorder="1" applyAlignment="1">
      <alignment vertical="center"/>
    </xf>
    <xf numFmtId="2" fontId="7" fillId="0" borderId="29" xfId="0" applyNumberFormat="1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179" fontId="7" fillId="0" borderId="31" xfId="0" applyNumberFormat="1" applyFont="1" applyBorder="1" applyAlignment="1">
      <alignment vertical="center"/>
    </xf>
    <xf numFmtId="180" fontId="7" fillId="0" borderId="31" xfId="0" applyNumberFormat="1" applyFont="1" applyBorder="1" applyAlignment="1">
      <alignment vertical="center"/>
    </xf>
    <xf numFmtId="179" fontId="7" fillId="0" borderId="22" xfId="0" applyNumberFormat="1" applyFont="1" applyBorder="1" applyAlignment="1">
      <alignment vertical="center"/>
    </xf>
    <xf numFmtId="181" fontId="9" fillId="0" borderId="0" xfId="0" applyNumberFormat="1" applyFont="1" applyAlignment="1">
      <alignment vertical="center"/>
    </xf>
    <xf numFmtId="181" fontId="12" fillId="0" borderId="0" xfId="0" applyNumberFormat="1" applyFont="1" applyAlignment="1">
      <alignment vertical="center"/>
    </xf>
    <xf numFmtId="181" fontId="13" fillId="0" borderId="0" xfId="0" applyNumberFormat="1" applyFont="1" applyAlignment="1">
      <alignment vertical="center"/>
    </xf>
    <xf numFmtId="181" fontId="12" fillId="0" borderId="0" xfId="0" applyNumberFormat="1" applyFont="1" applyAlignment="1">
      <alignment horizontal="left" vertical="center"/>
    </xf>
    <xf numFmtId="179" fontId="12" fillId="0" borderId="0" xfId="0" applyNumberFormat="1" applyFont="1" applyBorder="1" applyAlignment="1">
      <alignment vertical="center"/>
    </xf>
    <xf numFmtId="183" fontId="12" fillId="0" borderId="0" xfId="0" applyNumberFormat="1" applyFont="1" applyAlignment="1">
      <alignment vertical="center"/>
    </xf>
    <xf numFmtId="182" fontId="12" fillId="0" borderId="0" xfId="0" applyNumberFormat="1" applyFont="1" applyAlignment="1">
      <alignment vertical="center"/>
    </xf>
    <xf numFmtId="180" fontId="12" fillId="0" borderId="0" xfId="0" applyNumberFormat="1" applyFont="1" applyAlignment="1">
      <alignment vertical="center"/>
    </xf>
    <xf numFmtId="0" fontId="14" fillId="0" borderId="0" xfId="1" applyFont="1" applyFill="1" applyBorder="1" applyAlignment="1">
      <alignment vertical="center"/>
    </xf>
    <xf numFmtId="181" fontId="12" fillId="0" borderId="0" xfId="0" applyNumberFormat="1" applyFont="1" applyBorder="1" applyAlignment="1">
      <alignment horizontal="center" vertical="center" wrapText="1"/>
    </xf>
    <xf numFmtId="181" fontId="12" fillId="0" borderId="46" xfId="0" applyNumberFormat="1" applyFont="1" applyBorder="1" applyAlignment="1">
      <alignment horizontal="center" vertical="center" wrapText="1"/>
    </xf>
    <xf numFmtId="181" fontId="12" fillId="0" borderId="47" xfId="0" applyNumberFormat="1" applyFont="1" applyBorder="1" applyAlignment="1">
      <alignment horizontal="center" vertical="center" wrapText="1"/>
    </xf>
    <xf numFmtId="181" fontId="12" fillId="0" borderId="49" xfId="0" applyNumberFormat="1" applyFont="1" applyBorder="1" applyAlignment="1">
      <alignment horizontal="center" vertical="center" wrapText="1"/>
    </xf>
    <xf numFmtId="181" fontId="12" fillId="0" borderId="51" xfId="0" applyNumberFormat="1" applyFont="1" applyBorder="1" applyAlignment="1">
      <alignment horizontal="center" vertical="center" wrapText="1"/>
    </xf>
    <xf numFmtId="181" fontId="12" fillId="0" borderId="0" xfId="0" applyNumberFormat="1" applyFont="1" applyAlignment="1">
      <alignment vertical="center" wrapText="1"/>
    </xf>
    <xf numFmtId="181" fontId="12" fillId="0" borderId="1" xfId="0" applyNumberFormat="1" applyFont="1" applyBorder="1" applyAlignment="1">
      <alignment vertical="center"/>
    </xf>
    <xf numFmtId="181" fontId="12" fillId="0" borderId="79" xfId="0" applyNumberFormat="1" applyFont="1" applyBorder="1" applyAlignment="1">
      <alignment vertical="center"/>
    </xf>
    <xf numFmtId="181" fontId="12" fillId="0" borderId="27" xfId="0" applyNumberFormat="1" applyFont="1" applyBorder="1" applyAlignment="1">
      <alignment vertical="center"/>
    </xf>
    <xf numFmtId="181" fontId="12" fillId="0" borderId="37" xfId="0" applyNumberFormat="1" applyFont="1" applyBorder="1" applyAlignment="1">
      <alignment vertical="center"/>
    </xf>
    <xf numFmtId="181" fontId="12" fillId="0" borderId="38" xfId="0" applyNumberFormat="1" applyFont="1" applyBorder="1" applyAlignment="1">
      <alignment vertical="center"/>
    </xf>
    <xf numFmtId="181" fontId="12" fillId="0" borderId="36" xfId="0" applyNumberFormat="1" applyFont="1" applyBorder="1" applyAlignment="1">
      <alignment vertical="center"/>
    </xf>
    <xf numFmtId="179" fontId="12" fillId="0" borderId="37" xfId="0" applyNumberFormat="1" applyFont="1" applyBorder="1" applyAlignment="1">
      <alignment vertical="center"/>
    </xf>
    <xf numFmtId="183" fontId="12" fillId="0" borderId="38" xfId="0" applyNumberFormat="1" applyFont="1" applyBorder="1" applyAlignment="1">
      <alignment vertical="center"/>
    </xf>
    <xf numFmtId="182" fontId="12" fillId="0" borderId="38" xfId="0" applyNumberFormat="1" applyFont="1" applyBorder="1" applyAlignment="1">
      <alignment vertical="center"/>
    </xf>
    <xf numFmtId="179" fontId="12" fillId="0" borderId="27" xfId="0" applyNumberFormat="1" applyFont="1" applyBorder="1" applyAlignment="1">
      <alignment vertical="center"/>
    </xf>
    <xf numFmtId="180" fontId="12" fillId="0" borderId="37" xfId="0" applyNumberFormat="1" applyFont="1" applyBorder="1" applyAlignment="1">
      <alignment vertical="center"/>
    </xf>
    <xf numFmtId="181" fontId="12" fillId="0" borderId="58" xfId="0" applyNumberFormat="1" applyFont="1" applyBorder="1" applyAlignment="1">
      <alignment vertical="center"/>
    </xf>
    <xf numFmtId="183" fontId="12" fillId="0" borderId="59" xfId="0" applyNumberFormat="1" applyFont="1" applyBorder="1" applyAlignment="1">
      <alignment vertical="center"/>
    </xf>
    <xf numFmtId="181" fontId="12" fillId="0" borderId="13" xfId="0" applyNumberFormat="1" applyFont="1" applyBorder="1" applyAlignment="1">
      <alignment vertical="center"/>
    </xf>
    <xf numFmtId="181" fontId="12" fillId="0" borderId="62" xfId="0" applyNumberFormat="1" applyFont="1" applyBorder="1" applyAlignment="1">
      <alignment horizontal="left" vertical="center"/>
    </xf>
    <xf numFmtId="181" fontId="12" fillId="0" borderId="66" xfId="0" applyNumberFormat="1" applyFont="1" applyBorder="1" applyAlignment="1">
      <alignment vertical="center"/>
    </xf>
    <xf numFmtId="181" fontId="12" fillId="0" borderId="64" xfId="0" applyNumberFormat="1" applyFont="1" applyBorder="1" applyAlignment="1">
      <alignment vertical="center"/>
    </xf>
    <xf numFmtId="179" fontId="12" fillId="0" borderId="13" xfId="0" applyNumberFormat="1" applyFont="1" applyBorder="1" applyAlignment="1">
      <alignment vertical="center"/>
    </xf>
    <xf numFmtId="180" fontId="12" fillId="0" borderId="65" xfId="0" applyNumberFormat="1" applyFont="1" applyBorder="1" applyAlignment="1">
      <alignment vertical="center"/>
    </xf>
    <xf numFmtId="181" fontId="12" fillId="0" borderId="62" xfId="0" applyNumberFormat="1" applyFont="1" applyBorder="1" applyAlignment="1">
      <alignment vertical="center"/>
    </xf>
    <xf numFmtId="181" fontId="12" fillId="0" borderId="63" xfId="0" applyNumberFormat="1" applyFont="1" applyBorder="1" applyAlignment="1">
      <alignment vertical="center"/>
    </xf>
    <xf numFmtId="183" fontId="12" fillId="0" borderId="66" xfId="0" applyNumberFormat="1" applyFont="1" applyBorder="1" applyAlignment="1">
      <alignment vertical="center"/>
    </xf>
    <xf numFmtId="181" fontId="12" fillId="0" borderId="65" xfId="0" applyNumberFormat="1" applyFont="1" applyBorder="1" applyAlignment="1">
      <alignment vertical="center"/>
    </xf>
    <xf numFmtId="181" fontId="12" fillId="0" borderId="0" xfId="0" applyNumberFormat="1" applyFont="1" applyBorder="1" applyAlignment="1">
      <alignment vertical="center"/>
    </xf>
    <xf numFmtId="183" fontId="12" fillId="0" borderId="0" xfId="0" applyNumberFormat="1" applyFont="1" applyBorder="1" applyAlignment="1">
      <alignment vertical="center"/>
    </xf>
    <xf numFmtId="182" fontId="12" fillId="0" borderId="0" xfId="0" applyNumberFormat="1" applyFont="1" applyBorder="1" applyAlignment="1">
      <alignment vertical="center"/>
    </xf>
    <xf numFmtId="180" fontId="12" fillId="0" borderId="0" xfId="0" applyNumberFormat="1" applyFont="1" applyBorder="1" applyAlignment="1">
      <alignment vertical="center"/>
    </xf>
    <xf numFmtId="181" fontId="12" fillId="0" borderId="21" xfId="0" applyNumberFormat="1" applyFont="1" applyBorder="1" applyAlignment="1">
      <alignment vertical="center"/>
    </xf>
    <xf numFmtId="181" fontId="12" fillId="0" borderId="22" xfId="0" applyNumberFormat="1" applyFont="1" applyBorder="1" applyAlignment="1">
      <alignment vertical="center"/>
    </xf>
    <xf numFmtId="181" fontId="12" fillId="0" borderId="31" xfId="0" applyNumberFormat="1" applyFont="1" applyBorder="1" applyAlignment="1">
      <alignment vertical="center"/>
    </xf>
    <xf numFmtId="181" fontId="12" fillId="0" borderId="29" xfId="0" applyNumberFormat="1" applyFont="1" applyBorder="1" applyAlignment="1">
      <alignment vertical="center"/>
    </xf>
    <xf numFmtId="181" fontId="12" fillId="0" borderId="30" xfId="0" applyNumberFormat="1" applyFont="1" applyBorder="1" applyAlignment="1">
      <alignment vertical="center"/>
    </xf>
    <xf numFmtId="179" fontId="12" fillId="0" borderId="31" xfId="0" applyNumberFormat="1" applyFont="1" applyBorder="1" applyAlignment="1">
      <alignment vertical="center"/>
    </xf>
    <xf numFmtId="183" fontId="12" fillId="0" borderId="29" xfId="0" applyNumberFormat="1" applyFont="1" applyBorder="1" applyAlignment="1">
      <alignment vertical="center"/>
    </xf>
    <xf numFmtId="182" fontId="12" fillId="0" borderId="29" xfId="0" applyNumberFormat="1" applyFont="1" applyBorder="1" applyAlignment="1">
      <alignment vertical="center"/>
    </xf>
    <xf numFmtId="179" fontId="12" fillId="0" borderId="22" xfId="0" applyNumberFormat="1" applyFont="1" applyBorder="1" applyAlignment="1">
      <alignment vertical="center"/>
    </xf>
    <xf numFmtId="180" fontId="12" fillId="0" borderId="31" xfId="0" applyNumberFormat="1" applyFont="1" applyBorder="1" applyAlignment="1">
      <alignment vertical="center"/>
    </xf>
    <xf numFmtId="181" fontId="12" fillId="0" borderId="44" xfId="0" applyNumberFormat="1" applyFont="1" applyBorder="1" applyAlignment="1">
      <alignment vertical="center"/>
    </xf>
    <xf numFmtId="183" fontId="12" fillId="0" borderId="45" xfId="0" applyNumberFormat="1" applyFont="1" applyBorder="1" applyAlignment="1">
      <alignment vertical="center"/>
    </xf>
    <xf numFmtId="181" fontId="12" fillId="0" borderId="92" xfId="0" applyNumberFormat="1" applyFont="1" applyBorder="1" applyAlignment="1">
      <alignment vertical="center"/>
    </xf>
    <xf numFmtId="183" fontId="12" fillId="0" borderId="47" xfId="0" applyNumberFormat="1" applyFont="1" applyBorder="1" applyAlignment="1">
      <alignment horizontal="center" vertical="center" wrapText="1"/>
    </xf>
    <xf numFmtId="182" fontId="12" fillId="0" borderId="47" xfId="0" applyNumberFormat="1" applyFont="1" applyBorder="1" applyAlignment="1">
      <alignment horizontal="center" vertical="center" wrapText="1"/>
    </xf>
    <xf numFmtId="181" fontId="12" fillId="0" borderId="17" xfId="0" applyNumberFormat="1" applyFont="1" applyBorder="1" applyAlignment="1">
      <alignment vertical="center"/>
    </xf>
    <xf numFmtId="181" fontId="12" fillId="0" borderId="53" xfId="0" applyNumberFormat="1" applyFont="1" applyBorder="1" applyAlignment="1">
      <alignment vertical="center"/>
    </xf>
    <xf numFmtId="181" fontId="12" fillId="0" borderId="52" xfId="0" applyNumberFormat="1" applyFont="1" applyBorder="1" applyAlignment="1">
      <alignment vertical="center"/>
    </xf>
    <xf numFmtId="179" fontId="12" fillId="0" borderId="53" xfId="0" applyNumberFormat="1" applyFont="1" applyBorder="1" applyAlignment="1">
      <alignment vertical="center"/>
    </xf>
    <xf numFmtId="183" fontId="12" fillId="0" borderId="40" xfId="0" applyNumberFormat="1" applyFont="1" applyBorder="1" applyAlignment="1">
      <alignment vertical="center"/>
    </xf>
    <xf numFmtId="182" fontId="12" fillId="0" borderId="40" xfId="0" applyNumberFormat="1" applyFont="1" applyBorder="1" applyAlignment="1">
      <alignment vertical="center"/>
    </xf>
    <xf numFmtId="179" fontId="12" fillId="0" borderId="18" xfId="0" applyNumberFormat="1" applyFont="1" applyBorder="1" applyAlignment="1">
      <alignment vertical="center"/>
    </xf>
    <xf numFmtId="180" fontId="12" fillId="0" borderId="53" xfId="0" applyNumberFormat="1" applyFont="1" applyBorder="1" applyAlignment="1">
      <alignment vertical="center"/>
    </xf>
    <xf numFmtId="181" fontId="12" fillId="0" borderId="43" xfId="0" applyNumberFormat="1" applyFont="1" applyBorder="1" applyAlignment="1">
      <alignment vertical="center"/>
    </xf>
    <xf numFmtId="181" fontId="12" fillId="0" borderId="39" xfId="0" applyNumberFormat="1" applyFont="1" applyBorder="1" applyAlignment="1">
      <alignment vertical="center"/>
    </xf>
    <xf numFmtId="181" fontId="12" fillId="0" borderId="40" xfId="0" applyNumberFormat="1" applyFont="1" applyBorder="1" applyAlignment="1">
      <alignment vertical="center"/>
    </xf>
    <xf numFmtId="181" fontId="12" fillId="0" borderId="29" xfId="0" applyNumberFormat="1" applyFont="1" applyBorder="1" applyAlignment="1">
      <alignment vertical="center"/>
    </xf>
    <xf numFmtId="181" fontId="12" fillId="0" borderId="30" xfId="0" applyNumberFormat="1" applyFont="1" applyBorder="1" applyAlignment="1">
      <alignment vertical="center"/>
    </xf>
    <xf numFmtId="181" fontId="12" fillId="0" borderId="45" xfId="0" applyNumberFormat="1" applyFont="1" applyBorder="1" applyAlignment="1">
      <alignment vertical="center"/>
    </xf>
    <xf numFmtId="181" fontId="12" fillId="0" borderId="25" xfId="0" applyNumberFormat="1" applyFont="1" applyBorder="1" applyAlignment="1">
      <alignment vertical="center"/>
    </xf>
    <xf numFmtId="181" fontId="12" fillId="0" borderId="49" xfId="0" applyNumberFormat="1" applyFont="1" applyBorder="1" applyAlignment="1">
      <alignment vertical="center"/>
    </xf>
    <xf numFmtId="181" fontId="12" fillId="0" borderId="48" xfId="0" applyNumberFormat="1" applyFont="1" applyBorder="1" applyAlignment="1">
      <alignment vertical="center"/>
    </xf>
    <xf numFmtId="179" fontId="12" fillId="0" borderId="49" xfId="0" applyNumberFormat="1" applyFont="1" applyBorder="1" applyAlignment="1">
      <alignment vertical="center"/>
    </xf>
    <xf numFmtId="183" fontId="12" fillId="0" borderId="47" xfId="0" applyNumberFormat="1" applyFont="1" applyBorder="1" applyAlignment="1">
      <alignment vertical="center"/>
    </xf>
    <xf numFmtId="179" fontId="12" fillId="0" borderId="50" xfId="0" applyNumberFormat="1" applyFont="1" applyBorder="1" applyAlignment="1">
      <alignment vertical="center"/>
    </xf>
    <xf numFmtId="180" fontId="12" fillId="0" borderId="49" xfId="0" applyNumberFormat="1" applyFont="1" applyBorder="1" applyAlignment="1">
      <alignment vertical="center"/>
    </xf>
    <xf numFmtId="181" fontId="12" fillId="0" borderId="51" xfId="0" applyNumberFormat="1" applyFont="1" applyBorder="1" applyAlignment="1">
      <alignment vertical="center"/>
    </xf>
    <xf numFmtId="181" fontId="12" fillId="0" borderId="46" xfId="0" applyNumberFormat="1" applyFont="1" applyBorder="1" applyAlignment="1">
      <alignment vertical="center"/>
    </xf>
    <xf numFmtId="181" fontId="12" fillId="0" borderId="47" xfId="0" applyNumberFormat="1" applyFont="1" applyBorder="1" applyAlignment="1">
      <alignment vertical="center"/>
    </xf>
    <xf numFmtId="181" fontId="12" fillId="0" borderId="63" xfId="0" applyNumberFormat="1" applyFont="1" applyBorder="1" applyAlignment="1">
      <alignment horizontal="left" vertical="center"/>
    </xf>
    <xf numFmtId="183" fontId="12" fillId="0" borderId="63" xfId="0" applyNumberFormat="1" applyFont="1" applyBorder="1" applyAlignment="1">
      <alignment vertical="center"/>
    </xf>
    <xf numFmtId="181" fontId="12" fillId="0" borderId="0" xfId="0" applyNumberFormat="1" applyFont="1" applyBorder="1" applyAlignment="1">
      <alignment horizontal="left" vertical="center"/>
    </xf>
    <xf numFmtId="0" fontId="13" fillId="0" borderId="8" xfId="0" applyFont="1" applyBorder="1" applyAlignment="1">
      <alignment vertical="center"/>
    </xf>
    <xf numFmtId="181" fontId="12" fillId="0" borderId="5" xfId="0" applyNumberFormat="1" applyFont="1" applyBorder="1" applyAlignment="1">
      <alignment vertical="center"/>
    </xf>
    <xf numFmtId="181" fontId="12" fillId="0" borderId="59" xfId="0" applyNumberFormat="1" applyFont="1" applyBorder="1" applyAlignment="1">
      <alignment vertical="center"/>
    </xf>
    <xf numFmtId="181" fontId="12" fillId="0" borderId="31" xfId="0" applyNumberFormat="1" applyFont="1" applyBorder="1" applyAlignment="1">
      <alignment vertical="center"/>
    </xf>
    <xf numFmtId="183" fontId="12" fillId="0" borderId="29" xfId="0" applyNumberFormat="1" applyFont="1" applyBorder="1" applyAlignment="1">
      <alignment vertical="center"/>
    </xf>
    <xf numFmtId="181" fontId="12" fillId="0" borderId="55" xfId="0" applyNumberFormat="1" applyFont="1" applyBorder="1" applyAlignment="1">
      <alignment vertical="center"/>
    </xf>
    <xf numFmtId="181" fontId="12" fillId="0" borderId="18" xfId="0" applyNumberFormat="1" applyFont="1" applyBorder="1" applyAlignment="1">
      <alignment vertical="center"/>
    </xf>
    <xf numFmtId="181" fontId="12" fillId="0" borderId="39" xfId="0" applyNumberFormat="1" applyFont="1" applyBorder="1" applyAlignment="1">
      <alignment horizontal="left" vertical="center"/>
    </xf>
    <xf numFmtId="181" fontId="12" fillId="0" borderId="16" xfId="0" applyNumberFormat="1" applyFont="1" applyBorder="1" applyAlignment="1">
      <alignment vertical="center"/>
    </xf>
    <xf numFmtId="183" fontId="12" fillId="0" borderId="43" xfId="0" applyNumberFormat="1" applyFont="1" applyBorder="1" applyAlignment="1">
      <alignment vertical="center"/>
    </xf>
    <xf numFmtId="181" fontId="12" fillId="0" borderId="46" xfId="0" applyNumberFormat="1" applyFont="1" applyBorder="1" applyAlignment="1">
      <alignment horizontal="left" vertical="center"/>
    </xf>
    <xf numFmtId="181" fontId="12" fillId="0" borderId="24" xfId="0" applyNumberFormat="1" applyFont="1" applyBorder="1" applyAlignment="1">
      <alignment vertical="center"/>
    </xf>
    <xf numFmtId="183" fontId="12" fillId="0" borderId="51" xfId="0" applyNumberFormat="1" applyFont="1" applyBorder="1" applyAlignment="1">
      <alignment vertical="center"/>
    </xf>
    <xf numFmtId="181" fontId="12" fillId="0" borderId="12" xfId="0" applyNumberFormat="1" applyFont="1" applyBorder="1" applyAlignment="1">
      <alignment vertical="center"/>
    </xf>
    <xf numFmtId="181" fontId="12" fillId="0" borderId="78" xfId="0" applyNumberFormat="1" applyFont="1" applyBorder="1" applyAlignment="1">
      <alignment vertical="center"/>
    </xf>
    <xf numFmtId="181" fontId="12" fillId="0" borderId="56" xfId="0" applyNumberFormat="1" applyFont="1" applyBorder="1" applyAlignment="1">
      <alignment vertical="center"/>
    </xf>
    <xf numFmtId="181" fontId="12" fillId="0" borderId="33" xfId="0" applyNumberFormat="1" applyFont="1" applyBorder="1" applyAlignment="1">
      <alignment vertical="center"/>
    </xf>
    <xf numFmtId="181" fontId="12" fillId="0" borderId="32" xfId="0" applyNumberFormat="1" applyFont="1" applyBorder="1" applyAlignment="1">
      <alignment vertical="center"/>
    </xf>
    <xf numFmtId="179" fontId="12" fillId="0" borderId="33" xfId="0" applyNumberFormat="1" applyFont="1" applyBorder="1" applyAlignment="1">
      <alignment vertical="center"/>
    </xf>
    <xf numFmtId="183" fontId="12" fillId="0" borderId="55" xfId="0" applyNumberFormat="1" applyFont="1" applyBorder="1" applyAlignment="1">
      <alignment vertical="center"/>
    </xf>
    <xf numFmtId="182" fontId="12" fillId="0" borderId="55" xfId="0" applyNumberFormat="1" applyFont="1" applyBorder="1" applyAlignment="1">
      <alignment vertical="center"/>
    </xf>
    <xf numFmtId="179" fontId="12" fillId="0" borderId="56" xfId="0" applyNumberFormat="1" applyFont="1" applyBorder="1" applyAlignment="1">
      <alignment vertical="center"/>
    </xf>
    <xf numFmtId="180" fontId="12" fillId="0" borderId="33" xfId="0" applyNumberFormat="1" applyFont="1" applyBorder="1" applyAlignment="1">
      <alignment vertical="center"/>
    </xf>
    <xf numFmtId="181" fontId="12" fillId="0" borderId="57" xfId="0" applyNumberFormat="1" applyFont="1" applyBorder="1" applyAlignment="1">
      <alignment vertical="center"/>
    </xf>
    <xf numFmtId="181" fontId="12" fillId="0" borderId="54" xfId="0" applyNumberFormat="1" applyFont="1" applyBorder="1" applyAlignment="1">
      <alignment vertical="center"/>
    </xf>
    <xf numFmtId="183" fontId="12" fillId="0" borderId="57" xfId="0" applyNumberFormat="1" applyFont="1" applyBorder="1" applyAlignment="1">
      <alignment vertical="center"/>
    </xf>
    <xf numFmtId="179" fontId="12" fillId="0" borderId="65" xfId="0" applyNumberFormat="1" applyFont="1" applyBorder="1" applyAlignment="1">
      <alignment vertical="center"/>
    </xf>
    <xf numFmtId="180" fontId="12" fillId="0" borderId="13" xfId="0" applyNumberFormat="1" applyFont="1" applyBorder="1" applyAlignment="1">
      <alignment vertical="center"/>
    </xf>
    <xf numFmtId="181" fontId="12" fillId="0" borderId="4" xfId="0" applyNumberFormat="1" applyFont="1" applyBorder="1" applyAlignment="1">
      <alignment vertical="center"/>
    </xf>
    <xf numFmtId="181" fontId="12" fillId="0" borderId="69" xfId="0" applyNumberFormat="1" applyFont="1" applyBorder="1" applyAlignment="1">
      <alignment vertical="center"/>
    </xf>
    <xf numFmtId="181" fontId="12" fillId="0" borderId="61" xfId="0" applyNumberFormat="1" applyFont="1" applyBorder="1" applyAlignment="1">
      <alignment vertical="center"/>
    </xf>
    <xf numFmtId="181" fontId="12" fillId="0" borderId="60" xfId="0" applyNumberFormat="1" applyFont="1" applyBorder="1" applyAlignment="1">
      <alignment vertical="center"/>
    </xf>
    <xf numFmtId="183" fontId="12" fillId="0" borderId="68" xfId="0" applyNumberFormat="1" applyFont="1" applyBorder="1" applyAlignment="1">
      <alignment vertical="center"/>
    </xf>
    <xf numFmtId="179" fontId="12" fillId="0" borderId="5" xfId="0" applyNumberFormat="1" applyFont="1" applyBorder="1" applyAlignment="1">
      <alignment vertical="center"/>
    </xf>
    <xf numFmtId="180" fontId="12" fillId="0" borderId="61" xfId="0" applyNumberFormat="1" applyFont="1" applyBorder="1" applyAlignment="1">
      <alignment vertical="center"/>
    </xf>
    <xf numFmtId="181" fontId="12" fillId="0" borderId="67" xfId="0" applyNumberFormat="1" applyFont="1" applyBorder="1" applyAlignment="1">
      <alignment vertical="center"/>
    </xf>
    <xf numFmtId="181" fontId="12" fillId="0" borderId="68" xfId="0" applyNumberFormat="1" applyFont="1" applyBorder="1" applyAlignment="1">
      <alignment vertical="center"/>
    </xf>
    <xf numFmtId="183" fontId="12" fillId="0" borderId="69" xfId="0" applyNumberFormat="1" applyFont="1" applyBorder="1" applyAlignment="1">
      <alignment vertical="center"/>
    </xf>
    <xf numFmtId="181" fontId="12" fillId="0" borderId="42" xfId="0" applyNumberFormat="1" applyFont="1" applyBorder="1" applyAlignment="1">
      <alignment vertical="center"/>
    </xf>
    <xf numFmtId="181" fontId="12" fillId="0" borderId="41" xfId="0" applyNumberFormat="1" applyFont="1" applyBorder="1" applyAlignment="1">
      <alignment vertical="center"/>
    </xf>
    <xf numFmtId="183" fontId="12" fillId="0" borderId="75" xfId="0" applyNumberFormat="1" applyFont="1" applyBorder="1" applyAlignment="1">
      <alignment vertical="center"/>
    </xf>
    <xf numFmtId="181" fontId="12" fillId="0" borderId="40" xfId="0" applyNumberFormat="1" applyFont="1" applyBorder="1" applyAlignment="1">
      <alignment horizontal="left" vertical="center"/>
    </xf>
    <xf numFmtId="181" fontId="12" fillId="0" borderId="48" xfId="0" applyNumberFormat="1" applyFont="1" applyBorder="1" applyAlignment="1">
      <alignment horizontal="center" vertical="center" wrapText="1"/>
    </xf>
    <xf numFmtId="181" fontId="12" fillId="0" borderId="39" xfId="0" applyNumberFormat="1" applyFont="1" applyBorder="1" applyAlignment="1">
      <alignment vertical="center"/>
    </xf>
    <xf numFmtId="181" fontId="12" fillId="0" borderId="43" xfId="0" applyNumberFormat="1" applyFont="1" applyBorder="1" applyAlignment="1">
      <alignment vertical="center"/>
    </xf>
    <xf numFmtId="181" fontId="12" fillId="0" borderId="43" xfId="0" applyNumberFormat="1" applyFont="1" applyBorder="1" applyAlignment="1">
      <alignment horizontal="center" vertical="center"/>
    </xf>
    <xf numFmtId="181" fontId="12" fillId="0" borderId="45" xfId="0" applyNumberFormat="1" applyFont="1" applyBorder="1" applyAlignment="1">
      <alignment horizontal="center" vertical="center"/>
    </xf>
    <xf numFmtId="181" fontId="12" fillId="0" borderId="46" xfId="0" applyNumberFormat="1" applyFont="1" applyBorder="1" applyAlignment="1">
      <alignment vertical="center"/>
    </xf>
    <xf numFmtId="181" fontId="12" fillId="0" borderId="51" xfId="0" applyNumberFormat="1" applyFont="1" applyBorder="1" applyAlignment="1">
      <alignment vertical="center"/>
    </xf>
    <xf numFmtId="181" fontId="12" fillId="0" borderId="51" xfId="0" applyNumberFormat="1" applyFont="1" applyBorder="1" applyAlignment="1">
      <alignment horizontal="center" vertical="center"/>
    </xf>
    <xf numFmtId="181" fontId="12" fillId="0" borderId="66" xfId="0" applyNumberFormat="1" applyFont="1" applyBorder="1" applyAlignment="1">
      <alignment horizontal="center" vertical="center"/>
    </xf>
    <xf numFmtId="180" fontId="12" fillId="0" borderId="27" xfId="0" applyNumberFormat="1" applyFont="1" applyBorder="1" applyAlignment="1">
      <alignment vertical="center"/>
    </xf>
    <xf numFmtId="181" fontId="12" fillId="0" borderId="59" xfId="0" applyNumberFormat="1" applyFont="1" applyBorder="1" applyAlignment="1">
      <alignment horizontal="center" vertical="center"/>
    </xf>
    <xf numFmtId="181" fontId="12" fillId="0" borderId="38" xfId="0" applyNumberFormat="1" applyFont="1" applyBorder="1" applyAlignment="1">
      <alignment horizontal="center" vertical="center"/>
    </xf>
    <xf numFmtId="180" fontId="12" fillId="0" borderId="22" xfId="0" applyNumberFormat="1" applyFont="1" applyBorder="1" applyAlignment="1">
      <alignment vertical="center"/>
    </xf>
    <xf numFmtId="181" fontId="12" fillId="0" borderId="55" xfId="0" applyNumberFormat="1" applyFont="1" applyBorder="1" applyAlignment="1">
      <alignment horizontal="center" vertical="center"/>
    </xf>
    <xf numFmtId="180" fontId="12" fillId="0" borderId="18" xfId="0" applyNumberFormat="1" applyFont="1" applyBorder="1" applyAlignment="1">
      <alignment vertical="center"/>
    </xf>
    <xf numFmtId="181" fontId="12" fillId="0" borderId="40" xfId="0" applyNumberFormat="1" applyFont="1" applyBorder="1" applyAlignment="1">
      <alignment horizontal="center" vertical="center"/>
    </xf>
    <xf numFmtId="181" fontId="12" fillId="0" borderId="47" xfId="0" applyNumberFormat="1" applyFont="1" applyBorder="1" applyAlignment="1">
      <alignment horizontal="left" vertical="center"/>
    </xf>
    <xf numFmtId="180" fontId="12" fillId="0" borderId="50" xfId="0" applyNumberFormat="1" applyFont="1" applyBorder="1" applyAlignment="1">
      <alignment vertical="center"/>
    </xf>
    <xf numFmtId="181" fontId="12" fillId="0" borderId="47" xfId="0" applyNumberFormat="1" applyFont="1" applyBorder="1" applyAlignment="1">
      <alignment horizontal="center" vertical="center"/>
    </xf>
    <xf numFmtId="181" fontId="12" fillId="0" borderId="63" xfId="0" applyNumberFormat="1" applyFont="1" applyBorder="1" applyAlignment="1">
      <alignment horizontal="center" vertical="center"/>
    </xf>
    <xf numFmtId="181" fontId="12" fillId="0" borderId="57" xfId="0" applyNumberFormat="1" applyFont="1" applyBorder="1" applyAlignment="1">
      <alignment horizontal="center" vertical="center"/>
    </xf>
    <xf numFmtId="181" fontId="12" fillId="0" borderId="99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83" fontId="13" fillId="0" borderId="0" xfId="0" applyNumberFormat="1" applyFont="1" applyAlignment="1">
      <alignment vertical="center"/>
    </xf>
    <xf numFmtId="180" fontId="13" fillId="0" borderId="0" xfId="0" applyNumberFormat="1" applyFont="1" applyAlignment="1">
      <alignment vertical="center"/>
    </xf>
    <xf numFmtId="181" fontId="12" fillId="0" borderId="75" xfId="0" applyNumberFormat="1" applyFont="1" applyBorder="1" applyAlignment="1">
      <alignment vertical="center"/>
    </xf>
    <xf numFmtId="181" fontId="12" fillId="0" borderId="77" xfId="0" applyNumberFormat="1" applyFont="1" applyBorder="1" applyAlignment="1">
      <alignment vertical="center"/>
    </xf>
    <xf numFmtId="181" fontId="12" fillId="0" borderId="71" xfId="0" applyNumberFormat="1" applyFont="1" applyBorder="1" applyAlignment="1">
      <alignment vertical="center"/>
    </xf>
    <xf numFmtId="181" fontId="12" fillId="0" borderId="73" xfId="0" applyNumberFormat="1" applyFont="1" applyBorder="1" applyAlignment="1">
      <alignment vertical="center"/>
    </xf>
    <xf numFmtId="183" fontId="12" fillId="0" borderId="74" xfId="0" applyNumberFormat="1" applyFont="1" applyBorder="1" applyAlignment="1">
      <alignment vertical="center"/>
    </xf>
    <xf numFmtId="181" fontId="12" fillId="0" borderId="74" xfId="0" applyNumberFormat="1" applyFont="1" applyBorder="1" applyAlignment="1">
      <alignment vertical="center"/>
    </xf>
    <xf numFmtId="181" fontId="12" fillId="0" borderId="0" xfId="0" applyNumberFormat="1" applyFont="1" applyBorder="1" applyAlignment="1">
      <alignment horizontal="center" vertical="center"/>
    </xf>
    <xf numFmtId="181" fontId="15" fillId="0" borderId="0" xfId="0" applyNumberFormat="1" applyFont="1" applyAlignment="1">
      <alignment vertical="center"/>
    </xf>
    <xf numFmtId="181" fontId="15" fillId="0" borderId="0" xfId="0" applyNumberFormat="1" applyFont="1" applyBorder="1" applyAlignment="1">
      <alignment vertical="center"/>
    </xf>
    <xf numFmtId="181" fontId="12" fillId="0" borderId="20" xfId="0" applyNumberFormat="1" applyFont="1" applyBorder="1" applyAlignment="1">
      <alignment vertical="center"/>
    </xf>
    <xf numFmtId="181" fontId="12" fillId="0" borderId="29" xfId="0" applyNumberFormat="1" applyFont="1" applyBorder="1" applyAlignment="1">
      <alignment horizontal="center" vertical="center"/>
    </xf>
    <xf numFmtId="181" fontId="12" fillId="0" borderId="33" xfId="0" applyNumberFormat="1" applyFont="1" applyBorder="1" applyAlignment="1">
      <alignment vertical="center"/>
    </xf>
    <xf numFmtId="181" fontId="12" fillId="0" borderId="32" xfId="0" applyNumberFormat="1" applyFont="1" applyBorder="1" applyAlignment="1">
      <alignment vertical="center"/>
    </xf>
    <xf numFmtId="183" fontId="12" fillId="0" borderId="55" xfId="0" applyNumberFormat="1" applyFont="1" applyBorder="1" applyAlignment="1">
      <alignment vertical="center"/>
    </xf>
    <xf numFmtId="179" fontId="12" fillId="0" borderId="56" xfId="0" applyNumberFormat="1" applyFont="1" applyBorder="1" applyAlignment="1">
      <alignment vertical="center"/>
    </xf>
    <xf numFmtId="181" fontId="12" fillId="0" borderId="55" xfId="0" applyNumberFormat="1" applyFont="1" applyBorder="1" applyAlignment="1">
      <alignment vertical="center"/>
    </xf>
    <xf numFmtId="181" fontId="12" fillId="0" borderId="8" xfId="0" applyNumberFormat="1" applyFont="1" applyBorder="1" applyAlignment="1">
      <alignment vertical="center"/>
    </xf>
    <xf numFmtId="181" fontId="12" fillId="0" borderId="44" xfId="0" applyNumberFormat="1" applyFont="1" applyBorder="1" applyAlignment="1">
      <alignment horizontal="left" vertical="center"/>
    </xf>
    <xf numFmtId="181" fontId="12" fillId="0" borderId="75" xfId="0" applyNumberFormat="1" applyFont="1" applyBorder="1" applyAlignment="1">
      <alignment vertical="center"/>
    </xf>
    <xf numFmtId="180" fontId="12" fillId="0" borderId="56" xfId="0" applyNumberFormat="1" applyFont="1" applyBorder="1" applyAlignment="1">
      <alignment vertical="center"/>
    </xf>
    <xf numFmtId="181" fontId="12" fillId="0" borderId="72" xfId="0" applyNumberFormat="1" applyFont="1" applyBorder="1" applyAlignment="1">
      <alignment vertical="center"/>
    </xf>
    <xf numFmtId="181" fontId="12" fillId="0" borderId="29" xfId="0" applyNumberFormat="1" applyFont="1" applyBorder="1" applyAlignment="1">
      <alignment horizontal="left" vertical="center"/>
    </xf>
    <xf numFmtId="183" fontId="12" fillId="0" borderId="30" xfId="0" applyNumberFormat="1" applyFont="1" applyBorder="1" applyAlignment="1">
      <alignment vertical="center"/>
    </xf>
    <xf numFmtId="183" fontId="12" fillId="0" borderId="48" xfId="0" applyNumberFormat="1" applyFont="1" applyBorder="1" applyAlignment="1">
      <alignment vertical="center"/>
    </xf>
    <xf numFmtId="181" fontId="12" fillId="0" borderId="55" xfId="0" applyNumberFormat="1" applyFont="1" applyBorder="1" applyAlignment="1">
      <alignment horizontal="left" vertical="center"/>
    </xf>
    <xf numFmtId="181" fontId="12" fillId="0" borderId="2" xfId="0" applyNumberFormat="1" applyFont="1" applyBorder="1" applyAlignment="1">
      <alignment horizontal="center" vertical="center" wrapText="1"/>
    </xf>
    <xf numFmtId="181" fontId="12" fillId="0" borderId="20" xfId="0" applyNumberFormat="1" applyFont="1" applyBorder="1" applyAlignment="1">
      <alignment vertical="center"/>
    </xf>
    <xf numFmtId="181" fontId="12" fillId="0" borderId="72" xfId="0" applyNumberFormat="1" applyFont="1" applyBorder="1" applyAlignment="1">
      <alignment vertical="center"/>
    </xf>
    <xf numFmtId="179" fontId="12" fillId="0" borderId="22" xfId="0" applyNumberFormat="1" applyFont="1" applyBorder="1" applyAlignment="1">
      <alignment vertical="center"/>
    </xf>
    <xf numFmtId="181" fontId="13" fillId="0" borderId="0" xfId="0" applyNumberFormat="1" applyFont="1" applyBorder="1" applyAlignment="1">
      <alignment horizontal="left" vertical="center"/>
    </xf>
    <xf numFmtId="181" fontId="12" fillId="0" borderId="63" xfId="0" applyNumberFormat="1" applyFont="1" applyBorder="1" applyAlignment="1">
      <alignment vertical="center"/>
    </xf>
    <xf numFmtId="181" fontId="12" fillId="0" borderId="103" xfId="0" applyNumberFormat="1" applyFont="1" applyBorder="1" applyAlignment="1">
      <alignment vertical="center"/>
    </xf>
    <xf numFmtId="181" fontId="12" fillId="0" borderId="47" xfId="0" applyNumberFormat="1" applyFont="1" applyBorder="1" applyAlignment="1">
      <alignment horizontal="center" vertical="center"/>
    </xf>
    <xf numFmtId="183" fontId="12" fillId="0" borderId="12" xfId="0" applyNumberFormat="1" applyFont="1" applyBorder="1" applyAlignment="1">
      <alignment vertical="center"/>
    </xf>
    <xf numFmtId="181" fontId="12" fillId="0" borderId="3" xfId="0" applyNumberFormat="1" applyFont="1" applyBorder="1" applyAlignment="1">
      <alignment vertical="center"/>
    </xf>
    <xf numFmtId="181" fontId="12" fillId="0" borderId="35" xfId="0" applyNumberFormat="1" applyFont="1" applyBorder="1" applyAlignment="1">
      <alignment vertical="center"/>
    </xf>
    <xf numFmtId="181" fontId="12" fillId="0" borderId="34" xfId="0" applyNumberFormat="1" applyFont="1" applyBorder="1" applyAlignment="1">
      <alignment vertical="center"/>
    </xf>
    <xf numFmtId="179" fontId="12" fillId="0" borderId="35" xfId="0" applyNumberFormat="1" applyFont="1" applyBorder="1" applyAlignment="1">
      <alignment vertical="center"/>
    </xf>
    <xf numFmtId="183" fontId="12" fillId="0" borderId="73" xfId="0" applyNumberFormat="1" applyFont="1" applyBorder="1" applyAlignment="1">
      <alignment vertical="center"/>
    </xf>
    <xf numFmtId="182" fontId="12" fillId="0" borderId="73" xfId="0" applyNumberFormat="1" applyFont="1" applyBorder="1" applyAlignment="1">
      <alignment vertical="center"/>
    </xf>
    <xf numFmtId="183" fontId="12" fillId="0" borderId="40" xfId="0" applyNumberFormat="1" applyFont="1" applyBorder="1" applyAlignment="1">
      <alignment vertical="center"/>
    </xf>
    <xf numFmtId="183" fontId="12" fillId="0" borderId="47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79" xfId="0" applyFont="1" applyBorder="1" applyAlignment="1">
      <alignment vertical="center"/>
    </xf>
    <xf numFmtId="184" fontId="12" fillId="0" borderId="37" xfId="17" applyNumberFormat="1" applyFont="1" applyBorder="1" applyAlignment="1">
      <alignment vertical="center"/>
    </xf>
    <xf numFmtId="184" fontId="12" fillId="0" borderId="38" xfId="17" applyNumberFormat="1" applyFont="1" applyBorder="1" applyAlignment="1">
      <alignment vertical="center"/>
    </xf>
    <xf numFmtId="184" fontId="12" fillId="0" borderId="36" xfId="17" applyNumberFormat="1" applyFont="1" applyBorder="1" applyAlignment="1">
      <alignment vertical="center"/>
    </xf>
    <xf numFmtId="178" fontId="12" fillId="0" borderId="79" xfId="0" applyNumberFormat="1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184" fontId="12" fillId="0" borderId="53" xfId="17" applyNumberFormat="1" applyFont="1" applyBorder="1" applyAlignment="1">
      <alignment vertical="center"/>
    </xf>
    <xf numFmtId="184" fontId="12" fillId="0" borderId="40" xfId="17" applyNumberFormat="1" applyFont="1" applyBorder="1" applyAlignment="1">
      <alignment vertical="center"/>
    </xf>
    <xf numFmtId="184" fontId="12" fillId="0" borderId="52" xfId="17" applyNumberFormat="1" applyFont="1" applyBorder="1" applyAlignment="1">
      <alignment vertical="center"/>
    </xf>
    <xf numFmtId="178" fontId="12" fillId="0" borderId="17" xfId="0" applyNumberFormat="1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184" fontId="12" fillId="0" borderId="31" xfId="17" applyNumberFormat="1" applyFont="1" applyBorder="1" applyAlignment="1">
      <alignment vertical="center"/>
    </xf>
    <xf numFmtId="184" fontId="12" fillId="0" borderId="29" xfId="17" applyNumberFormat="1" applyFont="1" applyBorder="1" applyAlignment="1">
      <alignment vertical="center"/>
    </xf>
    <xf numFmtId="184" fontId="12" fillId="0" borderId="30" xfId="17" applyNumberFormat="1" applyFont="1" applyBorder="1" applyAlignment="1">
      <alignment vertical="center"/>
    </xf>
    <xf numFmtId="178" fontId="12" fillId="0" borderId="21" xfId="0" applyNumberFormat="1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184" fontId="12" fillId="0" borderId="49" xfId="17" applyNumberFormat="1" applyFont="1" applyBorder="1" applyAlignment="1">
      <alignment vertical="center"/>
    </xf>
    <xf numFmtId="184" fontId="12" fillId="0" borderId="47" xfId="17" applyNumberFormat="1" applyFont="1" applyBorder="1" applyAlignment="1">
      <alignment vertical="center"/>
    </xf>
    <xf numFmtId="184" fontId="12" fillId="0" borderId="48" xfId="17" applyNumberFormat="1" applyFont="1" applyBorder="1" applyAlignment="1">
      <alignment vertical="center"/>
    </xf>
    <xf numFmtId="178" fontId="12" fillId="0" borderId="25" xfId="0" applyNumberFormat="1" applyFont="1" applyBorder="1" applyAlignment="1">
      <alignment vertical="center"/>
    </xf>
    <xf numFmtId="0" fontId="12" fillId="0" borderId="78" xfId="0" applyFont="1" applyBorder="1" applyAlignment="1">
      <alignment vertical="center"/>
    </xf>
    <xf numFmtId="184" fontId="12" fillId="0" borderId="33" xfId="17" applyNumberFormat="1" applyFont="1" applyBorder="1" applyAlignment="1">
      <alignment vertical="center"/>
    </xf>
    <xf numFmtId="184" fontId="12" fillId="0" borderId="55" xfId="17" applyNumberFormat="1" applyFont="1" applyBorder="1" applyAlignment="1">
      <alignment vertical="center"/>
    </xf>
    <xf numFmtId="184" fontId="12" fillId="0" borderId="32" xfId="17" applyNumberFormat="1" applyFont="1" applyBorder="1" applyAlignment="1">
      <alignment vertical="center"/>
    </xf>
    <xf numFmtId="178" fontId="12" fillId="0" borderId="78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 textRotation="255"/>
    </xf>
    <xf numFmtId="0" fontId="12" fillId="0" borderId="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vertical="center"/>
    </xf>
    <xf numFmtId="184" fontId="12" fillId="0" borderId="0" xfId="17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4" fontId="12" fillId="0" borderId="45" xfId="17" applyNumberFormat="1" applyFont="1" applyBorder="1" applyAlignment="1">
      <alignment vertical="center"/>
    </xf>
    <xf numFmtId="0" fontId="12" fillId="0" borderId="78" xfId="0" applyFont="1" applyBorder="1" applyAlignment="1">
      <alignment horizontal="center" vertical="center"/>
    </xf>
    <xf numFmtId="184" fontId="12" fillId="0" borderId="57" xfId="17" applyNumberFormat="1" applyFont="1" applyBorder="1" applyAlignment="1">
      <alignment vertical="center"/>
    </xf>
    <xf numFmtId="183" fontId="12" fillId="0" borderId="5" xfId="0" applyNumberFormat="1" applyFont="1" applyBorder="1" applyAlignment="1">
      <alignment vertical="center"/>
    </xf>
    <xf numFmtId="182" fontId="12" fillId="0" borderId="5" xfId="0" applyNumberFormat="1" applyFont="1" applyBorder="1" applyAlignment="1">
      <alignment vertical="center"/>
    </xf>
    <xf numFmtId="180" fontId="12" fillId="0" borderId="5" xfId="0" applyNumberFormat="1" applyFont="1" applyBorder="1" applyAlignment="1">
      <alignment vertical="center"/>
    </xf>
    <xf numFmtId="181" fontId="12" fillId="0" borderId="77" xfId="0" applyNumberFormat="1" applyFont="1" applyBorder="1" applyAlignment="1">
      <alignment vertical="center"/>
    </xf>
    <xf numFmtId="181" fontId="12" fillId="0" borderId="1" xfId="0" applyNumberFormat="1" applyFont="1" applyBorder="1" applyAlignment="1">
      <alignment horizontal="center" vertical="center"/>
    </xf>
    <xf numFmtId="181" fontId="12" fillId="0" borderId="0" xfId="0" applyNumberFormat="1" applyFont="1" applyAlignment="1">
      <alignment horizontal="center" vertical="center"/>
    </xf>
    <xf numFmtId="181" fontId="13" fillId="0" borderId="27" xfId="0" applyNumberFormat="1" applyFont="1" applyBorder="1" applyAlignment="1">
      <alignment horizontal="left" vertical="center"/>
    </xf>
    <xf numFmtId="183" fontId="12" fillId="0" borderId="27" xfId="0" applyNumberFormat="1" applyFont="1" applyBorder="1" applyAlignment="1">
      <alignment vertical="center"/>
    </xf>
    <xf numFmtId="182" fontId="12" fillId="0" borderId="27" xfId="0" applyNumberFormat="1" applyFont="1" applyBorder="1" applyAlignment="1">
      <alignment vertical="center"/>
    </xf>
    <xf numFmtId="183" fontId="12" fillId="0" borderId="32" xfId="0" applyNumberFormat="1" applyFont="1" applyBorder="1" applyAlignment="1">
      <alignment vertical="center"/>
    </xf>
    <xf numFmtId="183" fontId="12" fillId="0" borderId="52" xfId="0" applyNumberFormat="1" applyFont="1" applyBorder="1" applyAlignment="1">
      <alignment vertical="center"/>
    </xf>
    <xf numFmtId="180" fontId="12" fillId="0" borderId="35" xfId="0" applyNumberFormat="1" applyFont="1" applyBorder="1" applyAlignment="1">
      <alignment vertical="center"/>
    </xf>
    <xf numFmtId="181" fontId="12" fillId="0" borderId="53" xfId="0" applyNumberFormat="1" applyFont="1" applyBorder="1" applyAlignment="1">
      <alignment vertical="center"/>
    </xf>
    <xf numFmtId="181" fontId="12" fillId="0" borderId="49" xfId="0" applyNumberFormat="1" applyFont="1" applyBorder="1" applyAlignment="1">
      <alignment vertical="center"/>
    </xf>
    <xf numFmtId="0" fontId="13" fillId="0" borderId="0" xfId="0" applyFont="1"/>
    <xf numFmtId="181" fontId="12" fillId="0" borderId="17" xfId="0" applyNumberFormat="1" applyFont="1" applyBorder="1" applyAlignment="1">
      <alignment horizontal="center" vertical="center"/>
    </xf>
    <xf numFmtId="183" fontId="12" fillId="0" borderId="40" xfId="0" applyNumberFormat="1" applyFont="1" applyBorder="1" applyAlignment="1">
      <alignment horizontal="center" vertical="center"/>
    </xf>
    <xf numFmtId="181" fontId="12" fillId="0" borderId="21" xfId="0" applyNumberFormat="1" applyFont="1" applyBorder="1" applyAlignment="1">
      <alignment horizontal="center" vertical="center"/>
    </xf>
    <xf numFmtId="183" fontId="12" fillId="0" borderId="29" xfId="0" applyNumberFormat="1" applyFont="1" applyBorder="1" applyAlignment="1">
      <alignment horizontal="center" vertical="center"/>
    </xf>
    <xf numFmtId="185" fontId="12" fillId="0" borderId="0" xfId="0" applyNumberFormat="1" applyFont="1" applyBorder="1" applyAlignment="1">
      <alignment vertical="center"/>
    </xf>
    <xf numFmtId="181" fontId="12" fillId="0" borderId="16" xfId="0" applyNumberFormat="1" applyFont="1" applyBorder="1" applyAlignment="1">
      <alignment vertical="center"/>
    </xf>
    <xf numFmtId="181" fontId="12" fillId="0" borderId="24" xfId="0" applyNumberFormat="1" applyFont="1" applyBorder="1" applyAlignment="1">
      <alignment vertical="center"/>
    </xf>
    <xf numFmtId="181" fontId="12" fillId="0" borderId="81" xfId="0" applyNumberFormat="1" applyFont="1" applyBorder="1" applyAlignment="1">
      <alignment vertical="center"/>
    </xf>
    <xf numFmtId="181" fontId="12" fillId="0" borderId="82" xfId="0" applyNumberFormat="1" applyFont="1" applyBorder="1" applyAlignment="1">
      <alignment vertical="center"/>
    </xf>
    <xf numFmtId="181" fontId="13" fillId="0" borderId="0" xfId="0" applyNumberFormat="1" applyFont="1" applyAlignment="1">
      <alignment horizontal="center" vertical="center" wrapText="1"/>
    </xf>
    <xf numFmtId="181" fontId="13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Border="1" applyAlignment="1">
      <alignment vertical="center"/>
    </xf>
    <xf numFmtId="179" fontId="12" fillId="0" borderId="0" xfId="0" applyNumberFormat="1" applyFont="1" applyAlignment="1">
      <alignment vertical="center"/>
    </xf>
    <xf numFmtId="181" fontId="12" fillId="0" borderId="7" xfId="0" applyNumberFormat="1" applyFont="1" applyBorder="1" applyAlignment="1">
      <alignment vertical="center"/>
    </xf>
    <xf numFmtId="179" fontId="12" fillId="0" borderId="8" xfId="0" applyNumberFormat="1" applyFont="1" applyBorder="1" applyAlignment="1">
      <alignment vertical="center"/>
    </xf>
    <xf numFmtId="183" fontId="12" fillId="0" borderId="9" xfId="0" applyNumberFormat="1" applyFont="1" applyBorder="1" applyAlignment="1">
      <alignment vertical="center"/>
    </xf>
    <xf numFmtId="181" fontId="12" fillId="0" borderId="9" xfId="0" applyNumberFormat="1" applyFont="1" applyBorder="1" applyAlignment="1">
      <alignment vertical="center"/>
    </xf>
    <xf numFmtId="181" fontId="12" fillId="0" borderId="7" xfId="0" applyNumberFormat="1" applyFont="1" applyBorder="1" applyAlignment="1">
      <alignment horizontal="center" vertical="center"/>
    </xf>
    <xf numFmtId="183" fontId="12" fillId="0" borderId="17" xfId="0" applyNumberFormat="1" applyFont="1" applyBorder="1" applyAlignment="1">
      <alignment vertical="center"/>
    </xf>
    <xf numFmtId="181" fontId="12" fillId="0" borderId="23" xfId="0" applyNumberFormat="1" applyFont="1" applyBorder="1" applyAlignment="1">
      <alignment horizontal="center" vertical="center"/>
    </xf>
    <xf numFmtId="181" fontId="12" fillId="0" borderId="25" xfId="0" applyNumberFormat="1" applyFont="1" applyBorder="1" applyAlignment="1">
      <alignment horizontal="center" vertical="center"/>
    </xf>
    <xf numFmtId="183" fontId="12" fillId="0" borderId="4" xfId="0" applyNumberFormat="1" applyFont="1" applyBorder="1" applyAlignment="1">
      <alignment vertical="center"/>
    </xf>
    <xf numFmtId="183" fontId="12" fillId="0" borderId="25" xfId="0" applyNumberFormat="1" applyFont="1" applyBorder="1" applyAlignment="1">
      <alignment vertical="center"/>
    </xf>
    <xf numFmtId="183" fontId="12" fillId="0" borderId="8" xfId="0" applyNumberFormat="1" applyFont="1" applyBorder="1" applyAlignment="1">
      <alignment vertical="center"/>
    </xf>
    <xf numFmtId="181" fontId="12" fillId="0" borderId="7" xfId="0" applyNumberFormat="1" applyFont="1" applyBorder="1" applyAlignment="1">
      <alignment horizontal="center" vertical="center" wrapText="1"/>
    </xf>
    <xf numFmtId="181" fontId="12" fillId="0" borderId="26" xfId="0" applyNumberFormat="1" applyFont="1" applyBorder="1" applyAlignment="1">
      <alignment horizontal="center" vertical="center"/>
    </xf>
    <xf numFmtId="183" fontId="12" fillId="0" borderId="26" xfId="0" applyNumberFormat="1" applyFont="1" applyBorder="1" applyAlignment="1">
      <alignment vertical="center"/>
    </xf>
    <xf numFmtId="181" fontId="12" fillId="0" borderId="11" xfId="0" applyNumberFormat="1" applyFont="1" applyBorder="1" applyAlignment="1">
      <alignment horizontal="center" vertical="center"/>
    </xf>
    <xf numFmtId="183" fontId="12" fillId="0" borderId="1" xfId="0" applyNumberFormat="1" applyFont="1" applyBorder="1" applyAlignment="1">
      <alignment vertical="center"/>
    </xf>
    <xf numFmtId="181" fontId="12" fillId="0" borderId="2" xfId="0" applyNumberFormat="1" applyFont="1" applyBorder="1" applyAlignment="1">
      <alignment horizontal="center" vertical="center"/>
    </xf>
    <xf numFmtId="181" fontId="12" fillId="0" borderId="79" xfId="0" applyNumberFormat="1" applyFont="1" applyBorder="1" applyAlignment="1">
      <alignment horizontal="center" vertical="center"/>
    </xf>
    <xf numFmtId="181" fontId="12" fillId="0" borderId="28" xfId="0" applyNumberFormat="1" applyFont="1" applyBorder="1" applyAlignment="1">
      <alignment vertical="center"/>
    </xf>
    <xf numFmtId="183" fontId="12" fillId="0" borderId="79" xfId="0" applyNumberFormat="1" applyFont="1" applyBorder="1" applyAlignment="1">
      <alignment vertical="center"/>
    </xf>
    <xf numFmtId="181" fontId="12" fillId="0" borderId="80" xfId="0" applyNumberFormat="1" applyFont="1" applyBorder="1" applyAlignment="1">
      <alignment horizontal="center" vertical="center"/>
    </xf>
    <xf numFmtId="183" fontId="12" fillId="0" borderId="21" xfId="0" applyNumberFormat="1" applyFont="1" applyBorder="1" applyAlignment="1">
      <alignment vertical="center"/>
    </xf>
    <xf numFmtId="183" fontId="12" fillId="0" borderId="0" xfId="0" applyNumberFormat="1" applyFont="1" applyAlignment="1">
      <alignment horizontal="center" vertical="center"/>
    </xf>
    <xf numFmtId="181" fontId="12" fillId="0" borderId="78" xfId="0" applyNumberFormat="1" applyFont="1" applyBorder="1" applyAlignment="1">
      <alignment horizontal="center" vertical="center"/>
    </xf>
    <xf numFmtId="181" fontId="12" fillId="0" borderId="76" xfId="0" applyNumberFormat="1" applyFont="1" applyBorder="1" applyAlignment="1">
      <alignment horizontal="center" vertical="center"/>
    </xf>
    <xf numFmtId="181" fontId="12" fillId="0" borderId="19" xfId="0" applyNumberFormat="1" applyFont="1" applyBorder="1" applyAlignment="1">
      <alignment horizontal="center" vertical="center"/>
    </xf>
    <xf numFmtId="183" fontId="12" fillId="0" borderId="78" xfId="0" applyNumberFormat="1" applyFont="1" applyBorder="1" applyAlignment="1">
      <alignment vertical="center"/>
    </xf>
    <xf numFmtId="181" fontId="12" fillId="0" borderId="8" xfId="0" applyNumberFormat="1" applyFont="1" applyBorder="1" applyAlignment="1">
      <alignment horizontal="left" vertical="center"/>
    </xf>
    <xf numFmtId="181" fontId="12" fillId="0" borderId="15" xfId="0" applyNumberFormat="1" applyFont="1" applyBorder="1" applyAlignment="1">
      <alignment horizontal="center" vertical="center"/>
    </xf>
    <xf numFmtId="181" fontId="12" fillId="0" borderId="6" xfId="0" applyNumberFormat="1" applyFont="1" applyBorder="1" applyAlignment="1">
      <alignment horizontal="center" vertical="center"/>
    </xf>
    <xf numFmtId="181" fontId="12" fillId="0" borderId="4" xfId="0" applyNumberFormat="1" applyFont="1" applyBorder="1" applyAlignment="1">
      <alignment horizontal="center" vertical="center"/>
    </xf>
    <xf numFmtId="181" fontId="12" fillId="0" borderId="7" xfId="0" applyNumberFormat="1" applyFont="1" applyBorder="1" applyAlignment="1">
      <alignment horizontal="left" vertical="center"/>
    </xf>
    <xf numFmtId="181" fontId="12" fillId="0" borderId="78" xfId="0" applyNumberFormat="1" applyFont="1" applyBorder="1" applyAlignment="1">
      <alignment horizontal="center" vertical="center"/>
    </xf>
    <xf numFmtId="181" fontId="12" fillId="0" borderId="14" xfId="0" applyNumberFormat="1" applyFont="1" applyBorder="1" applyAlignment="1">
      <alignment vertical="center"/>
    </xf>
    <xf numFmtId="181" fontId="12" fillId="0" borderId="2" xfId="0" applyNumberFormat="1" applyFont="1" applyBorder="1" applyAlignment="1">
      <alignment vertical="center"/>
    </xf>
    <xf numFmtId="181" fontId="12" fillId="0" borderId="13" xfId="0" applyNumberFormat="1" applyFont="1" applyBorder="1" applyAlignment="1">
      <alignment horizontal="center" vertical="center"/>
    </xf>
    <xf numFmtId="183" fontId="12" fillId="0" borderId="13" xfId="0" applyNumberFormat="1" applyFont="1" applyBorder="1" applyAlignment="1">
      <alignment vertical="center"/>
    </xf>
    <xf numFmtId="181" fontId="12" fillId="0" borderId="39" xfId="0" applyNumberFormat="1" applyFont="1" applyBorder="1" applyAlignment="1">
      <alignment horizontal="center" vertical="center"/>
    </xf>
    <xf numFmtId="181" fontId="12" fillId="0" borderId="44" xfId="0" applyNumberFormat="1" applyFont="1" applyBorder="1" applyAlignment="1">
      <alignment horizontal="center" vertical="center"/>
    </xf>
    <xf numFmtId="181" fontId="12" fillId="0" borderId="46" xfId="0" applyNumberFormat="1" applyFont="1" applyBorder="1" applyAlignment="1">
      <alignment horizontal="center" vertical="center"/>
    </xf>
    <xf numFmtId="184" fontId="12" fillId="0" borderId="51" xfId="17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81" fontId="12" fillId="0" borderId="100" xfId="0" applyNumberFormat="1" applyFont="1" applyBorder="1" applyAlignment="1">
      <alignment vertical="center"/>
    </xf>
    <xf numFmtId="181" fontId="12" fillId="0" borderId="43" xfId="0" applyNumberFormat="1" applyFont="1" applyBorder="1" applyAlignment="1">
      <alignment horizontal="center" vertical="center"/>
    </xf>
    <xf numFmtId="181" fontId="12" fillId="0" borderId="45" xfId="0" applyNumberFormat="1" applyFont="1" applyBorder="1" applyAlignment="1">
      <alignment horizontal="center" vertical="center"/>
    </xf>
    <xf numFmtId="181" fontId="12" fillId="0" borderId="0" xfId="0" applyNumberFormat="1" applyFont="1" applyAlignment="1">
      <alignment vertical="center" wrapText="1"/>
    </xf>
    <xf numFmtId="181" fontId="12" fillId="0" borderId="0" xfId="0" applyNumberFormat="1" applyFont="1" applyAlignment="1">
      <alignment horizontal="left" vertical="center"/>
    </xf>
    <xf numFmtId="181" fontId="12" fillId="0" borderId="0" xfId="0" applyNumberFormat="1" applyFont="1" applyBorder="1" applyAlignment="1">
      <alignment horizontal="center" vertical="center"/>
    </xf>
    <xf numFmtId="181" fontId="12" fillId="0" borderId="0" xfId="0" applyNumberFormat="1" applyFont="1" applyBorder="1" applyAlignment="1">
      <alignment vertical="center"/>
    </xf>
    <xf numFmtId="181" fontId="12" fillId="0" borderId="29" xfId="0" applyNumberFormat="1" applyFont="1" applyBorder="1" applyAlignment="1">
      <alignment horizontal="left" vertical="center"/>
    </xf>
    <xf numFmtId="181" fontId="12" fillId="0" borderId="79" xfId="0" applyNumberFormat="1" applyFont="1" applyBorder="1" applyAlignment="1">
      <alignment vertical="center"/>
    </xf>
    <xf numFmtId="181" fontId="12" fillId="0" borderId="21" xfId="0" applyNumberFormat="1" applyFont="1" applyBorder="1" applyAlignment="1">
      <alignment vertical="center"/>
    </xf>
    <xf numFmtId="181" fontId="12" fillId="0" borderId="30" xfId="0" applyNumberFormat="1" applyFont="1" applyBorder="1" applyAlignment="1">
      <alignment horizontal="center" vertical="center"/>
    </xf>
    <xf numFmtId="181" fontId="12" fillId="0" borderId="78" xfId="0" applyNumberFormat="1" applyFont="1" applyBorder="1" applyAlignment="1">
      <alignment vertical="center"/>
    </xf>
    <xf numFmtId="181" fontId="13" fillId="0" borderId="0" xfId="0" applyNumberFormat="1" applyFont="1" applyBorder="1" applyAlignment="1">
      <alignment vertical="center"/>
    </xf>
    <xf numFmtId="181" fontId="12" fillId="0" borderId="52" xfId="0" applyNumberFormat="1" applyFont="1" applyBorder="1" applyAlignment="1">
      <alignment horizontal="center" vertical="center"/>
    </xf>
    <xf numFmtId="181" fontId="12" fillId="0" borderId="3" xfId="0" applyNumberFormat="1" applyFont="1" applyBorder="1" applyAlignment="1">
      <alignment vertical="center"/>
    </xf>
    <xf numFmtId="181" fontId="12" fillId="0" borderId="40" xfId="0" applyNumberFormat="1" applyFont="1" applyBorder="1" applyAlignment="1">
      <alignment horizontal="left" vertical="center"/>
    </xf>
    <xf numFmtId="181" fontId="12" fillId="0" borderId="53" xfId="0" applyNumberFormat="1" applyFont="1" applyBorder="1" applyAlignment="1">
      <alignment horizontal="left" vertical="center"/>
    </xf>
    <xf numFmtId="181" fontId="12" fillId="0" borderId="49" xfId="0" applyNumberFormat="1" applyFont="1" applyBorder="1" applyAlignment="1">
      <alignment horizontal="left" vertical="center"/>
    </xf>
    <xf numFmtId="181" fontId="12" fillId="0" borderId="63" xfId="0" applyNumberFormat="1" applyFont="1" applyBorder="1" applyAlignment="1">
      <alignment horizontal="center" vertical="center"/>
    </xf>
    <xf numFmtId="181" fontId="12" fillId="0" borderId="2" xfId="0" applyNumberFormat="1" applyFont="1" applyBorder="1" applyAlignment="1">
      <alignment vertical="center" wrapText="1"/>
    </xf>
    <xf numFmtId="179" fontId="12" fillId="0" borderId="2" xfId="0" applyNumberFormat="1" applyFont="1" applyBorder="1" applyAlignment="1">
      <alignment vertical="center"/>
    </xf>
    <xf numFmtId="183" fontId="12" fillId="0" borderId="17" xfId="0" applyNumberFormat="1" applyFont="1" applyBorder="1" applyAlignment="1">
      <alignment horizontal="center" vertical="center"/>
    </xf>
    <xf numFmtId="183" fontId="12" fillId="0" borderId="2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181" fontId="12" fillId="0" borderId="43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horizontal="center" vertical="center"/>
    </xf>
    <xf numFmtId="181" fontId="12" fillId="0" borderId="45" xfId="0" applyNumberFormat="1" applyFont="1" applyBorder="1" applyAlignment="1">
      <alignment horizontal="center" vertical="center"/>
    </xf>
    <xf numFmtId="181" fontId="12" fillId="0" borderId="0" xfId="0" applyNumberFormat="1" applyFont="1" applyBorder="1" applyAlignment="1">
      <alignment vertical="center"/>
    </xf>
    <xf numFmtId="181" fontId="12" fillId="0" borderId="53" xfId="0" applyNumberFormat="1" applyFont="1" applyBorder="1" applyAlignment="1">
      <alignment vertical="center"/>
    </xf>
    <xf numFmtId="181" fontId="12" fillId="0" borderId="52" xfId="0" applyNumberFormat="1" applyFont="1" applyBorder="1" applyAlignment="1">
      <alignment vertical="center"/>
    </xf>
    <xf numFmtId="181" fontId="12" fillId="0" borderId="48" xfId="0" applyNumberFormat="1" applyFont="1" applyBorder="1" applyAlignment="1">
      <alignment vertical="center"/>
    </xf>
    <xf numFmtId="181" fontId="12" fillId="0" borderId="47" xfId="0" applyNumberFormat="1" applyFont="1" applyBorder="1" applyAlignment="1">
      <alignment horizontal="center" vertical="center" wrapText="1"/>
    </xf>
    <xf numFmtId="181" fontId="12" fillId="0" borderId="29" xfId="0" applyNumberFormat="1" applyFont="1" applyBorder="1" applyAlignment="1">
      <alignment vertical="center"/>
    </xf>
    <xf numFmtId="183" fontId="12" fillId="0" borderId="45" xfId="0" applyNumberFormat="1" applyFont="1" applyBorder="1" applyAlignment="1">
      <alignment vertical="center"/>
    </xf>
    <xf numFmtId="181" fontId="12" fillId="0" borderId="58" xfId="0" applyNumberFormat="1" applyFont="1" applyBorder="1" applyAlignment="1">
      <alignment vertical="center"/>
    </xf>
    <xf numFmtId="181" fontId="12" fillId="0" borderId="38" xfId="0" applyNumberFormat="1" applyFont="1" applyBorder="1" applyAlignment="1">
      <alignment vertical="center"/>
    </xf>
    <xf numFmtId="181" fontId="12" fillId="0" borderId="59" xfId="0" applyNumberFormat="1" applyFont="1" applyBorder="1" applyAlignment="1">
      <alignment vertical="center"/>
    </xf>
    <xf numFmtId="181" fontId="12" fillId="0" borderId="45" xfId="0" applyNumberFormat="1" applyFont="1" applyBorder="1" applyAlignment="1">
      <alignment vertical="center"/>
    </xf>
    <xf numFmtId="181" fontId="12" fillId="0" borderId="44" xfId="0" applyNumberFormat="1" applyFont="1" applyBorder="1" applyAlignment="1">
      <alignment vertical="center"/>
    </xf>
    <xf numFmtId="183" fontId="12" fillId="0" borderId="59" xfId="0" applyNumberFormat="1" applyFont="1" applyBorder="1" applyAlignment="1">
      <alignment vertical="center"/>
    </xf>
    <xf numFmtId="183" fontId="12" fillId="0" borderId="29" xfId="0" applyNumberFormat="1" applyFont="1" applyBorder="1" applyAlignment="1">
      <alignment vertical="center"/>
    </xf>
    <xf numFmtId="181" fontId="12" fillId="0" borderId="30" xfId="0" applyNumberFormat="1" applyFont="1" applyBorder="1" applyAlignment="1">
      <alignment vertical="center"/>
    </xf>
    <xf numFmtId="181" fontId="12" fillId="0" borderId="29" xfId="0" applyNumberFormat="1" applyFont="1" applyBorder="1" applyAlignment="1">
      <alignment horizontal="left" vertical="center"/>
    </xf>
    <xf numFmtId="181" fontId="12" fillId="0" borderId="79" xfId="0" applyNumberFormat="1" applyFont="1" applyBorder="1" applyAlignment="1">
      <alignment vertical="center"/>
    </xf>
    <xf numFmtId="181" fontId="12" fillId="0" borderId="21" xfId="0" applyNumberFormat="1" applyFont="1" applyBorder="1" applyAlignment="1">
      <alignment vertical="center"/>
    </xf>
    <xf numFmtId="181" fontId="12" fillId="0" borderId="31" xfId="0" applyNumberFormat="1" applyFont="1" applyBorder="1" applyAlignment="1">
      <alignment vertical="center"/>
    </xf>
    <xf numFmtId="181" fontId="12" fillId="0" borderId="36" xfId="0" applyNumberFormat="1" applyFont="1" applyBorder="1" applyAlignment="1">
      <alignment vertical="center"/>
    </xf>
    <xf numFmtId="181" fontId="12" fillId="0" borderId="47" xfId="0" applyNumberFormat="1" applyFont="1" applyBorder="1" applyAlignment="1">
      <alignment vertical="center"/>
    </xf>
    <xf numFmtId="181" fontId="12" fillId="0" borderId="92" xfId="0" applyNumberFormat="1" applyFont="1" applyBorder="1" applyAlignment="1">
      <alignment vertical="center"/>
    </xf>
    <xf numFmtId="181" fontId="12" fillId="0" borderId="59" xfId="0" applyNumberFormat="1" applyFont="1" applyBorder="1" applyAlignment="1">
      <alignment horizontal="center" vertical="center"/>
    </xf>
    <xf numFmtId="181" fontId="12" fillId="0" borderId="46" xfId="0" applyNumberFormat="1" applyFont="1" applyBorder="1" applyAlignment="1">
      <alignment horizontal="left" vertical="center"/>
    </xf>
    <xf numFmtId="181" fontId="12" fillId="0" borderId="39" xfId="0" applyNumberFormat="1" applyFont="1" applyBorder="1" applyAlignment="1">
      <alignment vertical="center"/>
    </xf>
    <xf numFmtId="181" fontId="12" fillId="0" borderId="43" xfId="0" applyNumberFormat="1" applyFont="1" applyBorder="1" applyAlignment="1">
      <alignment vertical="center"/>
    </xf>
    <xf numFmtId="181" fontId="12" fillId="0" borderId="40" xfId="0" applyNumberFormat="1" applyFont="1" applyBorder="1" applyAlignment="1">
      <alignment vertical="center"/>
    </xf>
    <xf numFmtId="181" fontId="12" fillId="0" borderId="46" xfId="0" applyNumberFormat="1" applyFont="1" applyBorder="1" applyAlignment="1">
      <alignment vertical="center"/>
    </xf>
    <xf numFmtId="181" fontId="12" fillId="0" borderId="51" xfId="0" applyNumberFormat="1" applyFont="1" applyBorder="1" applyAlignment="1">
      <alignment vertical="center"/>
    </xf>
    <xf numFmtId="181" fontId="12" fillId="0" borderId="58" xfId="0" applyNumberFormat="1" applyFont="1" applyBorder="1" applyAlignment="1">
      <alignment horizontal="left" vertical="center"/>
    </xf>
    <xf numFmtId="181" fontId="12" fillId="0" borderId="63" xfId="0" applyNumberFormat="1" applyFont="1" applyBorder="1" applyAlignment="1">
      <alignment vertical="center"/>
    </xf>
    <xf numFmtId="183" fontId="12" fillId="0" borderId="47" xfId="0" applyNumberFormat="1" applyFont="1" applyBorder="1" applyAlignment="1">
      <alignment horizontal="center" vertical="center" wrapText="1"/>
    </xf>
    <xf numFmtId="181" fontId="13" fillId="0" borderId="0" xfId="0" applyNumberFormat="1" applyFont="1" applyBorder="1" applyAlignment="1">
      <alignment horizontal="center" vertical="center"/>
    </xf>
    <xf numFmtId="181" fontId="12" fillId="0" borderId="64" xfId="0" applyNumberFormat="1" applyFont="1" applyBorder="1" applyAlignment="1">
      <alignment vertical="center"/>
    </xf>
    <xf numFmtId="181" fontId="12" fillId="0" borderId="48" xfId="0" applyNumberFormat="1" applyFont="1" applyBorder="1" applyAlignment="1">
      <alignment horizontal="center" vertical="center"/>
    </xf>
    <xf numFmtId="181" fontId="12" fillId="0" borderId="64" xfId="0" applyNumberFormat="1" applyFont="1" applyBorder="1" applyAlignment="1">
      <alignment horizontal="center" vertical="center"/>
    </xf>
    <xf numFmtId="181" fontId="12" fillId="0" borderId="60" xfId="0" applyNumberFormat="1" applyFont="1" applyBorder="1" applyAlignment="1">
      <alignment horizontal="center" vertical="center"/>
    </xf>
    <xf numFmtId="181" fontId="12" fillId="0" borderId="69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horizontal="center" vertical="center"/>
    </xf>
    <xf numFmtId="181" fontId="12" fillId="0" borderId="79" xfId="0" applyNumberFormat="1" applyFont="1" applyBorder="1" applyAlignment="1">
      <alignment horizontal="center" vertical="center"/>
    </xf>
    <xf numFmtId="181" fontId="12" fillId="0" borderId="0" xfId="0" applyNumberFormat="1" applyFont="1" applyBorder="1" applyAlignment="1">
      <alignment vertical="center"/>
    </xf>
    <xf numFmtId="181" fontId="12" fillId="0" borderId="21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vertical="center"/>
    </xf>
    <xf numFmtId="181" fontId="12" fillId="0" borderId="30" xfId="0" applyNumberFormat="1" applyFont="1" applyBorder="1" applyAlignment="1">
      <alignment vertical="center"/>
    </xf>
    <xf numFmtId="181" fontId="12" fillId="0" borderId="36" xfId="0" applyNumberFormat="1" applyFont="1" applyBorder="1" applyAlignment="1">
      <alignment vertical="center"/>
    </xf>
    <xf numFmtId="181" fontId="12" fillId="0" borderId="79" xfId="0" applyNumberFormat="1" applyFont="1" applyBorder="1" applyAlignment="1">
      <alignment horizontal="left" vertical="center"/>
    </xf>
    <xf numFmtId="181" fontId="12" fillId="0" borderId="37" xfId="0" applyNumberFormat="1" applyFont="1" applyBorder="1" applyAlignment="1">
      <alignment vertical="center"/>
    </xf>
    <xf numFmtId="181" fontId="12" fillId="0" borderId="45" xfId="0" applyNumberFormat="1" applyFont="1" applyBorder="1" applyAlignment="1">
      <alignment vertical="center"/>
    </xf>
    <xf numFmtId="181" fontId="12" fillId="0" borderId="44" xfId="0" applyNumberFormat="1" applyFont="1" applyBorder="1" applyAlignment="1">
      <alignment vertical="center"/>
    </xf>
    <xf numFmtId="181" fontId="12" fillId="0" borderId="59" xfId="0" applyNumberFormat="1" applyFont="1" applyBorder="1" applyAlignment="1">
      <alignment vertical="center"/>
    </xf>
    <xf numFmtId="181" fontId="12" fillId="0" borderId="58" xfId="0" applyNumberFormat="1" applyFont="1" applyBorder="1" applyAlignment="1">
      <alignment vertical="center"/>
    </xf>
    <xf numFmtId="181" fontId="12" fillId="0" borderId="38" xfId="0" applyNumberFormat="1" applyFont="1" applyBorder="1" applyAlignment="1">
      <alignment vertical="center"/>
    </xf>
    <xf numFmtId="181" fontId="12" fillId="0" borderId="64" xfId="0" applyNumberFormat="1" applyFont="1" applyBorder="1" applyAlignment="1">
      <alignment vertical="center"/>
    </xf>
    <xf numFmtId="181" fontId="12" fillId="0" borderId="92" xfId="0" applyNumberFormat="1" applyFont="1" applyBorder="1" applyAlignment="1">
      <alignment vertical="center"/>
    </xf>
    <xf numFmtId="181" fontId="12" fillId="0" borderId="1" xfId="0" applyNumberFormat="1" applyFont="1" applyBorder="1" applyAlignment="1">
      <alignment horizontal="center" vertical="center"/>
    </xf>
    <xf numFmtId="181" fontId="12" fillId="0" borderId="62" xfId="0" applyNumberFormat="1" applyFont="1" applyBorder="1" applyAlignment="1">
      <alignment vertical="center"/>
    </xf>
    <xf numFmtId="181" fontId="12" fillId="0" borderId="66" xfId="0" applyNumberFormat="1" applyFont="1" applyBorder="1" applyAlignment="1">
      <alignment vertical="center"/>
    </xf>
    <xf numFmtId="181" fontId="12" fillId="0" borderId="79" xfId="0" applyNumberFormat="1" applyFont="1" applyBorder="1" applyAlignment="1">
      <alignment vertical="center" wrapText="1"/>
    </xf>
    <xf numFmtId="181" fontId="12" fillId="0" borderId="0" xfId="0" applyNumberFormat="1" applyFont="1" applyBorder="1" applyAlignment="1">
      <alignment horizontal="center" vertical="center"/>
    </xf>
    <xf numFmtId="181" fontId="12" fillId="0" borderId="5" xfId="0" applyNumberFormat="1" applyFont="1" applyBorder="1" applyAlignment="1">
      <alignment horizontal="center" vertical="center"/>
    </xf>
    <xf numFmtId="181" fontId="12" fillId="0" borderId="18" xfId="0" applyNumberFormat="1" applyFont="1" applyBorder="1" applyAlignment="1">
      <alignment horizontal="center" vertical="center"/>
    </xf>
    <xf numFmtId="181" fontId="12" fillId="0" borderId="43" xfId="0" applyNumberFormat="1" applyFont="1" applyBorder="1" applyAlignment="1">
      <alignment horizontal="center" vertical="center"/>
    </xf>
    <xf numFmtId="181" fontId="12" fillId="0" borderId="45" xfId="0" applyNumberFormat="1" applyFont="1" applyBorder="1" applyAlignment="1">
      <alignment horizontal="center" vertical="center"/>
    </xf>
    <xf numFmtId="181" fontId="12" fillId="0" borderId="22" xfId="0" applyNumberFormat="1" applyFont="1" applyBorder="1" applyAlignment="1">
      <alignment horizontal="center" vertical="center"/>
    </xf>
    <xf numFmtId="181" fontId="12" fillId="0" borderId="27" xfId="0" applyNumberFormat="1" applyFont="1" applyBorder="1" applyAlignment="1">
      <alignment horizontal="center" vertical="center"/>
    </xf>
    <xf numFmtId="181" fontId="12" fillId="0" borderId="30" xfId="0" applyNumberFormat="1" applyFont="1" applyBorder="1" applyAlignment="1">
      <alignment horizontal="center" vertical="center"/>
    </xf>
    <xf numFmtId="181" fontId="12" fillId="0" borderId="32" xfId="0" applyNumberFormat="1" applyFont="1" applyBorder="1" applyAlignment="1">
      <alignment horizontal="center" vertical="center"/>
    </xf>
    <xf numFmtId="181" fontId="12" fillId="0" borderId="52" xfId="0" applyNumberFormat="1" applyFont="1" applyBorder="1" applyAlignment="1">
      <alignment horizontal="center" vertical="center"/>
    </xf>
    <xf numFmtId="181" fontId="12" fillId="0" borderId="50" xfId="0" applyNumberFormat="1" applyFont="1" applyBorder="1" applyAlignment="1">
      <alignment horizontal="center" vertical="center"/>
    </xf>
    <xf numFmtId="181" fontId="12" fillId="0" borderId="61" xfId="0" applyNumberFormat="1" applyFont="1" applyBorder="1" applyAlignment="1">
      <alignment vertical="center"/>
    </xf>
    <xf numFmtId="183" fontId="12" fillId="0" borderId="68" xfId="0" applyNumberFormat="1" applyFont="1" applyBorder="1" applyAlignment="1">
      <alignment vertical="center"/>
    </xf>
    <xf numFmtId="179" fontId="12" fillId="0" borderId="22" xfId="0" applyNumberFormat="1" applyFont="1" applyBorder="1" applyAlignment="1">
      <alignment vertical="center"/>
    </xf>
    <xf numFmtId="181" fontId="12" fillId="0" borderId="4" xfId="0" applyNumberFormat="1" applyFont="1" applyBorder="1" applyAlignment="1">
      <alignment vertical="center"/>
    </xf>
    <xf numFmtId="181" fontId="12" fillId="0" borderId="1" xfId="0" applyNumberFormat="1" applyFont="1" applyBorder="1" applyAlignment="1">
      <alignment vertical="center"/>
    </xf>
    <xf numFmtId="181" fontId="12" fillId="0" borderId="51" xfId="0" applyNumberFormat="1" applyFont="1" applyBorder="1" applyAlignment="1">
      <alignment horizontal="center" vertical="center" wrapText="1"/>
    </xf>
    <xf numFmtId="181" fontId="12" fillId="0" borderId="40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horizontal="center" vertical="center"/>
    </xf>
    <xf numFmtId="181" fontId="12" fillId="0" borderId="19" xfId="0" applyNumberFormat="1" applyFont="1" applyBorder="1" applyAlignment="1">
      <alignment horizontal="center" vertical="center"/>
    </xf>
    <xf numFmtId="181" fontId="12" fillId="0" borderId="22" xfId="0" applyNumberFormat="1" applyFont="1" applyBorder="1" applyAlignment="1">
      <alignment horizontal="center" vertical="center"/>
    </xf>
    <xf numFmtId="181" fontId="12" fillId="0" borderId="7" xfId="0" applyNumberFormat="1" applyFont="1" applyBorder="1" applyAlignment="1">
      <alignment horizontal="center" vertical="center" wrapText="1"/>
    </xf>
    <xf numFmtId="181" fontId="12" fillId="0" borderId="15" xfId="0" applyNumberFormat="1" applyFont="1" applyBorder="1" applyAlignment="1">
      <alignment horizontal="center" vertical="center"/>
    </xf>
    <xf numFmtId="181" fontId="12" fillId="0" borderId="4" xfId="0" applyNumberFormat="1" applyFont="1" applyBorder="1" applyAlignment="1">
      <alignment horizontal="center" vertical="center"/>
    </xf>
    <xf numFmtId="181" fontId="12" fillId="0" borderId="2" xfId="0" applyNumberFormat="1" applyFont="1" applyBorder="1" applyAlignment="1">
      <alignment horizontal="center" vertical="center"/>
    </xf>
    <xf numFmtId="181" fontId="12" fillId="0" borderId="7" xfId="0" applyNumberFormat="1" applyFont="1" applyBorder="1" applyAlignment="1">
      <alignment horizontal="center" vertical="center"/>
    </xf>
    <xf numFmtId="181" fontId="12" fillId="0" borderId="6" xfId="0" applyNumberFormat="1" applyFont="1" applyBorder="1" applyAlignment="1">
      <alignment horizontal="center" vertical="center"/>
    </xf>
    <xf numFmtId="181" fontId="12" fillId="0" borderId="80" xfId="0" applyNumberFormat="1" applyFont="1" applyBorder="1" applyAlignment="1">
      <alignment horizontal="center" vertical="center"/>
    </xf>
    <xf numFmtId="181" fontId="12" fillId="0" borderId="78" xfId="0" applyNumberFormat="1" applyFont="1" applyBorder="1" applyAlignment="1">
      <alignment horizontal="center" vertical="center"/>
    </xf>
    <xf numFmtId="181" fontId="12" fillId="0" borderId="79" xfId="0" applyNumberFormat="1" applyFont="1" applyBorder="1" applyAlignment="1">
      <alignment horizontal="center" vertical="center"/>
    </xf>
    <xf numFmtId="181" fontId="12" fillId="0" borderId="8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26" xfId="0" applyNumberFormat="1" applyFont="1" applyBorder="1" applyAlignment="1">
      <alignment horizontal="center" vertical="center"/>
    </xf>
    <xf numFmtId="181" fontId="12" fillId="0" borderId="48" xfId="0" applyNumberFormat="1" applyFont="1" applyBorder="1" applyAlignment="1">
      <alignment horizontal="center" vertical="center" wrapText="1"/>
    </xf>
    <xf numFmtId="181" fontId="12" fillId="0" borderId="53" xfId="0" applyNumberFormat="1" applyFont="1" applyBorder="1" applyAlignment="1">
      <alignment vertical="center"/>
    </xf>
    <xf numFmtId="181" fontId="12" fillId="0" borderId="52" xfId="0" applyNumberFormat="1" applyFont="1" applyBorder="1" applyAlignment="1">
      <alignment vertical="center"/>
    </xf>
    <xf numFmtId="181" fontId="12" fillId="0" borderId="42" xfId="0" applyNumberFormat="1" applyFont="1" applyBorder="1" applyAlignment="1">
      <alignment vertical="center"/>
    </xf>
    <xf numFmtId="181" fontId="12" fillId="0" borderId="61" xfId="0" applyNumberFormat="1" applyFont="1" applyBorder="1" applyAlignment="1">
      <alignment vertical="center"/>
    </xf>
    <xf numFmtId="181" fontId="12" fillId="0" borderId="41" xfId="0" applyNumberFormat="1" applyFont="1" applyBorder="1" applyAlignment="1">
      <alignment vertical="center"/>
    </xf>
    <xf numFmtId="181" fontId="12" fillId="0" borderId="60" xfId="0" applyNumberFormat="1" applyFont="1" applyBorder="1" applyAlignment="1">
      <alignment vertical="center"/>
    </xf>
    <xf numFmtId="181" fontId="12" fillId="0" borderId="47" xfId="0" applyNumberFormat="1" applyFont="1" applyBorder="1" applyAlignment="1">
      <alignment horizontal="center" vertical="center" wrapText="1"/>
    </xf>
    <xf numFmtId="183" fontId="12" fillId="0" borderId="75" xfId="0" applyNumberFormat="1" applyFont="1" applyBorder="1" applyAlignment="1">
      <alignment vertical="center"/>
    </xf>
    <xf numFmtId="183" fontId="12" fillId="0" borderId="68" xfId="0" applyNumberFormat="1" applyFont="1" applyBorder="1" applyAlignment="1">
      <alignment vertical="center"/>
    </xf>
    <xf numFmtId="181" fontId="12" fillId="0" borderId="49" xfId="0" applyNumberFormat="1" applyFont="1" applyBorder="1" applyAlignment="1">
      <alignment vertical="center"/>
    </xf>
    <xf numFmtId="181" fontId="12" fillId="0" borderId="48" xfId="0" applyNumberFormat="1" applyFont="1" applyBorder="1" applyAlignment="1">
      <alignment vertical="center"/>
    </xf>
    <xf numFmtId="181" fontId="12" fillId="0" borderId="0" xfId="0" applyNumberFormat="1" applyFont="1" applyBorder="1" applyAlignment="1">
      <alignment vertical="center"/>
    </xf>
    <xf numFmtId="181" fontId="12" fillId="0" borderId="17" xfId="0" applyNumberFormat="1" applyFont="1" applyBorder="1" applyAlignment="1">
      <alignment horizontal="center" vertical="center"/>
    </xf>
    <xf numFmtId="181" fontId="12" fillId="0" borderId="21" xfId="0" applyNumberFormat="1" applyFont="1" applyBorder="1" applyAlignment="1">
      <alignment horizontal="center" vertical="center"/>
    </xf>
    <xf numFmtId="181" fontId="12" fillId="0" borderId="25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vertical="center"/>
    </xf>
    <xf numFmtId="181" fontId="12" fillId="0" borderId="30" xfId="0" applyNumberFormat="1" applyFont="1" applyBorder="1" applyAlignment="1">
      <alignment vertical="center"/>
    </xf>
    <xf numFmtId="181" fontId="12" fillId="0" borderId="55" xfId="0" applyNumberFormat="1" applyFont="1" applyBorder="1" applyAlignment="1">
      <alignment vertical="center"/>
    </xf>
    <xf numFmtId="181" fontId="12" fillId="0" borderId="32" xfId="0" applyNumberFormat="1" applyFont="1" applyBorder="1" applyAlignment="1">
      <alignment vertical="center"/>
    </xf>
    <xf numFmtId="181" fontId="12" fillId="0" borderId="36" xfId="0" applyNumberFormat="1" applyFont="1" applyBorder="1" applyAlignment="1">
      <alignment vertical="center"/>
    </xf>
    <xf numFmtId="179" fontId="12" fillId="0" borderId="27" xfId="0" applyNumberFormat="1" applyFont="1" applyBorder="1" applyAlignment="1">
      <alignment vertical="center"/>
    </xf>
    <xf numFmtId="179" fontId="12" fillId="0" borderId="22" xfId="0" applyNumberFormat="1" applyFont="1" applyBorder="1" applyAlignment="1">
      <alignment vertical="center"/>
    </xf>
    <xf numFmtId="181" fontId="12" fillId="0" borderId="2" xfId="0" applyNumberFormat="1" applyFont="1" applyBorder="1" applyAlignment="1">
      <alignment vertical="center"/>
    </xf>
    <xf numFmtId="181" fontId="12" fillId="0" borderId="79" xfId="0" applyNumberFormat="1" applyFont="1" applyBorder="1" applyAlignment="1">
      <alignment vertical="center"/>
    </xf>
    <xf numFmtId="181" fontId="12" fillId="0" borderId="21" xfId="0" applyNumberFormat="1" applyFont="1" applyBorder="1" applyAlignment="1">
      <alignment vertical="center"/>
    </xf>
    <xf numFmtId="181" fontId="12" fillId="0" borderId="37" xfId="0" applyNumberFormat="1" applyFont="1" applyBorder="1" applyAlignment="1">
      <alignment vertical="center"/>
    </xf>
    <xf numFmtId="181" fontId="12" fillId="0" borderId="31" xfId="0" applyNumberFormat="1" applyFont="1" applyBorder="1" applyAlignment="1">
      <alignment vertical="center"/>
    </xf>
    <xf numFmtId="181" fontId="12" fillId="0" borderId="45" xfId="0" applyNumberFormat="1" applyFont="1" applyBorder="1" applyAlignment="1">
      <alignment vertical="center"/>
    </xf>
    <xf numFmtId="181" fontId="12" fillId="0" borderId="44" xfId="0" applyNumberFormat="1" applyFont="1" applyBorder="1" applyAlignment="1">
      <alignment vertical="center"/>
    </xf>
    <xf numFmtId="181" fontId="12" fillId="0" borderId="59" xfId="0" applyNumberFormat="1" applyFont="1" applyBorder="1" applyAlignment="1">
      <alignment vertical="center"/>
    </xf>
    <xf numFmtId="181" fontId="12" fillId="0" borderId="58" xfId="0" applyNumberFormat="1" applyFont="1" applyBorder="1" applyAlignment="1">
      <alignment vertical="center"/>
    </xf>
    <xf numFmtId="181" fontId="12" fillId="0" borderId="38" xfId="0" applyNumberFormat="1" applyFont="1" applyBorder="1" applyAlignment="1">
      <alignment vertical="center"/>
    </xf>
    <xf numFmtId="183" fontId="12" fillId="0" borderId="29" xfId="0" applyNumberFormat="1" applyFont="1" applyBorder="1" applyAlignment="1">
      <alignment vertical="center"/>
    </xf>
    <xf numFmtId="181" fontId="12" fillId="0" borderId="57" xfId="0" applyNumberFormat="1" applyFont="1" applyBorder="1" applyAlignment="1">
      <alignment vertical="center"/>
    </xf>
    <xf numFmtId="181" fontId="12" fillId="0" borderId="70" xfId="0" applyNumberFormat="1" applyFont="1" applyBorder="1" applyAlignment="1">
      <alignment vertical="center"/>
    </xf>
    <xf numFmtId="181" fontId="12" fillId="0" borderId="75" xfId="0" applyNumberFormat="1" applyFont="1" applyBorder="1" applyAlignment="1">
      <alignment vertical="center"/>
    </xf>
    <xf numFmtId="181" fontId="12" fillId="0" borderId="77" xfId="0" applyNumberFormat="1" applyFont="1" applyBorder="1" applyAlignment="1">
      <alignment vertical="center"/>
    </xf>
    <xf numFmtId="181" fontId="12" fillId="0" borderId="16" xfId="0" applyNumberFormat="1" applyFont="1" applyBorder="1" applyAlignment="1">
      <alignment vertical="center"/>
    </xf>
    <xf numFmtId="181" fontId="12" fillId="0" borderId="20" xfId="0" applyNumberFormat="1" applyFont="1" applyBorder="1" applyAlignment="1">
      <alignment vertical="center"/>
    </xf>
    <xf numFmtId="181" fontId="12" fillId="0" borderId="24" xfId="0" applyNumberFormat="1" applyFont="1" applyBorder="1" applyAlignment="1">
      <alignment vertical="center"/>
    </xf>
    <xf numFmtId="181" fontId="12" fillId="0" borderId="27" xfId="0" applyNumberFormat="1" applyFont="1" applyBorder="1" applyAlignment="1">
      <alignment horizontal="center" vertical="center"/>
    </xf>
    <xf numFmtId="181" fontId="12" fillId="0" borderId="26" xfId="0" applyNumberFormat="1" applyFont="1" applyBorder="1" applyAlignment="1">
      <alignment vertical="center"/>
    </xf>
    <xf numFmtId="181" fontId="12" fillId="0" borderId="4" xfId="0" applyNumberFormat="1" applyFont="1" applyBorder="1" applyAlignment="1">
      <alignment vertical="center"/>
    </xf>
    <xf numFmtId="181" fontId="12" fillId="0" borderId="67" xfId="0" applyNumberFormat="1" applyFont="1" applyBorder="1" applyAlignment="1">
      <alignment vertical="center"/>
    </xf>
    <xf numFmtId="181" fontId="12" fillId="0" borderId="47" xfId="0" applyNumberFormat="1" applyFont="1" applyBorder="1" applyAlignment="1">
      <alignment vertical="center"/>
    </xf>
    <xf numFmtId="181" fontId="12" fillId="0" borderId="33" xfId="0" applyNumberFormat="1" applyFont="1" applyBorder="1" applyAlignment="1">
      <alignment vertical="center"/>
    </xf>
    <xf numFmtId="181" fontId="12" fillId="0" borderId="3" xfId="0" applyNumberFormat="1" applyFont="1" applyBorder="1" applyAlignment="1">
      <alignment vertical="center"/>
    </xf>
    <xf numFmtId="179" fontId="12" fillId="0" borderId="8" xfId="0" applyNumberFormat="1" applyFont="1" applyBorder="1" applyAlignment="1">
      <alignment vertical="center"/>
    </xf>
    <xf numFmtId="181" fontId="12" fillId="0" borderId="64" xfId="0" applyNumberFormat="1" applyFont="1" applyBorder="1" applyAlignment="1">
      <alignment vertical="center"/>
    </xf>
    <xf numFmtId="181" fontId="12" fillId="0" borderId="12" xfId="0" applyNumberFormat="1" applyFont="1" applyBorder="1" applyAlignment="1">
      <alignment vertical="center"/>
    </xf>
    <xf numFmtId="181" fontId="12" fillId="0" borderId="46" xfId="0" applyNumberFormat="1" applyFont="1" applyBorder="1" applyAlignment="1">
      <alignment horizontal="center" vertical="center" wrapText="1"/>
    </xf>
    <xf numFmtId="181" fontId="12" fillId="0" borderId="40" xfId="0" applyNumberFormat="1" applyFont="1" applyBorder="1" applyAlignment="1">
      <alignment vertical="center"/>
    </xf>
    <xf numFmtId="181" fontId="12" fillId="0" borderId="46" xfId="0" applyNumberFormat="1" applyFont="1" applyBorder="1" applyAlignment="1">
      <alignment vertical="center"/>
    </xf>
    <xf numFmtId="181" fontId="12" fillId="0" borderId="51" xfId="0" applyNumberFormat="1" applyFont="1" applyBorder="1" applyAlignment="1">
      <alignment vertical="center"/>
    </xf>
    <xf numFmtId="181" fontId="12" fillId="0" borderId="39" xfId="0" applyNumberFormat="1" applyFont="1" applyBorder="1" applyAlignment="1">
      <alignment vertical="center"/>
    </xf>
    <xf numFmtId="181" fontId="12" fillId="0" borderId="43" xfId="0" applyNumberFormat="1" applyFont="1" applyBorder="1" applyAlignment="1">
      <alignment vertical="center"/>
    </xf>
    <xf numFmtId="181" fontId="12" fillId="0" borderId="62" xfId="0" applyNumberFormat="1" applyFont="1" applyBorder="1" applyAlignment="1">
      <alignment vertical="center"/>
    </xf>
    <xf numFmtId="181" fontId="12" fillId="0" borderId="66" xfId="0" applyNumberFormat="1" applyFont="1" applyBorder="1" applyAlignment="1">
      <alignment vertical="center"/>
    </xf>
    <xf numFmtId="181" fontId="12" fillId="0" borderId="72" xfId="0" applyNumberFormat="1" applyFont="1" applyBorder="1" applyAlignment="1">
      <alignment vertical="center"/>
    </xf>
    <xf numFmtId="181" fontId="12" fillId="0" borderId="1" xfId="0" applyNumberFormat="1" applyFont="1" applyBorder="1" applyAlignment="1">
      <alignment horizontal="center" vertical="center"/>
    </xf>
    <xf numFmtId="181" fontId="12" fillId="0" borderId="8" xfId="0" applyNumberFormat="1" applyFont="1" applyBorder="1" applyAlignment="1">
      <alignment horizontal="left" vertical="center"/>
    </xf>
    <xf numFmtId="183" fontId="12" fillId="0" borderId="3" xfId="0" applyNumberFormat="1" applyFont="1" applyBorder="1" applyAlignment="1">
      <alignment vertical="center"/>
    </xf>
    <xf numFmtId="181" fontId="12" fillId="0" borderId="56" xfId="0" applyNumberFormat="1" applyFont="1" applyBorder="1" applyAlignment="1">
      <alignment horizontal="center" vertical="center"/>
    </xf>
    <xf numFmtId="181" fontId="18" fillId="0" borderId="0" xfId="0" applyNumberFormat="1" applyFont="1" applyAlignment="1">
      <alignment vertical="center"/>
    </xf>
    <xf numFmtId="181" fontId="12" fillId="0" borderId="29" xfId="0" applyNumberFormat="1" applyFont="1" applyBorder="1" applyAlignment="1">
      <alignment vertical="center"/>
    </xf>
    <xf numFmtId="181" fontId="12" fillId="0" borderId="7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80" xfId="0" applyNumberFormat="1" applyFont="1" applyBorder="1" applyAlignment="1">
      <alignment horizontal="center" vertical="center"/>
    </xf>
    <xf numFmtId="181" fontId="12" fillId="0" borderId="43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horizontal="center" vertical="center"/>
    </xf>
    <xf numFmtId="181" fontId="12" fillId="0" borderId="45" xfId="0" applyNumberFormat="1" applyFont="1" applyBorder="1" applyAlignment="1">
      <alignment horizontal="center" vertical="center"/>
    </xf>
    <xf numFmtId="181" fontId="12" fillId="0" borderId="26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vertical="center"/>
    </xf>
    <xf numFmtId="183" fontId="12" fillId="0" borderId="45" xfId="0" applyNumberFormat="1" applyFont="1" applyBorder="1" applyAlignment="1">
      <alignment vertical="center"/>
    </xf>
    <xf numFmtId="181" fontId="12" fillId="0" borderId="45" xfId="0" applyNumberFormat="1" applyFont="1" applyBorder="1" applyAlignment="1">
      <alignment vertical="center"/>
    </xf>
    <xf numFmtId="181" fontId="12" fillId="0" borderId="44" xfId="0" applyNumberFormat="1" applyFont="1" applyBorder="1" applyAlignment="1">
      <alignment vertical="center"/>
    </xf>
    <xf numFmtId="179" fontId="12" fillId="0" borderId="22" xfId="0" applyNumberFormat="1" applyFont="1" applyBorder="1" applyAlignment="1">
      <alignment vertical="center"/>
    </xf>
    <xf numFmtId="180" fontId="12" fillId="0" borderId="31" xfId="0" applyNumberFormat="1" applyFont="1" applyBorder="1" applyAlignment="1">
      <alignment vertical="center"/>
    </xf>
    <xf numFmtId="179" fontId="12" fillId="0" borderId="31" xfId="0" applyNumberFormat="1" applyFont="1" applyBorder="1" applyAlignment="1">
      <alignment vertical="center"/>
    </xf>
    <xf numFmtId="183" fontId="12" fillId="0" borderId="29" xfId="0" applyNumberFormat="1" applyFont="1" applyBorder="1" applyAlignment="1">
      <alignment vertical="center"/>
    </xf>
    <xf numFmtId="182" fontId="12" fillId="0" borderId="29" xfId="0" applyNumberFormat="1" applyFont="1" applyBorder="1" applyAlignment="1">
      <alignment vertical="center"/>
    </xf>
    <xf numFmtId="181" fontId="12" fillId="0" borderId="30" xfId="0" applyNumberFormat="1" applyFont="1" applyBorder="1" applyAlignment="1">
      <alignment vertical="center"/>
    </xf>
    <xf numFmtId="181" fontId="12" fillId="0" borderId="21" xfId="0" applyNumberFormat="1" applyFont="1" applyBorder="1" applyAlignment="1">
      <alignment vertical="center"/>
    </xf>
    <xf numFmtId="181" fontId="12" fillId="0" borderId="31" xfId="0" applyNumberFormat="1" applyFont="1" applyBorder="1" applyAlignment="1">
      <alignment vertical="center"/>
    </xf>
    <xf numFmtId="181" fontId="12" fillId="0" borderId="92" xfId="0" applyNumberFormat="1" applyFont="1" applyBorder="1" applyAlignment="1">
      <alignment vertical="center"/>
    </xf>
    <xf numFmtId="181" fontId="12" fillId="0" borderId="64" xfId="0" applyNumberFormat="1" applyFont="1" applyBorder="1" applyAlignment="1">
      <alignment vertical="center"/>
    </xf>
    <xf numFmtId="181" fontId="12" fillId="0" borderId="3" xfId="0" applyNumberFormat="1" applyFont="1" applyBorder="1" applyAlignment="1">
      <alignment vertical="center"/>
    </xf>
    <xf numFmtId="181" fontId="12" fillId="0" borderId="29" xfId="0" applyNumberFormat="1" applyFont="1" applyBorder="1" applyAlignment="1">
      <alignment vertical="center" shrinkToFit="1"/>
    </xf>
    <xf numFmtId="181" fontId="12" fillId="0" borderId="62" xfId="0" applyNumberFormat="1" applyFont="1" applyBorder="1" applyAlignment="1">
      <alignment vertical="center"/>
    </xf>
    <xf numFmtId="181" fontId="12" fillId="0" borderId="66" xfId="0" applyNumberFormat="1" applyFont="1" applyBorder="1" applyAlignment="1">
      <alignment vertical="center"/>
    </xf>
    <xf numFmtId="181" fontId="12" fillId="0" borderId="1" xfId="0" applyNumberFormat="1" applyFont="1" applyBorder="1" applyAlignment="1">
      <alignment horizontal="center" vertical="center"/>
    </xf>
    <xf numFmtId="181" fontId="12" fillId="0" borderId="80" xfId="0" applyNumberFormat="1" applyFont="1" applyFill="1" applyBorder="1" applyAlignment="1">
      <alignment horizontal="center" vertical="center"/>
    </xf>
    <xf numFmtId="181" fontId="12" fillId="0" borderId="78" xfId="0" applyNumberFormat="1" applyFont="1" applyFill="1" applyBorder="1" applyAlignment="1">
      <alignment horizontal="center" vertical="center"/>
    </xf>
    <xf numFmtId="181" fontId="12" fillId="0" borderId="72" xfId="0" applyNumberFormat="1" applyFont="1" applyFill="1" applyBorder="1" applyAlignment="1">
      <alignment vertical="center"/>
    </xf>
    <xf numFmtId="181" fontId="12" fillId="0" borderId="33" xfId="0" applyNumberFormat="1" applyFont="1" applyFill="1" applyBorder="1" applyAlignment="1">
      <alignment vertical="center"/>
    </xf>
    <xf numFmtId="181" fontId="12" fillId="0" borderId="55" xfId="0" applyNumberFormat="1" applyFont="1" applyFill="1" applyBorder="1" applyAlignment="1">
      <alignment vertical="center"/>
    </xf>
    <xf numFmtId="183" fontId="12" fillId="0" borderId="29" xfId="0" applyNumberFormat="1" applyFont="1" applyFill="1" applyBorder="1" applyAlignment="1">
      <alignment vertical="center"/>
    </xf>
    <xf numFmtId="181" fontId="12" fillId="0" borderId="32" xfId="0" applyNumberFormat="1" applyFont="1" applyFill="1" applyBorder="1" applyAlignment="1">
      <alignment vertical="center"/>
    </xf>
    <xf numFmtId="183" fontId="12" fillId="0" borderId="21" xfId="0" applyNumberFormat="1" applyFont="1" applyFill="1" applyBorder="1" applyAlignment="1">
      <alignment vertical="center"/>
    </xf>
    <xf numFmtId="183" fontId="12" fillId="0" borderId="55" xfId="0" applyNumberFormat="1" applyFont="1" applyFill="1" applyBorder="1" applyAlignment="1">
      <alignment vertical="center"/>
    </xf>
    <xf numFmtId="183" fontId="12" fillId="0" borderId="78" xfId="0" applyNumberFormat="1" applyFont="1" applyFill="1" applyBorder="1" applyAlignment="1">
      <alignment vertical="center"/>
    </xf>
    <xf numFmtId="181" fontId="12" fillId="0" borderId="55" xfId="0" applyNumberFormat="1" applyFont="1" applyBorder="1" applyAlignment="1">
      <alignment vertical="center" shrinkToFit="1"/>
    </xf>
    <xf numFmtId="181" fontId="19" fillId="0" borderId="39" xfId="0" applyNumberFormat="1" applyFont="1" applyBorder="1" applyAlignment="1">
      <alignment vertical="center"/>
    </xf>
    <xf numFmtId="181" fontId="19" fillId="0" borderId="47" xfId="0" applyNumberFormat="1" applyFont="1" applyBorder="1" applyAlignment="1">
      <alignment vertical="center"/>
    </xf>
    <xf numFmtId="181" fontId="19" fillId="0" borderId="40" xfId="0" applyNumberFormat="1" applyFont="1" applyBorder="1" applyAlignment="1">
      <alignment vertical="center"/>
    </xf>
    <xf numFmtId="181" fontId="19" fillId="0" borderId="52" xfId="0" applyNumberFormat="1" applyFont="1" applyBorder="1" applyAlignment="1">
      <alignment vertical="center"/>
    </xf>
    <xf numFmtId="181" fontId="15" fillId="0" borderId="48" xfId="0" applyNumberFormat="1" applyFont="1" applyBorder="1" applyAlignment="1">
      <alignment vertical="center"/>
    </xf>
    <xf numFmtId="181" fontId="15" fillId="0" borderId="47" xfId="0" applyNumberFormat="1" applyFont="1" applyBorder="1" applyAlignment="1">
      <alignment vertical="center"/>
    </xf>
    <xf numFmtId="181" fontId="15" fillId="0" borderId="46" xfId="0" applyNumberFormat="1" applyFont="1" applyBorder="1" applyAlignment="1">
      <alignment vertical="center"/>
    </xf>
    <xf numFmtId="181" fontId="12" fillId="0" borderId="0" xfId="0" applyNumberFormat="1" applyFont="1" applyBorder="1" applyAlignment="1">
      <alignment horizontal="center" vertical="center"/>
    </xf>
    <xf numFmtId="181" fontId="12" fillId="0" borderId="5" xfId="0" applyNumberFormat="1" applyFont="1" applyBorder="1" applyAlignment="1">
      <alignment horizontal="center" vertical="center"/>
    </xf>
    <xf numFmtId="181" fontId="12" fillId="0" borderId="7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78" xfId="0" applyNumberFormat="1" applyFont="1" applyBorder="1" applyAlignment="1">
      <alignment horizontal="center" vertical="center"/>
    </xf>
    <xf numFmtId="181" fontId="12" fillId="0" borderId="49" xfId="0" applyNumberFormat="1" applyFont="1" applyBorder="1" applyAlignment="1">
      <alignment horizontal="center" vertical="center" wrapText="1"/>
    </xf>
    <xf numFmtId="181" fontId="12" fillId="0" borderId="51" xfId="0" applyNumberFormat="1" applyFont="1" applyBorder="1" applyAlignment="1">
      <alignment horizontal="center" vertical="center" wrapText="1"/>
    </xf>
    <xf numFmtId="181" fontId="12" fillId="0" borderId="40" xfId="0" applyNumberFormat="1" applyFont="1" applyBorder="1" applyAlignment="1">
      <alignment horizontal="center" vertical="center"/>
    </xf>
    <xf numFmtId="181" fontId="12" fillId="0" borderId="43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horizontal="center" vertical="center"/>
    </xf>
    <xf numFmtId="181" fontId="12" fillId="0" borderId="45" xfId="0" applyNumberFormat="1" applyFont="1" applyBorder="1" applyAlignment="1">
      <alignment horizontal="center" vertical="center"/>
    </xf>
    <xf numFmtId="181" fontId="12" fillId="0" borderId="26" xfId="0" applyNumberFormat="1" applyFont="1" applyBorder="1" applyAlignment="1">
      <alignment horizontal="center" vertical="center"/>
    </xf>
    <xf numFmtId="181" fontId="12" fillId="0" borderId="0" xfId="0" applyNumberFormat="1" applyFont="1" applyBorder="1" applyAlignment="1">
      <alignment vertical="center"/>
    </xf>
    <xf numFmtId="181" fontId="12" fillId="0" borderId="52" xfId="0" applyNumberFormat="1" applyFont="1" applyBorder="1" applyAlignment="1">
      <alignment vertical="center"/>
    </xf>
    <xf numFmtId="181" fontId="12" fillId="0" borderId="48" xfId="0" applyNumberFormat="1" applyFont="1" applyBorder="1" applyAlignment="1">
      <alignment vertical="center"/>
    </xf>
    <xf numFmtId="181" fontId="12" fillId="0" borderId="47" xfId="0" applyNumberFormat="1" applyFont="1" applyBorder="1" applyAlignment="1">
      <alignment horizontal="center" vertical="center" wrapText="1"/>
    </xf>
    <xf numFmtId="181" fontId="12" fillId="0" borderId="41" xfId="0" applyNumberFormat="1" applyFont="1" applyBorder="1" applyAlignment="1">
      <alignment vertical="center"/>
    </xf>
    <xf numFmtId="181" fontId="12" fillId="0" borderId="60" xfId="0" applyNumberFormat="1" applyFont="1" applyBorder="1" applyAlignment="1">
      <alignment vertical="center"/>
    </xf>
    <xf numFmtId="181" fontId="12" fillId="0" borderId="42" xfId="0" applyNumberFormat="1" applyFont="1" applyBorder="1" applyAlignment="1">
      <alignment vertical="center"/>
    </xf>
    <xf numFmtId="183" fontId="12" fillId="0" borderId="75" xfId="0" applyNumberFormat="1" applyFont="1" applyBorder="1" applyAlignment="1">
      <alignment vertical="center"/>
    </xf>
    <xf numFmtId="181" fontId="12" fillId="0" borderId="29" xfId="0" applyNumberFormat="1" applyFont="1" applyBorder="1" applyAlignment="1">
      <alignment vertical="center"/>
    </xf>
    <xf numFmtId="183" fontId="12" fillId="0" borderId="45" xfId="0" applyNumberFormat="1" applyFont="1" applyBorder="1" applyAlignment="1">
      <alignment vertical="center"/>
    </xf>
    <xf numFmtId="181" fontId="12" fillId="0" borderId="54" xfId="0" applyNumberFormat="1" applyFont="1" applyBorder="1" applyAlignment="1">
      <alignment vertical="center"/>
    </xf>
    <xf numFmtId="181" fontId="12" fillId="0" borderId="58" xfId="0" applyNumberFormat="1" applyFont="1" applyBorder="1" applyAlignment="1">
      <alignment vertical="center"/>
    </xf>
    <xf numFmtId="181" fontId="12" fillId="0" borderId="73" xfId="0" applyNumberFormat="1" applyFont="1" applyBorder="1" applyAlignment="1">
      <alignment vertical="center"/>
    </xf>
    <xf numFmtId="181" fontId="12" fillId="0" borderId="38" xfId="0" applyNumberFormat="1" applyFont="1" applyBorder="1" applyAlignment="1">
      <alignment vertical="center"/>
    </xf>
    <xf numFmtId="181" fontId="12" fillId="0" borderId="59" xfId="0" applyNumberFormat="1" applyFont="1" applyBorder="1" applyAlignment="1">
      <alignment vertical="center"/>
    </xf>
    <xf numFmtId="181" fontId="12" fillId="0" borderId="45" xfId="0" applyNumberFormat="1" applyFont="1" applyBorder="1" applyAlignment="1">
      <alignment vertical="center"/>
    </xf>
    <xf numFmtId="181" fontId="12" fillId="0" borderId="44" xfId="0" applyNumberFormat="1" applyFont="1" applyBorder="1" applyAlignment="1">
      <alignment vertical="center"/>
    </xf>
    <xf numFmtId="179" fontId="12" fillId="0" borderId="22" xfId="0" applyNumberFormat="1" applyFont="1" applyBorder="1" applyAlignment="1">
      <alignment vertical="center"/>
    </xf>
    <xf numFmtId="183" fontId="12" fillId="0" borderId="59" xfId="0" applyNumberFormat="1" applyFont="1" applyBorder="1" applyAlignment="1">
      <alignment vertical="center"/>
    </xf>
    <xf numFmtId="181" fontId="12" fillId="0" borderId="75" xfId="0" applyNumberFormat="1" applyFont="1" applyBorder="1" applyAlignment="1">
      <alignment vertical="center"/>
    </xf>
    <xf numFmtId="179" fontId="12" fillId="0" borderId="31" xfId="0" applyNumberFormat="1" applyFont="1" applyBorder="1" applyAlignment="1">
      <alignment vertical="center"/>
    </xf>
    <xf numFmtId="183" fontId="12" fillId="0" borderId="29" xfId="0" applyNumberFormat="1" applyFont="1" applyBorder="1" applyAlignment="1">
      <alignment vertical="center"/>
    </xf>
    <xf numFmtId="182" fontId="12" fillId="0" borderId="29" xfId="0" applyNumberFormat="1" applyFont="1" applyBorder="1" applyAlignment="1">
      <alignment vertical="center"/>
    </xf>
    <xf numFmtId="181" fontId="12" fillId="0" borderId="30" xfId="0" applyNumberFormat="1" applyFont="1" applyBorder="1" applyAlignment="1">
      <alignment vertical="center"/>
    </xf>
    <xf numFmtId="181" fontId="12" fillId="0" borderId="2" xfId="0" applyNumberFormat="1" applyFont="1" applyBorder="1" applyAlignment="1">
      <alignment vertical="center"/>
    </xf>
    <xf numFmtId="181" fontId="12" fillId="0" borderId="38" xfId="0" applyNumberFormat="1" applyFont="1" applyBorder="1" applyAlignment="1">
      <alignment horizontal="left" vertical="center"/>
    </xf>
    <xf numFmtId="181" fontId="12" fillId="0" borderId="29" xfId="0" applyNumberFormat="1" applyFont="1" applyBorder="1" applyAlignment="1">
      <alignment horizontal="left" vertical="center"/>
    </xf>
    <xf numFmtId="181" fontId="12" fillId="0" borderId="79" xfId="0" applyNumberFormat="1" applyFont="1" applyBorder="1" applyAlignment="1">
      <alignment vertical="center"/>
    </xf>
    <xf numFmtId="181" fontId="12" fillId="0" borderId="21" xfId="0" applyNumberFormat="1" applyFont="1" applyBorder="1" applyAlignment="1">
      <alignment vertical="center"/>
    </xf>
    <xf numFmtId="181" fontId="12" fillId="0" borderId="31" xfId="0" applyNumberFormat="1" applyFont="1" applyBorder="1" applyAlignment="1">
      <alignment vertical="center"/>
    </xf>
    <xf numFmtId="181" fontId="12" fillId="0" borderId="36" xfId="0" applyNumberFormat="1" applyFont="1" applyBorder="1" applyAlignment="1">
      <alignment vertical="center"/>
    </xf>
    <xf numFmtId="181" fontId="12" fillId="0" borderId="32" xfId="0" applyNumberFormat="1" applyFont="1" applyBorder="1" applyAlignment="1">
      <alignment vertical="center"/>
    </xf>
    <xf numFmtId="181" fontId="12" fillId="0" borderId="68" xfId="0" applyNumberFormat="1" applyFont="1" applyBorder="1" applyAlignment="1">
      <alignment horizontal="center" vertical="center"/>
    </xf>
    <xf numFmtId="181" fontId="12" fillId="0" borderId="39" xfId="0" applyNumberFormat="1" applyFont="1" applyBorder="1" applyAlignment="1">
      <alignment horizontal="left" vertical="center"/>
    </xf>
    <xf numFmtId="181" fontId="12" fillId="0" borderId="26" xfId="0" applyNumberFormat="1" applyFont="1" applyBorder="1" applyAlignment="1">
      <alignment vertical="center"/>
    </xf>
    <xf numFmtId="181" fontId="12" fillId="0" borderId="4" xfId="0" applyNumberFormat="1" applyFont="1" applyBorder="1" applyAlignment="1">
      <alignment vertical="center"/>
    </xf>
    <xf numFmtId="181" fontId="12" fillId="0" borderId="67" xfId="0" applyNumberFormat="1" applyFont="1" applyBorder="1" applyAlignment="1">
      <alignment vertical="center"/>
    </xf>
    <xf numFmtId="181" fontId="12" fillId="0" borderId="41" xfId="0" applyNumberFormat="1" applyFont="1" applyBorder="1" applyAlignment="1">
      <alignment horizontal="center" vertical="center"/>
    </xf>
    <xf numFmtId="181" fontId="12" fillId="0" borderId="78" xfId="0" applyNumberFormat="1" applyFont="1" applyBorder="1" applyAlignment="1">
      <alignment vertical="center"/>
    </xf>
    <xf numFmtId="181" fontId="12" fillId="0" borderId="47" xfId="0" applyNumberFormat="1" applyFont="1" applyBorder="1" applyAlignment="1">
      <alignment vertical="center"/>
    </xf>
    <xf numFmtId="183" fontId="12" fillId="0" borderId="55" xfId="0" applyNumberFormat="1" applyFont="1" applyBorder="1" applyAlignment="1">
      <alignment vertical="center"/>
    </xf>
    <xf numFmtId="181" fontId="12" fillId="0" borderId="34" xfId="0" applyNumberFormat="1" applyFont="1" applyBorder="1" applyAlignment="1">
      <alignment vertical="center"/>
    </xf>
    <xf numFmtId="179" fontId="12" fillId="0" borderId="0" xfId="0" applyNumberFormat="1" applyFont="1" applyBorder="1" applyAlignment="1">
      <alignment vertical="center"/>
    </xf>
    <xf numFmtId="181" fontId="12" fillId="0" borderId="59" xfId="0" applyNumberFormat="1" applyFont="1" applyBorder="1" applyAlignment="1">
      <alignment horizontal="center" vertical="center"/>
    </xf>
    <xf numFmtId="181" fontId="12" fillId="0" borderId="33" xfId="0" applyNumberFormat="1" applyFont="1" applyBorder="1" applyAlignment="1">
      <alignment vertical="center"/>
    </xf>
    <xf numFmtId="181" fontId="12" fillId="0" borderId="35" xfId="0" applyNumberFormat="1" applyFont="1" applyBorder="1" applyAlignment="1">
      <alignment vertical="center"/>
    </xf>
    <xf numFmtId="181" fontId="12" fillId="0" borderId="92" xfId="0" applyNumberFormat="1" applyFont="1" applyBorder="1" applyAlignment="1">
      <alignment vertical="center"/>
    </xf>
    <xf numFmtId="183" fontId="12" fillId="0" borderId="73" xfId="0" applyNumberFormat="1" applyFont="1" applyBorder="1" applyAlignment="1">
      <alignment vertical="center"/>
    </xf>
    <xf numFmtId="181" fontId="12" fillId="0" borderId="64" xfId="0" applyNumberFormat="1" applyFont="1" applyBorder="1" applyAlignment="1">
      <alignment vertical="center"/>
    </xf>
    <xf numFmtId="181" fontId="12" fillId="0" borderId="12" xfId="0" applyNumberFormat="1" applyFont="1" applyBorder="1" applyAlignment="1">
      <alignment vertical="center"/>
    </xf>
    <xf numFmtId="181" fontId="12" fillId="0" borderId="75" xfId="0" applyNumberFormat="1" applyFont="1" applyBorder="1" applyAlignment="1">
      <alignment horizontal="left" vertical="center"/>
    </xf>
    <xf numFmtId="179" fontId="12" fillId="0" borderId="8" xfId="0" applyNumberFormat="1" applyFont="1" applyBorder="1" applyAlignment="1">
      <alignment vertical="center"/>
    </xf>
    <xf numFmtId="181" fontId="12" fillId="0" borderId="68" xfId="0" applyNumberFormat="1" applyFont="1" applyBorder="1" applyAlignment="1">
      <alignment vertical="center"/>
    </xf>
    <xf numFmtId="181" fontId="12" fillId="0" borderId="39" xfId="0" applyNumberFormat="1" applyFont="1" applyBorder="1" applyAlignment="1">
      <alignment vertical="center"/>
    </xf>
    <xf numFmtId="181" fontId="12" fillId="0" borderId="43" xfId="0" applyNumberFormat="1" applyFont="1" applyBorder="1" applyAlignment="1">
      <alignment vertical="center"/>
    </xf>
    <xf numFmtId="181" fontId="12" fillId="0" borderId="46" xfId="0" applyNumberFormat="1" applyFont="1" applyBorder="1" applyAlignment="1">
      <alignment vertical="center"/>
    </xf>
    <xf numFmtId="181" fontId="12" fillId="0" borderId="46" xfId="0" applyNumberFormat="1" applyFont="1" applyBorder="1" applyAlignment="1">
      <alignment horizontal="center" vertical="center" wrapText="1"/>
    </xf>
    <xf numFmtId="181" fontId="12" fillId="0" borderId="40" xfId="0" applyNumberFormat="1" applyFont="1" applyBorder="1" applyAlignment="1">
      <alignment vertical="center"/>
    </xf>
    <xf numFmtId="181" fontId="12" fillId="0" borderId="29" xfId="0" applyNumberFormat="1" applyFont="1" applyBorder="1" applyAlignment="1">
      <alignment vertical="center" shrinkToFit="1"/>
    </xf>
    <xf numFmtId="181" fontId="12" fillId="0" borderId="62" xfId="0" applyNumberFormat="1" applyFont="1" applyBorder="1" applyAlignment="1">
      <alignment vertical="center"/>
    </xf>
    <xf numFmtId="181" fontId="12" fillId="0" borderId="22" xfId="0" applyNumberFormat="1" applyFont="1" applyBorder="1" applyAlignment="1">
      <alignment vertical="center"/>
    </xf>
    <xf numFmtId="181" fontId="12" fillId="0" borderId="46" xfId="0" applyNumberFormat="1" applyFont="1" applyBorder="1" applyAlignment="1">
      <alignment horizontal="left" vertical="center"/>
    </xf>
    <xf numFmtId="181" fontId="12" fillId="0" borderId="1" xfId="0" applyNumberFormat="1" applyFont="1" applyBorder="1" applyAlignment="1">
      <alignment horizontal="center" vertical="center"/>
    </xf>
    <xf numFmtId="183" fontId="12" fillId="0" borderId="47" xfId="0" applyNumberFormat="1" applyFont="1" applyBorder="1" applyAlignment="1">
      <alignment horizontal="center" vertical="center" wrapText="1"/>
    </xf>
    <xf numFmtId="181" fontId="12" fillId="0" borderId="40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horizontal="center" vertical="center"/>
    </xf>
    <xf numFmtId="181" fontId="12" fillId="0" borderId="45" xfId="0" applyNumberFormat="1" applyFont="1" applyBorder="1" applyAlignment="1">
      <alignment horizontal="center" vertical="center"/>
    </xf>
    <xf numFmtId="181" fontId="12" fillId="0" borderId="19" xfId="0" applyNumberFormat="1" applyFont="1" applyBorder="1" applyAlignment="1">
      <alignment horizontal="center" vertical="center"/>
    </xf>
    <xf numFmtId="181" fontId="12" fillId="0" borderId="15" xfId="0" applyNumberFormat="1" applyFont="1" applyBorder="1" applyAlignment="1">
      <alignment horizontal="center" vertical="center"/>
    </xf>
    <xf numFmtId="181" fontId="12" fillId="0" borderId="3" xfId="0" applyNumberFormat="1" applyFont="1" applyBorder="1" applyAlignment="1">
      <alignment horizontal="center" vertical="center"/>
    </xf>
    <xf numFmtId="181" fontId="12" fillId="0" borderId="4" xfId="0" applyNumberFormat="1" applyFont="1" applyBorder="1" applyAlignment="1">
      <alignment horizontal="center" vertical="center"/>
    </xf>
    <xf numFmtId="181" fontId="12" fillId="0" borderId="2" xfId="0" applyNumberFormat="1" applyFont="1" applyBorder="1" applyAlignment="1">
      <alignment horizontal="center" vertical="center"/>
    </xf>
    <xf numFmtId="181" fontId="12" fillId="0" borderId="7" xfId="0" applyNumberFormat="1" applyFont="1" applyBorder="1" applyAlignment="1">
      <alignment horizontal="center" vertical="center"/>
    </xf>
    <xf numFmtId="181" fontId="12" fillId="0" borderId="80" xfId="0" applyNumberFormat="1" applyFont="1" applyBorder="1" applyAlignment="1">
      <alignment horizontal="center" vertical="center"/>
    </xf>
    <xf numFmtId="181" fontId="12" fillId="0" borderId="78" xfId="0" applyNumberFormat="1" applyFont="1" applyBorder="1" applyAlignment="1">
      <alignment horizontal="center" vertical="center"/>
    </xf>
    <xf numFmtId="181" fontId="12" fillId="0" borderId="79" xfId="0" applyNumberFormat="1" applyFont="1" applyBorder="1" applyAlignment="1">
      <alignment horizontal="center" vertical="center"/>
    </xf>
    <xf numFmtId="181" fontId="12" fillId="0" borderId="8" xfId="0" applyNumberFormat="1" applyFont="1" applyBorder="1" applyAlignment="1">
      <alignment horizontal="center" vertical="center"/>
    </xf>
    <xf numFmtId="181" fontId="12" fillId="0" borderId="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26" xfId="0" applyNumberFormat="1" applyFont="1" applyBorder="1" applyAlignment="1">
      <alignment horizontal="center" vertical="center"/>
    </xf>
    <xf numFmtId="181" fontId="12" fillId="0" borderId="53" xfId="0" applyNumberFormat="1" applyFont="1" applyBorder="1" applyAlignment="1">
      <alignment vertical="center"/>
    </xf>
    <xf numFmtId="181" fontId="12" fillId="0" borderId="52" xfId="0" applyNumberFormat="1" applyFont="1" applyBorder="1" applyAlignment="1">
      <alignment vertical="center"/>
    </xf>
    <xf numFmtId="181" fontId="12" fillId="0" borderId="42" xfId="0" applyNumberFormat="1" applyFont="1" applyBorder="1" applyAlignment="1">
      <alignment vertical="center"/>
    </xf>
    <xf numFmtId="181" fontId="12" fillId="0" borderId="61" xfId="0" applyNumberFormat="1" applyFont="1" applyBorder="1" applyAlignment="1">
      <alignment vertical="center"/>
    </xf>
    <xf numFmtId="181" fontId="12" fillId="0" borderId="41" xfId="0" applyNumberFormat="1" applyFont="1" applyBorder="1" applyAlignment="1">
      <alignment vertical="center"/>
    </xf>
    <xf numFmtId="181" fontId="12" fillId="0" borderId="60" xfId="0" applyNumberFormat="1" applyFont="1" applyBorder="1" applyAlignment="1">
      <alignment vertical="center"/>
    </xf>
    <xf numFmtId="181" fontId="12" fillId="0" borderId="47" xfId="0" applyNumberFormat="1" applyFont="1" applyBorder="1" applyAlignment="1">
      <alignment horizontal="center" vertical="center" wrapText="1"/>
    </xf>
    <xf numFmtId="181" fontId="12" fillId="0" borderId="49" xfId="0" applyNumberFormat="1" applyFont="1" applyBorder="1" applyAlignment="1">
      <alignment vertical="center"/>
    </xf>
    <xf numFmtId="181" fontId="12" fillId="0" borderId="48" xfId="0" applyNumberFormat="1" applyFont="1" applyBorder="1" applyAlignment="1">
      <alignment vertical="center"/>
    </xf>
    <xf numFmtId="181" fontId="12" fillId="0" borderId="0" xfId="0" applyNumberFormat="1" applyFont="1" applyBorder="1" applyAlignment="1">
      <alignment vertical="center"/>
    </xf>
    <xf numFmtId="181" fontId="12" fillId="0" borderId="17" xfId="0" applyNumberFormat="1" applyFont="1" applyBorder="1" applyAlignment="1">
      <alignment horizontal="center" vertical="center"/>
    </xf>
    <xf numFmtId="181" fontId="12" fillId="0" borderId="21" xfId="0" applyNumberFormat="1" applyFont="1" applyBorder="1" applyAlignment="1">
      <alignment horizontal="center" vertical="center"/>
    </xf>
    <xf numFmtId="181" fontId="12" fillId="0" borderId="25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vertical="center"/>
    </xf>
    <xf numFmtId="181" fontId="12" fillId="0" borderId="30" xfId="0" applyNumberFormat="1" applyFont="1" applyBorder="1" applyAlignment="1">
      <alignment vertical="center"/>
    </xf>
    <xf numFmtId="181" fontId="12" fillId="0" borderId="55" xfId="0" applyNumberFormat="1" applyFont="1" applyBorder="1" applyAlignment="1">
      <alignment vertical="center"/>
    </xf>
    <xf numFmtId="181" fontId="12" fillId="0" borderId="32" xfId="0" applyNumberFormat="1" applyFont="1" applyBorder="1" applyAlignment="1">
      <alignment vertical="center"/>
    </xf>
    <xf numFmtId="181" fontId="12" fillId="0" borderId="36" xfId="0" applyNumberFormat="1" applyFont="1" applyBorder="1" applyAlignment="1">
      <alignment vertical="center"/>
    </xf>
    <xf numFmtId="179" fontId="12" fillId="0" borderId="27" xfId="0" applyNumberFormat="1" applyFont="1" applyBorder="1" applyAlignment="1">
      <alignment vertical="center"/>
    </xf>
    <xf numFmtId="179" fontId="12" fillId="0" borderId="22" xfId="0" applyNumberFormat="1" applyFont="1" applyBorder="1" applyAlignment="1">
      <alignment vertical="center"/>
    </xf>
    <xf numFmtId="181" fontId="12" fillId="0" borderId="2" xfId="0" applyNumberFormat="1" applyFont="1" applyBorder="1" applyAlignment="1">
      <alignment vertical="center"/>
    </xf>
    <xf numFmtId="181" fontId="12" fillId="0" borderId="21" xfId="0" applyNumberFormat="1" applyFont="1" applyBorder="1" applyAlignment="1">
      <alignment vertical="center"/>
    </xf>
    <xf numFmtId="181" fontId="12" fillId="0" borderId="37" xfId="0" applyNumberFormat="1" applyFont="1" applyBorder="1" applyAlignment="1">
      <alignment vertical="center"/>
    </xf>
    <xf numFmtId="181" fontId="12" fillId="0" borderId="31" xfId="0" applyNumberFormat="1" applyFont="1" applyBorder="1" applyAlignment="1">
      <alignment vertical="center"/>
    </xf>
    <xf numFmtId="181" fontId="12" fillId="0" borderId="45" xfId="0" applyNumberFormat="1" applyFont="1" applyBorder="1" applyAlignment="1">
      <alignment vertical="center"/>
    </xf>
    <xf numFmtId="181" fontId="12" fillId="0" borderId="44" xfId="0" applyNumberFormat="1" applyFont="1" applyBorder="1" applyAlignment="1">
      <alignment vertical="center"/>
    </xf>
    <xf numFmtId="181" fontId="12" fillId="0" borderId="59" xfId="0" applyNumberFormat="1" applyFont="1" applyBorder="1" applyAlignment="1">
      <alignment vertical="center"/>
    </xf>
    <xf numFmtId="181" fontId="12" fillId="0" borderId="58" xfId="0" applyNumberFormat="1" applyFont="1" applyBorder="1" applyAlignment="1">
      <alignment vertical="center"/>
    </xf>
    <xf numFmtId="181" fontId="12" fillId="0" borderId="38" xfId="0" applyNumberFormat="1" applyFont="1" applyBorder="1" applyAlignment="1">
      <alignment vertical="center"/>
    </xf>
    <xf numFmtId="179" fontId="12" fillId="0" borderId="31" xfId="0" applyNumberFormat="1" applyFont="1" applyBorder="1" applyAlignment="1">
      <alignment vertical="center"/>
    </xf>
    <xf numFmtId="183" fontId="12" fillId="0" borderId="38" xfId="0" applyNumberFormat="1" applyFont="1" applyBorder="1" applyAlignment="1">
      <alignment vertical="center"/>
    </xf>
    <xf numFmtId="183" fontId="12" fillId="0" borderId="29" xfId="0" applyNumberFormat="1" applyFont="1" applyBorder="1" applyAlignment="1">
      <alignment vertical="center"/>
    </xf>
    <xf numFmtId="182" fontId="12" fillId="0" borderId="29" xfId="0" applyNumberFormat="1" applyFont="1" applyBorder="1" applyAlignment="1">
      <alignment vertical="center"/>
    </xf>
    <xf numFmtId="181" fontId="12" fillId="0" borderId="71" xfId="0" applyNumberFormat="1" applyFont="1" applyBorder="1" applyAlignment="1">
      <alignment vertical="center"/>
    </xf>
    <xf numFmtId="181" fontId="12" fillId="0" borderId="73" xfId="0" applyNumberFormat="1" applyFont="1" applyBorder="1" applyAlignment="1">
      <alignment vertical="center"/>
    </xf>
    <xf numFmtId="181" fontId="12" fillId="0" borderId="57" xfId="0" applyNumberFormat="1" applyFont="1" applyBorder="1" applyAlignment="1">
      <alignment vertical="center"/>
    </xf>
    <xf numFmtId="181" fontId="12" fillId="0" borderId="74" xfId="0" applyNumberFormat="1" applyFont="1" applyBorder="1" applyAlignment="1">
      <alignment vertical="center"/>
    </xf>
    <xf numFmtId="181" fontId="12" fillId="0" borderId="75" xfId="0" applyNumberFormat="1" applyFont="1" applyBorder="1" applyAlignment="1">
      <alignment vertical="center"/>
    </xf>
    <xf numFmtId="181" fontId="12" fillId="0" borderId="16" xfId="0" applyNumberFormat="1" applyFont="1" applyBorder="1" applyAlignment="1">
      <alignment vertical="center"/>
    </xf>
    <xf numFmtId="181" fontId="12" fillId="0" borderId="20" xfId="0" applyNumberFormat="1" applyFont="1" applyBorder="1" applyAlignment="1">
      <alignment vertical="center"/>
    </xf>
    <xf numFmtId="181" fontId="12" fillId="0" borderId="24" xfId="0" applyNumberFormat="1" applyFont="1" applyBorder="1" applyAlignment="1">
      <alignment vertical="center"/>
    </xf>
    <xf numFmtId="181" fontId="12" fillId="0" borderId="26" xfId="0" applyNumberFormat="1" applyFont="1" applyBorder="1" applyAlignment="1">
      <alignment vertical="center"/>
    </xf>
    <xf numFmtId="181" fontId="12" fillId="0" borderId="4" xfId="0" applyNumberFormat="1" applyFont="1" applyBorder="1" applyAlignment="1">
      <alignment vertical="center"/>
    </xf>
    <xf numFmtId="181" fontId="12" fillId="0" borderId="67" xfId="0" applyNumberFormat="1" applyFont="1" applyBorder="1" applyAlignment="1">
      <alignment vertical="center"/>
    </xf>
    <xf numFmtId="183" fontId="12" fillId="0" borderId="55" xfId="0" applyNumberFormat="1" applyFont="1" applyBorder="1" applyAlignment="1">
      <alignment vertical="center"/>
    </xf>
    <xf numFmtId="181" fontId="12" fillId="0" borderId="78" xfId="0" applyNumberFormat="1" applyFont="1" applyBorder="1" applyAlignment="1">
      <alignment vertical="center"/>
    </xf>
    <xf numFmtId="181" fontId="12" fillId="0" borderId="47" xfId="0" applyNumberFormat="1" applyFont="1" applyBorder="1" applyAlignment="1">
      <alignment vertical="center"/>
    </xf>
    <xf numFmtId="181" fontId="12" fillId="0" borderId="33" xfId="0" applyNumberFormat="1" applyFont="1" applyBorder="1" applyAlignment="1">
      <alignment vertical="center"/>
    </xf>
    <xf numFmtId="181" fontId="12" fillId="0" borderId="35" xfId="0" applyNumberFormat="1" applyFont="1" applyBorder="1" applyAlignment="1">
      <alignment vertical="center"/>
    </xf>
    <xf numFmtId="181" fontId="12" fillId="0" borderId="3" xfId="0" applyNumberFormat="1" applyFont="1" applyBorder="1" applyAlignment="1">
      <alignment vertical="center"/>
    </xf>
    <xf numFmtId="181" fontId="12" fillId="0" borderId="34" xfId="0" applyNumberFormat="1" applyFont="1" applyBorder="1" applyAlignment="1">
      <alignment vertical="center"/>
    </xf>
    <xf numFmtId="179" fontId="12" fillId="0" borderId="56" xfId="0" applyNumberFormat="1" applyFont="1" applyBorder="1" applyAlignment="1">
      <alignment vertical="center"/>
    </xf>
    <xf numFmtId="179" fontId="12" fillId="0" borderId="0" xfId="0" applyNumberFormat="1" applyFont="1" applyBorder="1" applyAlignment="1">
      <alignment vertical="center"/>
    </xf>
    <xf numFmtId="179" fontId="12" fillId="0" borderId="8" xfId="0" applyNumberFormat="1" applyFont="1" applyBorder="1" applyAlignment="1">
      <alignment vertical="center"/>
    </xf>
    <xf numFmtId="180" fontId="12" fillId="0" borderId="8" xfId="0" applyNumberFormat="1" applyFont="1" applyBorder="1" applyAlignment="1">
      <alignment vertical="center"/>
    </xf>
    <xf numFmtId="181" fontId="12" fillId="0" borderId="64" xfId="0" applyNumberFormat="1" applyFont="1" applyBorder="1" applyAlignment="1">
      <alignment vertical="center"/>
    </xf>
    <xf numFmtId="181" fontId="12" fillId="0" borderId="46" xfId="0" applyNumberFormat="1" applyFont="1" applyBorder="1" applyAlignment="1">
      <alignment horizontal="center" vertical="center" wrapText="1"/>
    </xf>
    <xf numFmtId="181" fontId="12" fillId="0" borderId="40" xfId="0" applyNumberFormat="1" applyFont="1" applyBorder="1" applyAlignment="1">
      <alignment vertical="center"/>
    </xf>
    <xf numFmtId="181" fontId="12" fillId="0" borderId="46" xfId="0" applyNumberFormat="1" applyFont="1" applyBorder="1" applyAlignment="1">
      <alignment vertical="center"/>
    </xf>
    <xf numFmtId="181" fontId="12" fillId="0" borderId="51" xfId="0" applyNumberFormat="1" applyFont="1" applyBorder="1" applyAlignment="1">
      <alignment vertical="center"/>
    </xf>
    <xf numFmtId="181" fontId="12" fillId="0" borderId="68" xfId="0" applyNumberFormat="1" applyFont="1" applyBorder="1" applyAlignment="1">
      <alignment vertical="center"/>
    </xf>
    <xf numFmtId="181" fontId="12" fillId="0" borderId="39" xfId="0" applyNumberFormat="1" applyFont="1" applyBorder="1" applyAlignment="1">
      <alignment vertical="center"/>
    </xf>
    <xf numFmtId="181" fontId="12" fillId="0" borderId="43" xfId="0" applyNumberFormat="1" applyFont="1" applyBorder="1" applyAlignment="1">
      <alignment vertical="center"/>
    </xf>
    <xf numFmtId="181" fontId="12" fillId="0" borderId="62" xfId="0" applyNumberFormat="1" applyFont="1" applyBorder="1" applyAlignment="1">
      <alignment vertical="center"/>
    </xf>
    <xf numFmtId="181" fontId="12" fillId="0" borderId="66" xfId="0" applyNumberFormat="1" applyFont="1" applyBorder="1" applyAlignment="1">
      <alignment vertical="center"/>
    </xf>
    <xf numFmtId="181" fontId="12" fillId="0" borderId="72" xfId="0" applyNumberFormat="1" applyFont="1" applyBorder="1" applyAlignment="1">
      <alignment vertical="center"/>
    </xf>
    <xf numFmtId="181" fontId="12" fillId="0" borderId="76" xfId="0" applyNumberFormat="1" applyFont="1" applyBorder="1" applyAlignment="1">
      <alignment vertical="center"/>
    </xf>
    <xf numFmtId="181" fontId="12" fillId="0" borderId="28" xfId="0" applyNumberFormat="1" applyFont="1" applyBorder="1" applyAlignment="1">
      <alignment vertical="center"/>
    </xf>
    <xf numFmtId="181" fontId="12" fillId="0" borderId="19" xfId="0" applyNumberFormat="1" applyFont="1" applyBorder="1" applyAlignment="1">
      <alignment vertical="center"/>
    </xf>
    <xf numFmtId="181" fontId="12" fillId="0" borderId="1" xfId="0" applyNumberFormat="1" applyFont="1" applyBorder="1" applyAlignment="1">
      <alignment horizontal="center" vertical="center"/>
    </xf>
    <xf numFmtId="181" fontId="12" fillId="0" borderId="8" xfId="0" applyNumberFormat="1" applyFont="1" applyBorder="1" applyAlignment="1">
      <alignment horizontal="left" vertical="center"/>
    </xf>
    <xf numFmtId="183" fontId="12" fillId="0" borderId="47" xfId="0" applyNumberFormat="1" applyFont="1" applyBorder="1" applyAlignment="1">
      <alignment horizontal="center" vertical="center" wrapText="1"/>
    </xf>
    <xf numFmtId="179" fontId="12" fillId="0" borderId="49" xfId="0" applyNumberFormat="1" applyFont="1" applyBorder="1" applyAlignment="1">
      <alignment vertical="center"/>
    </xf>
    <xf numFmtId="182" fontId="12" fillId="0" borderId="47" xfId="0" applyNumberFormat="1" applyFont="1" applyBorder="1" applyAlignment="1">
      <alignment vertical="center"/>
    </xf>
    <xf numFmtId="0" fontId="14" fillId="0" borderId="5" xfId="1" applyFont="1" applyFill="1" applyBorder="1" applyAlignment="1">
      <alignment vertical="center"/>
    </xf>
    <xf numFmtId="181" fontId="12" fillId="0" borderId="5" xfId="0" applyNumberFormat="1" applyFont="1" applyBorder="1" applyAlignment="1">
      <alignment horizontal="left" vertical="center"/>
    </xf>
    <xf numFmtId="181" fontId="12" fillId="0" borderId="25" xfId="0" applyNumberFormat="1" applyFont="1" applyBorder="1" applyAlignment="1">
      <alignment vertical="center"/>
    </xf>
    <xf numFmtId="181" fontId="12" fillId="0" borderId="23" xfId="0" applyNumberFormat="1" applyFont="1" applyBorder="1" applyAlignment="1">
      <alignment horizontal="center" vertical="center"/>
    </xf>
    <xf numFmtId="181" fontId="12" fillId="0" borderId="63" xfId="0" applyNumberFormat="1" applyFont="1" applyBorder="1" applyAlignment="1">
      <alignment vertical="center"/>
    </xf>
    <xf numFmtId="181" fontId="12" fillId="0" borderId="1" xfId="0" applyNumberFormat="1" applyFont="1" applyBorder="1" applyAlignment="1">
      <alignment vertical="center"/>
    </xf>
    <xf numFmtId="181" fontId="12" fillId="0" borderId="65" xfId="0" applyNumberFormat="1" applyFont="1" applyBorder="1" applyAlignment="1">
      <alignment vertical="center"/>
    </xf>
    <xf numFmtId="183" fontId="12" fillId="0" borderId="63" xfId="0" applyNumberFormat="1" applyFont="1" applyBorder="1" applyAlignment="1">
      <alignment vertical="center"/>
    </xf>
    <xf numFmtId="182" fontId="12" fillId="0" borderId="8" xfId="0" applyNumberFormat="1" applyFont="1" applyBorder="1" applyAlignment="1">
      <alignment vertical="center"/>
    </xf>
    <xf numFmtId="183" fontId="12" fillId="0" borderId="16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181" fontId="12" fillId="0" borderId="5" xfId="0" applyNumberFormat="1" applyFont="1" applyBorder="1" applyAlignment="1">
      <alignment horizontal="center" vertical="center"/>
    </xf>
    <xf numFmtId="181" fontId="12" fillId="0" borderId="40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vertical="center"/>
    </xf>
    <xf numFmtId="179" fontId="12" fillId="0" borderId="31" xfId="0" applyNumberFormat="1" applyFont="1" applyBorder="1" applyAlignment="1">
      <alignment vertical="center"/>
    </xf>
    <xf numFmtId="181" fontId="12" fillId="0" borderId="30" xfId="0" applyNumberFormat="1" applyFont="1" applyBorder="1" applyAlignment="1">
      <alignment vertical="center"/>
    </xf>
    <xf numFmtId="181" fontId="12" fillId="0" borderId="2" xfId="0" applyNumberFormat="1" applyFont="1" applyBorder="1" applyAlignment="1">
      <alignment vertical="center"/>
    </xf>
    <xf numFmtId="181" fontId="12" fillId="0" borderId="41" xfId="0" applyNumberFormat="1" applyFont="1" applyBorder="1" applyAlignment="1">
      <alignment horizontal="center" vertical="center"/>
    </xf>
    <xf numFmtId="181" fontId="12" fillId="0" borderId="36" xfId="0" applyNumberFormat="1" applyFont="1" applyBorder="1" applyAlignment="1">
      <alignment horizontal="center" vertical="center"/>
    </xf>
    <xf numFmtId="181" fontId="12" fillId="0" borderId="0" xfId="0" applyNumberFormat="1" applyFont="1" applyAlignment="1">
      <alignment horizontal="left" vertical="center"/>
    </xf>
    <xf numFmtId="181" fontId="12" fillId="0" borderId="47" xfId="0" applyNumberFormat="1" applyFont="1" applyBorder="1" applyAlignment="1">
      <alignment horizontal="center" vertical="center" wrapText="1"/>
    </xf>
    <xf numFmtId="181" fontId="12" fillId="0" borderId="38" xfId="0" applyNumberFormat="1" applyFont="1" applyBorder="1" applyAlignment="1">
      <alignment vertical="center"/>
    </xf>
    <xf numFmtId="181" fontId="12" fillId="0" borderId="37" xfId="0" applyNumberFormat="1" applyFont="1" applyBorder="1" applyAlignment="1">
      <alignment vertical="center"/>
    </xf>
    <xf numFmtId="181" fontId="12" fillId="0" borderId="46" xfId="0" applyNumberFormat="1" applyFont="1" applyBorder="1" applyAlignment="1">
      <alignment horizontal="center" vertical="center" wrapText="1"/>
    </xf>
    <xf numFmtId="181" fontId="12" fillId="0" borderId="0" xfId="0" applyNumberFormat="1" applyFont="1" applyAlignment="1">
      <alignment horizontal="left" vertical="center"/>
    </xf>
    <xf numFmtId="179" fontId="12" fillId="0" borderId="18" xfId="0" applyNumberFormat="1" applyFont="1" applyBorder="1" applyAlignment="1">
      <alignment horizontal="left" vertical="center"/>
    </xf>
    <xf numFmtId="181" fontId="12" fillId="0" borderId="53" xfId="0" applyNumberFormat="1" applyFont="1" applyBorder="1" applyAlignment="1">
      <alignment vertical="center"/>
    </xf>
    <xf numFmtId="181" fontId="12" fillId="0" borderId="52" xfId="0" applyNumberFormat="1" applyFont="1" applyBorder="1" applyAlignment="1">
      <alignment vertical="center"/>
    </xf>
    <xf numFmtId="181" fontId="12" fillId="0" borderId="49" xfId="0" applyNumberFormat="1" applyFont="1" applyBorder="1" applyAlignment="1">
      <alignment vertical="center"/>
    </xf>
    <xf numFmtId="181" fontId="12" fillId="0" borderId="48" xfId="0" applyNumberFormat="1" applyFont="1" applyBorder="1" applyAlignment="1">
      <alignment vertical="center"/>
    </xf>
    <xf numFmtId="181" fontId="12" fillId="0" borderId="29" xfId="0" applyNumberFormat="1" applyFont="1" applyBorder="1" applyAlignment="1">
      <alignment vertical="center"/>
    </xf>
    <xf numFmtId="183" fontId="12" fillId="0" borderId="45" xfId="0" applyNumberFormat="1" applyFont="1" applyBorder="1" applyAlignment="1">
      <alignment vertical="center"/>
    </xf>
    <xf numFmtId="181" fontId="12" fillId="0" borderId="44" xfId="0" applyNumberFormat="1" applyFont="1" applyBorder="1" applyAlignment="1">
      <alignment vertical="center"/>
    </xf>
    <xf numFmtId="183" fontId="12" fillId="0" borderId="29" xfId="0" applyNumberFormat="1" applyFont="1" applyBorder="1" applyAlignment="1">
      <alignment vertical="center"/>
    </xf>
    <xf numFmtId="181" fontId="12" fillId="0" borderId="30" xfId="0" applyNumberFormat="1" applyFont="1" applyBorder="1" applyAlignment="1">
      <alignment vertical="center"/>
    </xf>
    <xf numFmtId="181" fontId="12" fillId="0" borderId="21" xfId="0" applyNumberFormat="1" applyFont="1" applyBorder="1" applyAlignment="1">
      <alignment vertical="center"/>
    </xf>
    <xf numFmtId="181" fontId="12" fillId="0" borderId="31" xfId="0" applyNumberFormat="1" applyFont="1" applyBorder="1" applyAlignment="1">
      <alignment vertical="center"/>
    </xf>
    <xf numFmtId="181" fontId="12" fillId="0" borderId="47" xfId="0" applyNumberFormat="1" applyFont="1" applyBorder="1" applyAlignment="1">
      <alignment vertical="center"/>
    </xf>
    <xf numFmtId="181" fontId="12" fillId="0" borderId="39" xfId="0" applyNumberFormat="1" applyFont="1" applyBorder="1" applyAlignment="1">
      <alignment vertical="center"/>
    </xf>
    <xf numFmtId="181" fontId="12" fillId="0" borderId="25" xfId="0" applyNumberFormat="1" applyFont="1" applyBorder="1" applyAlignment="1">
      <alignment vertical="center"/>
    </xf>
    <xf numFmtId="183" fontId="12" fillId="0" borderId="40" xfId="0" applyNumberFormat="1" applyFont="1" applyBorder="1" applyAlignment="1">
      <alignment vertical="center"/>
    </xf>
    <xf numFmtId="181" fontId="12" fillId="0" borderId="46" xfId="0" applyNumberFormat="1" applyFont="1" applyBorder="1" applyAlignment="1">
      <alignment vertical="center"/>
    </xf>
    <xf numFmtId="181" fontId="12" fillId="0" borderId="40" xfId="0" applyNumberFormat="1" applyFont="1" applyBorder="1" applyAlignment="1">
      <alignment vertical="center"/>
    </xf>
    <xf numFmtId="183" fontId="12" fillId="0" borderId="17" xfId="0" applyNumberFormat="1" applyFont="1" applyBorder="1" applyAlignment="1">
      <alignment horizontal="right" vertical="center"/>
    </xf>
    <xf numFmtId="183" fontId="12" fillId="0" borderId="29" xfId="0" applyNumberFormat="1" applyFont="1" applyBorder="1" applyAlignment="1">
      <alignment horizontal="right" vertical="center"/>
    </xf>
    <xf numFmtId="182" fontId="12" fillId="0" borderId="29" xfId="0" applyNumberFormat="1" applyFont="1" applyBorder="1" applyAlignment="1">
      <alignment horizontal="right" vertical="center"/>
    </xf>
    <xf numFmtId="181" fontId="12" fillId="0" borderId="30" xfId="0" applyNumberFormat="1" applyFont="1" applyBorder="1" applyAlignment="1">
      <alignment horizontal="right" vertical="center"/>
    </xf>
    <xf numFmtId="179" fontId="12" fillId="0" borderId="22" xfId="0" applyNumberFormat="1" applyFont="1" applyBorder="1" applyAlignment="1">
      <alignment horizontal="right" vertical="center"/>
    </xf>
    <xf numFmtId="180" fontId="12" fillId="0" borderId="31" xfId="0" applyNumberFormat="1" applyFont="1" applyBorder="1" applyAlignment="1">
      <alignment horizontal="right" vertical="center"/>
    </xf>
    <xf numFmtId="181" fontId="12" fillId="0" borderId="29" xfId="0" applyNumberFormat="1" applyFont="1" applyBorder="1" applyAlignment="1">
      <alignment horizontal="right" vertical="center"/>
    </xf>
    <xf numFmtId="181" fontId="12" fillId="0" borderId="40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horizontal="center" vertical="center"/>
    </xf>
    <xf numFmtId="181" fontId="12" fillId="0" borderId="68" xfId="0" applyNumberFormat="1" applyFont="1" applyBorder="1" applyAlignment="1">
      <alignment horizontal="center" vertical="center"/>
    </xf>
    <xf numFmtId="181" fontId="12" fillId="0" borderId="63" xfId="0" applyNumberFormat="1" applyFont="1" applyBorder="1" applyAlignment="1">
      <alignment horizontal="center" vertical="center"/>
    </xf>
    <xf numFmtId="181" fontId="12" fillId="0" borderId="67" xfId="0" applyNumberFormat="1" applyFont="1" applyBorder="1" applyAlignment="1">
      <alignment vertical="center"/>
    </xf>
    <xf numFmtId="181" fontId="12" fillId="0" borderId="92" xfId="0" applyNumberFormat="1" applyFont="1" applyBorder="1" applyAlignment="1">
      <alignment vertical="center"/>
    </xf>
    <xf numFmtId="181" fontId="12" fillId="0" borderId="68" xfId="0" applyNumberFormat="1" applyFont="1" applyBorder="1" applyAlignment="1">
      <alignment vertical="center"/>
    </xf>
    <xf numFmtId="181" fontId="12" fillId="0" borderId="29" xfId="0" applyNumberFormat="1" applyFont="1" applyBorder="1" applyAlignment="1">
      <alignment horizontal="left" vertical="center"/>
    </xf>
    <xf numFmtId="181" fontId="12" fillId="0" borderId="92" xfId="0" applyNumberFormat="1" applyFont="1" applyBorder="1" applyAlignment="1">
      <alignment vertical="center"/>
    </xf>
    <xf numFmtId="181" fontId="12" fillId="0" borderId="49" xfId="0" applyNumberFormat="1" applyFont="1" applyBorder="1" applyAlignment="1">
      <alignment horizontal="center" vertical="center" wrapText="1"/>
    </xf>
    <xf numFmtId="181" fontId="12" fillId="0" borderId="0" xfId="0" applyNumberFormat="1" applyFont="1" applyAlignment="1">
      <alignment vertical="center" wrapText="1"/>
    </xf>
    <xf numFmtId="181" fontId="12" fillId="0" borderId="0" xfId="0" applyNumberFormat="1" applyFont="1" applyBorder="1" applyAlignment="1">
      <alignment vertical="center"/>
    </xf>
    <xf numFmtId="181" fontId="12" fillId="0" borderId="46" xfId="0" applyNumberFormat="1" applyFont="1" applyBorder="1" applyAlignment="1">
      <alignment horizontal="center" vertical="center" wrapText="1"/>
    </xf>
    <xf numFmtId="181" fontId="12" fillId="0" borderId="43" xfId="0" applyNumberFormat="1" applyFont="1" applyBorder="1" applyAlignment="1">
      <alignment horizontal="center" vertical="center"/>
    </xf>
    <xf numFmtId="181" fontId="12" fillId="0" borderId="49" xfId="0" applyNumberFormat="1" applyFont="1" applyBorder="1" applyAlignment="1">
      <alignment horizontal="center" vertical="center" wrapText="1"/>
    </xf>
    <xf numFmtId="181" fontId="12" fillId="0" borderId="53" xfId="0" applyNumberFormat="1" applyFont="1" applyBorder="1" applyAlignment="1">
      <alignment vertical="center"/>
    </xf>
    <xf numFmtId="181" fontId="12" fillId="0" borderId="61" xfId="0" applyNumberFormat="1" applyFont="1" applyBorder="1" applyAlignment="1">
      <alignment vertical="center"/>
    </xf>
    <xf numFmtId="183" fontId="12" fillId="0" borderId="68" xfId="0" applyNumberFormat="1" applyFont="1" applyBorder="1" applyAlignment="1">
      <alignment vertical="center"/>
    </xf>
    <xf numFmtId="181" fontId="12" fillId="0" borderId="49" xfId="0" applyNumberFormat="1" applyFont="1" applyBorder="1" applyAlignment="1">
      <alignment vertical="center"/>
    </xf>
    <xf numFmtId="181" fontId="12" fillId="0" borderId="37" xfId="0" applyNumberFormat="1" applyFont="1" applyBorder="1" applyAlignment="1">
      <alignment vertical="center"/>
    </xf>
    <xf numFmtId="181" fontId="12" fillId="0" borderId="31" xfId="0" applyNumberFormat="1" applyFont="1" applyBorder="1" applyAlignment="1">
      <alignment vertical="center"/>
    </xf>
    <xf numFmtId="181" fontId="12" fillId="0" borderId="65" xfId="0" applyNumberFormat="1" applyFont="1" applyBorder="1" applyAlignment="1">
      <alignment vertical="center"/>
    </xf>
    <xf numFmtId="183" fontId="12" fillId="0" borderId="63" xfId="0" applyNumberFormat="1" applyFont="1" applyBorder="1" applyAlignment="1">
      <alignment vertical="center"/>
    </xf>
    <xf numFmtId="181" fontId="12" fillId="0" borderId="4" xfId="0" applyNumberFormat="1" applyFont="1" applyBorder="1" applyAlignment="1">
      <alignment vertical="center"/>
    </xf>
    <xf numFmtId="183" fontId="12" fillId="0" borderId="40" xfId="0" applyNumberFormat="1" applyFont="1" applyBorder="1" applyAlignment="1">
      <alignment vertical="center"/>
    </xf>
    <xf numFmtId="181" fontId="12" fillId="0" borderId="1" xfId="0" applyNumberFormat="1" applyFont="1" applyBorder="1" applyAlignment="1">
      <alignment vertical="center"/>
    </xf>
    <xf numFmtId="181" fontId="12" fillId="0" borderId="25" xfId="0" applyNumberFormat="1" applyFont="1" applyBorder="1" applyAlignment="1">
      <alignment vertical="center"/>
    </xf>
    <xf numFmtId="181" fontId="12" fillId="0" borderId="47" xfId="0" applyNumberFormat="1" applyFont="1" applyBorder="1" applyAlignment="1">
      <alignment vertical="center"/>
    </xf>
    <xf numFmtId="181" fontId="12" fillId="0" borderId="43" xfId="0" applyNumberFormat="1" applyFont="1" applyBorder="1" applyAlignment="1">
      <alignment vertical="center"/>
    </xf>
    <xf numFmtId="181" fontId="12" fillId="0" borderId="40" xfId="0" applyNumberFormat="1" applyFont="1" applyBorder="1" applyAlignment="1">
      <alignment vertical="center"/>
    </xf>
    <xf numFmtId="181" fontId="12" fillId="0" borderId="51" xfId="0" applyNumberFormat="1" applyFont="1" applyBorder="1" applyAlignment="1">
      <alignment vertical="center"/>
    </xf>
    <xf numFmtId="181" fontId="12" fillId="0" borderId="63" xfId="0" applyNumberFormat="1" applyFont="1" applyBorder="1" applyAlignment="1">
      <alignment vertical="center"/>
    </xf>
    <xf numFmtId="181" fontId="12" fillId="0" borderId="68" xfId="0" applyNumberFormat="1" applyFont="1" applyBorder="1" applyAlignment="1">
      <alignment vertical="center"/>
    </xf>
    <xf numFmtId="181" fontId="12" fillId="0" borderId="66" xfId="0" applyNumberFormat="1" applyFont="1" applyBorder="1" applyAlignment="1">
      <alignment vertical="center"/>
    </xf>
    <xf numFmtId="183" fontId="12" fillId="0" borderId="47" xfId="0" applyNumberFormat="1" applyFont="1" applyBorder="1" applyAlignment="1">
      <alignment horizontal="center" vertical="center" wrapText="1"/>
    </xf>
    <xf numFmtId="181" fontId="12" fillId="2" borderId="0" xfId="0" applyNumberFormat="1" applyFont="1" applyFill="1" applyBorder="1" applyAlignment="1">
      <alignment vertical="center"/>
    </xf>
    <xf numFmtId="181" fontId="12" fillId="2" borderId="0" xfId="0" applyNumberFormat="1" applyFont="1" applyFill="1" applyAlignment="1">
      <alignment vertical="center"/>
    </xf>
    <xf numFmtId="181" fontId="12" fillId="2" borderId="0" xfId="0" applyNumberFormat="1" applyFont="1" applyFill="1" applyAlignment="1">
      <alignment vertical="center" wrapText="1"/>
    </xf>
    <xf numFmtId="181" fontId="12" fillId="0" borderId="40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horizontal="center" vertical="center"/>
    </xf>
    <xf numFmtId="181" fontId="12" fillId="0" borderId="0" xfId="0" applyNumberFormat="1" applyFont="1" applyAlignment="1">
      <alignment vertical="center" wrapText="1"/>
    </xf>
    <xf numFmtId="181" fontId="12" fillId="0" borderId="1" xfId="0" applyNumberFormat="1" applyFont="1" applyBorder="1" applyAlignment="1">
      <alignment horizontal="center" vertical="center"/>
    </xf>
    <xf numFmtId="181" fontId="12" fillId="0" borderId="26" xfId="0" applyNumberFormat="1" applyFont="1" applyBorder="1" applyAlignment="1">
      <alignment horizontal="center" vertical="center"/>
    </xf>
    <xf numFmtId="181" fontId="12" fillId="0" borderId="0" xfId="0" applyNumberFormat="1" applyFont="1" applyBorder="1" applyAlignment="1">
      <alignment vertical="center"/>
    </xf>
    <xf numFmtId="181" fontId="12" fillId="0" borderId="47" xfId="0" applyNumberFormat="1" applyFont="1" applyBorder="1" applyAlignment="1">
      <alignment horizontal="center" vertical="center" wrapText="1"/>
    </xf>
    <xf numFmtId="181" fontId="12" fillId="0" borderId="75" xfId="0" applyNumberFormat="1" applyFont="1" applyBorder="1" applyAlignment="1">
      <alignment horizontal="center" vertical="center"/>
    </xf>
    <xf numFmtId="181" fontId="12" fillId="0" borderId="30" xfId="0" applyNumberFormat="1" applyFont="1" applyBorder="1" applyAlignment="1">
      <alignment horizontal="center" vertical="center"/>
    </xf>
    <xf numFmtId="181" fontId="12" fillId="0" borderId="46" xfId="0" applyNumberFormat="1" applyFont="1" applyBorder="1" applyAlignment="1">
      <alignment horizontal="center" vertical="center" wrapText="1"/>
    </xf>
    <xf numFmtId="183" fontId="12" fillId="0" borderId="47" xfId="0" applyNumberFormat="1" applyFont="1" applyBorder="1" applyAlignment="1">
      <alignment horizontal="center" vertical="center" wrapText="1"/>
    </xf>
    <xf numFmtId="181" fontId="12" fillId="0" borderId="30" xfId="0" applyNumberFormat="1" applyFont="1" applyBorder="1" applyAlignment="1">
      <alignment horizontal="center" vertical="center"/>
    </xf>
    <xf numFmtId="181" fontId="12" fillId="0" borderId="0" xfId="0" applyNumberFormat="1" applyFont="1" applyFill="1" applyBorder="1" applyAlignment="1">
      <alignment vertical="center"/>
    </xf>
    <xf numFmtId="181" fontId="12" fillId="0" borderId="0" xfId="0" applyNumberFormat="1" applyFont="1" applyFill="1" applyAlignment="1">
      <alignment vertical="center"/>
    </xf>
    <xf numFmtId="181" fontId="12" fillId="0" borderId="0" xfId="0" applyNumberFormat="1" applyFont="1" applyFill="1" applyAlignment="1">
      <alignment vertical="center" wrapText="1"/>
    </xf>
    <xf numFmtId="181" fontId="12" fillId="0" borderId="62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40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horizontal="center" vertical="center"/>
    </xf>
    <xf numFmtId="181" fontId="12" fillId="0" borderId="45" xfId="0" applyNumberFormat="1" applyFont="1" applyBorder="1" applyAlignment="1">
      <alignment horizontal="center" vertical="center"/>
    </xf>
    <xf numFmtId="181" fontId="12" fillId="0" borderId="1" xfId="0" applyNumberFormat="1" applyFont="1" applyBorder="1" applyAlignment="1">
      <alignment horizontal="center" vertical="center"/>
    </xf>
    <xf numFmtId="181" fontId="12" fillId="0" borderId="0" xfId="0" applyNumberFormat="1" applyFont="1" applyBorder="1" applyAlignment="1">
      <alignment vertical="center"/>
    </xf>
    <xf numFmtId="181" fontId="12" fillId="0" borderId="65" xfId="0" applyNumberFormat="1" applyFont="1" applyBorder="1" applyAlignment="1">
      <alignment vertical="center"/>
    </xf>
    <xf numFmtId="181" fontId="12" fillId="0" borderId="64" xfId="0" applyNumberFormat="1" applyFont="1" applyBorder="1" applyAlignment="1">
      <alignment vertical="center"/>
    </xf>
    <xf numFmtId="181" fontId="12" fillId="0" borderId="75" xfId="0" applyNumberFormat="1" applyFont="1" applyBorder="1" applyAlignment="1">
      <alignment horizontal="center" vertical="center"/>
    </xf>
    <xf numFmtId="181" fontId="12" fillId="0" borderId="30" xfId="0" applyNumberFormat="1" applyFont="1" applyBorder="1" applyAlignment="1">
      <alignment horizontal="center" vertical="center"/>
    </xf>
    <xf numFmtId="181" fontId="12" fillId="0" borderId="1" xfId="0" applyNumberFormat="1" applyFont="1" applyBorder="1" applyAlignment="1">
      <alignment vertical="center"/>
    </xf>
    <xf numFmtId="181" fontId="12" fillId="0" borderId="52" xfId="0" applyNumberFormat="1" applyFont="1" applyBorder="1" applyAlignment="1">
      <alignment horizontal="center" vertical="center"/>
    </xf>
    <xf numFmtId="181" fontId="12" fillId="0" borderId="63" xfId="0" applyNumberFormat="1" applyFont="1" applyBorder="1" applyAlignment="1">
      <alignment vertical="center"/>
    </xf>
    <xf numFmtId="181" fontId="12" fillId="0" borderId="62" xfId="0" applyNumberFormat="1" applyFont="1" applyBorder="1" applyAlignment="1">
      <alignment vertical="center"/>
    </xf>
    <xf numFmtId="181" fontId="12" fillId="0" borderId="63" xfId="0" applyNumberFormat="1" applyFont="1" applyBorder="1" applyAlignment="1">
      <alignment horizontal="center" vertical="center"/>
    </xf>
    <xf numFmtId="181" fontId="12" fillId="0" borderId="66" xfId="0" applyNumberFormat="1" applyFont="1" applyBorder="1" applyAlignment="1">
      <alignment vertical="center"/>
    </xf>
    <xf numFmtId="181" fontId="12" fillId="0" borderId="47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vertical="center"/>
    </xf>
    <xf numFmtId="181" fontId="12" fillId="0" borderId="40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horizontal="center" vertical="center"/>
    </xf>
    <xf numFmtId="181" fontId="12" fillId="0" borderId="0" xfId="0" applyNumberFormat="1" applyFont="1" applyBorder="1" applyAlignment="1">
      <alignment vertical="center"/>
    </xf>
    <xf numFmtId="181" fontId="12" fillId="0" borderId="63" xfId="0" applyNumberFormat="1" applyFont="1" applyBorder="1" applyAlignment="1">
      <alignment horizontal="center" vertical="center"/>
    </xf>
    <xf numFmtId="181" fontId="12" fillId="0" borderId="47" xfId="0" applyNumberFormat="1" applyFont="1" applyBorder="1" applyAlignment="1">
      <alignment horizontal="center" vertical="center"/>
    </xf>
    <xf numFmtId="181" fontId="12" fillId="0" borderId="43" xfId="0" applyNumberFormat="1" applyFont="1" applyBorder="1" applyAlignment="1">
      <alignment horizontal="center" vertical="center"/>
    </xf>
    <xf numFmtId="181" fontId="12" fillId="0" borderId="30" xfId="0" applyNumberFormat="1" applyFont="1" applyBorder="1" applyAlignment="1">
      <alignment horizontal="center" vertical="center"/>
    </xf>
    <xf numFmtId="181" fontId="12" fillId="0" borderId="52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vertical="center"/>
    </xf>
    <xf numFmtId="181" fontId="12" fillId="0" borderId="31" xfId="0" applyNumberFormat="1" applyFont="1" applyBorder="1" applyAlignment="1">
      <alignment vertical="center"/>
    </xf>
    <xf numFmtId="181" fontId="12" fillId="0" borderId="46" xfId="0" applyNumberFormat="1" applyFont="1" applyBorder="1" applyAlignment="1">
      <alignment horizontal="center" vertical="center" wrapText="1"/>
    </xf>
    <xf numFmtId="181" fontId="12" fillId="0" borderId="51" xfId="0" applyNumberFormat="1" applyFont="1" applyBorder="1" applyAlignment="1">
      <alignment horizontal="center" vertical="center" wrapText="1"/>
    </xf>
    <xf numFmtId="181" fontId="12" fillId="0" borderId="47" xfId="0" applyNumberFormat="1" applyFont="1" applyBorder="1" applyAlignment="1">
      <alignment horizontal="center" vertical="center" wrapText="1"/>
    </xf>
    <xf numFmtId="181" fontId="12" fillId="0" borderId="29" xfId="0" applyNumberFormat="1" applyFont="1" applyBorder="1" applyAlignment="1">
      <alignment vertical="center"/>
    </xf>
    <xf numFmtId="181" fontId="12" fillId="0" borderId="45" xfId="0" applyNumberFormat="1" applyFont="1" applyBorder="1" applyAlignment="1">
      <alignment vertical="center"/>
    </xf>
    <xf numFmtId="181" fontId="12" fillId="0" borderId="44" xfId="0" applyNumberFormat="1" applyFont="1" applyBorder="1" applyAlignment="1">
      <alignment vertical="center"/>
    </xf>
    <xf numFmtId="181" fontId="12" fillId="0" borderId="47" xfId="0" applyNumberFormat="1" applyFont="1" applyBorder="1" applyAlignment="1">
      <alignment vertical="center"/>
    </xf>
    <xf numFmtId="181" fontId="12" fillId="0" borderId="39" xfId="0" applyNumberFormat="1" applyFont="1" applyBorder="1" applyAlignment="1">
      <alignment vertical="center"/>
    </xf>
    <xf numFmtId="181" fontId="12" fillId="0" borderId="43" xfId="0" applyNumberFormat="1" applyFont="1" applyBorder="1" applyAlignment="1">
      <alignment vertical="center"/>
    </xf>
    <xf numFmtId="181" fontId="12" fillId="0" borderId="46" xfId="0" applyNumberFormat="1" applyFont="1" applyBorder="1" applyAlignment="1">
      <alignment horizontal="center" vertical="center" wrapText="1"/>
    </xf>
    <xf numFmtId="181" fontId="12" fillId="0" borderId="62" xfId="0" applyNumberFormat="1" applyFont="1" applyBorder="1" applyAlignment="1">
      <alignment vertical="center"/>
    </xf>
    <xf numFmtId="181" fontId="12" fillId="0" borderId="40" xfId="0" applyNumberFormat="1" applyFont="1" applyBorder="1" applyAlignment="1">
      <alignment vertical="center"/>
    </xf>
    <xf numFmtId="181" fontId="12" fillId="0" borderId="46" xfId="0" applyNumberFormat="1" applyFont="1" applyBorder="1" applyAlignment="1">
      <alignment vertical="center"/>
    </xf>
    <xf numFmtId="181" fontId="12" fillId="0" borderId="51" xfId="0" applyNumberFormat="1" applyFont="1" applyBorder="1" applyAlignment="1">
      <alignment vertical="center"/>
    </xf>
    <xf numFmtId="181" fontId="12" fillId="0" borderId="63" xfId="0" applyNumberFormat="1" applyFont="1" applyBorder="1" applyAlignment="1">
      <alignment vertical="center"/>
    </xf>
    <xf numFmtId="181" fontId="12" fillId="0" borderId="66" xfId="0" applyNumberFormat="1" applyFont="1" applyBorder="1" applyAlignment="1">
      <alignment vertical="center"/>
    </xf>
    <xf numFmtId="183" fontId="12" fillId="0" borderId="64" xfId="0" applyNumberFormat="1" applyFont="1" applyBorder="1" applyAlignment="1">
      <alignment vertical="center"/>
    </xf>
    <xf numFmtId="181" fontId="12" fillId="0" borderId="39" xfId="0" applyNumberFormat="1" applyFont="1" applyBorder="1" applyAlignment="1">
      <alignment horizontal="left" vertical="center"/>
    </xf>
    <xf numFmtId="181" fontId="12" fillId="0" borderId="46" xfId="0" applyNumberFormat="1" applyFont="1" applyBorder="1" applyAlignment="1">
      <alignment horizontal="left" vertical="center"/>
    </xf>
    <xf numFmtId="181" fontId="12" fillId="0" borderId="29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vertical="center"/>
    </xf>
    <xf numFmtId="181" fontId="12" fillId="0" borderId="45" xfId="0" applyNumberFormat="1" applyFont="1" applyBorder="1" applyAlignment="1">
      <alignment vertical="center"/>
    </xf>
    <xf numFmtId="181" fontId="12" fillId="0" borderId="44" xfId="0" applyNumberFormat="1" applyFont="1" applyBorder="1" applyAlignment="1">
      <alignment vertical="center"/>
    </xf>
    <xf numFmtId="181" fontId="12" fillId="0" borderId="30" xfId="0" applyNumberFormat="1" applyFont="1" applyBorder="1" applyAlignment="1">
      <alignment vertical="center"/>
    </xf>
    <xf numFmtId="181" fontId="12" fillId="0" borderId="61" xfId="0" applyNumberFormat="1" applyFont="1" applyBorder="1" applyAlignment="1">
      <alignment horizontal="left" vertical="center"/>
    </xf>
    <xf numFmtId="181" fontId="12" fillId="0" borderId="29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vertical="center"/>
    </xf>
    <xf numFmtId="181" fontId="12" fillId="0" borderId="55" xfId="0" applyNumberFormat="1" applyFont="1" applyBorder="1" applyAlignment="1">
      <alignment vertical="center"/>
    </xf>
    <xf numFmtId="179" fontId="12" fillId="0" borderId="22" xfId="0" applyNumberFormat="1" applyFont="1" applyBorder="1" applyAlignment="1">
      <alignment vertical="center"/>
    </xf>
    <xf numFmtId="181" fontId="12" fillId="0" borderId="79" xfId="0" applyNumberFormat="1" applyFont="1" applyBorder="1" applyAlignment="1">
      <alignment vertical="center"/>
    </xf>
    <xf numFmtId="181" fontId="12" fillId="0" borderId="21" xfId="0" applyNumberFormat="1" applyFont="1" applyBorder="1" applyAlignment="1">
      <alignment vertical="center"/>
    </xf>
    <xf numFmtId="181" fontId="12" fillId="0" borderId="38" xfId="0" applyNumberFormat="1" applyFont="1" applyBorder="1" applyAlignment="1">
      <alignment vertical="center"/>
    </xf>
    <xf numFmtId="180" fontId="12" fillId="0" borderId="31" xfId="0" applyNumberFormat="1" applyFont="1" applyBorder="1" applyAlignment="1">
      <alignment vertical="center"/>
    </xf>
    <xf numFmtId="181" fontId="12" fillId="0" borderId="57" xfId="0" applyNumberFormat="1" applyFont="1" applyBorder="1" applyAlignment="1">
      <alignment vertical="center"/>
    </xf>
    <xf numFmtId="179" fontId="12" fillId="0" borderId="8" xfId="0" applyNumberFormat="1" applyFont="1" applyBorder="1" applyAlignment="1">
      <alignment vertical="center"/>
    </xf>
    <xf numFmtId="181" fontId="12" fillId="0" borderId="40" xfId="0" applyNumberFormat="1" applyFont="1" applyBorder="1" applyAlignment="1">
      <alignment vertical="center"/>
    </xf>
    <xf numFmtId="181" fontId="12" fillId="0" borderId="51" xfId="0" applyNumberFormat="1" applyFont="1" applyBorder="1" applyAlignment="1">
      <alignment vertical="center"/>
    </xf>
    <xf numFmtId="181" fontId="12" fillId="0" borderId="40" xfId="0" applyNumberFormat="1" applyFont="1" applyBorder="1" applyAlignment="1">
      <alignment horizontal="center" vertical="center"/>
    </xf>
    <xf numFmtId="181" fontId="12" fillId="0" borderId="43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horizontal="center" vertical="center"/>
    </xf>
    <xf numFmtId="181" fontId="12" fillId="0" borderId="45" xfId="0" applyNumberFormat="1" applyFont="1" applyBorder="1" applyAlignment="1">
      <alignment horizontal="center" vertical="center"/>
    </xf>
    <xf numFmtId="181" fontId="17" fillId="0" borderId="0" xfId="0" applyNumberFormat="1" applyFont="1" applyAlignment="1">
      <alignment horizontal="center" vertical="center"/>
    </xf>
    <xf numFmtId="181" fontId="12" fillId="0" borderId="0" xfId="0" applyNumberFormat="1" applyFont="1" applyAlignment="1">
      <alignment vertical="center" wrapText="1"/>
    </xf>
    <xf numFmtId="181" fontId="12" fillId="0" borderId="1" xfId="0" applyNumberFormat="1" applyFont="1" applyBorder="1" applyAlignment="1">
      <alignment horizontal="center" vertical="center"/>
    </xf>
    <xf numFmtId="181" fontId="12" fillId="0" borderId="76" xfId="0" applyNumberFormat="1" applyFont="1" applyBorder="1" applyAlignment="1">
      <alignment horizontal="center" vertical="center"/>
    </xf>
    <xf numFmtId="181" fontId="12" fillId="0" borderId="80" xfId="0" applyNumberFormat="1" applyFont="1" applyBorder="1" applyAlignment="1">
      <alignment horizontal="center" vertical="center"/>
    </xf>
    <xf numFmtId="181" fontId="12" fillId="0" borderId="78" xfId="0" applyNumberFormat="1" applyFont="1" applyBorder="1" applyAlignment="1">
      <alignment horizontal="center" vertical="center"/>
    </xf>
    <xf numFmtId="181" fontId="12" fillId="0" borderId="0" xfId="0" applyNumberFormat="1" applyFont="1" applyBorder="1" applyAlignment="1">
      <alignment horizontal="center" vertical="center"/>
    </xf>
    <xf numFmtId="181" fontId="12" fillId="0" borderId="7" xfId="0" applyNumberFormat="1" applyFont="1" applyBorder="1" applyAlignment="1">
      <alignment horizontal="center" vertical="center"/>
    </xf>
    <xf numFmtId="181" fontId="12" fillId="0" borderId="26" xfId="0" applyNumberFormat="1" applyFont="1" applyBorder="1" applyAlignment="1">
      <alignment horizontal="center" vertical="center"/>
    </xf>
    <xf numFmtId="181" fontId="12" fillId="0" borderId="17" xfId="0" applyNumberFormat="1" applyFont="1" applyBorder="1" applyAlignment="1">
      <alignment horizontal="center" vertical="center"/>
    </xf>
    <xf numFmtId="181" fontId="12" fillId="0" borderId="21" xfId="0" applyNumberFormat="1" applyFont="1" applyBorder="1" applyAlignment="1">
      <alignment horizontal="center" vertical="center"/>
    </xf>
    <xf numFmtId="181" fontId="12" fillId="0" borderId="41" xfId="0" applyNumberFormat="1" applyFont="1" applyBorder="1" applyAlignment="1">
      <alignment vertical="center"/>
    </xf>
    <xf numFmtId="181" fontId="12" fillId="0" borderId="42" xfId="0" applyNumberFormat="1" applyFont="1" applyBorder="1" applyAlignment="1">
      <alignment vertical="center"/>
    </xf>
    <xf numFmtId="181" fontId="12" fillId="0" borderId="61" xfId="0" applyNumberFormat="1" applyFont="1" applyBorder="1" applyAlignment="1">
      <alignment vertical="center"/>
    </xf>
    <xf numFmtId="183" fontId="12" fillId="0" borderId="68" xfId="0" applyNumberFormat="1" applyFont="1" applyBorder="1" applyAlignment="1">
      <alignment vertical="center"/>
    </xf>
    <xf numFmtId="181" fontId="12" fillId="0" borderId="0" xfId="0" applyNumberFormat="1" applyFont="1" applyBorder="1" applyAlignment="1">
      <alignment vertical="center"/>
    </xf>
    <xf numFmtId="181" fontId="12" fillId="0" borderId="53" xfId="0" applyNumberFormat="1" applyFont="1" applyBorder="1" applyAlignment="1">
      <alignment vertical="center"/>
    </xf>
    <xf numFmtId="181" fontId="12" fillId="0" borderId="52" xfId="0" applyNumberFormat="1" applyFont="1" applyBorder="1" applyAlignment="1">
      <alignment vertical="center"/>
    </xf>
    <xf numFmtId="181" fontId="12" fillId="0" borderId="49" xfId="0" applyNumberFormat="1" applyFont="1" applyBorder="1" applyAlignment="1">
      <alignment vertical="center"/>
    </xf>
    <xf numFmtId="181" fontId="12" fillId="0" borderId="48" xfId="0" applyNumberFormat="1" applyFont="1" applyBorder="1" applyAlignment="1">
      <alignment vertical="center"/>
    </xf>
    <xf numFmtId="181" fontId="12" fillId="0" borderId="25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vertical="center"/>
    </xf>
    <xf numFmtId="181" fontId="12" fillId="0" borderId="30" xfId="0" applyNumberFormat="1" applyFont="1" applyBorder="1" applyAlignment="1">
      <alignment vertical="center"/>
    </xf>
    <xf numFmtId="181" fontId="12" fillId="0" borderId="55" xfId="0" applyNumberFormat="1" applyFont="1" applyBorder="1" applyAlignment="1">
      <alignment vertical="center"/>
    </xf>
    <xf numFmtId="181" fontId="12" fillId="0" borderId="32" xfId="0" applyNumberFormat="1" applyFont="1" applyBorder="1" applyAlignment="1">
      <alignment vertical="center"/>
    </xf>
    <xf numFmtId="181" fontId="12" fillId="0" borderId="36" xfId="0" applyNumberFormat="1" applyFont="1" applyBorder="1" applyAlignment="1">
      <alignment vertical="center"/>
    </xf>
    <xf numFmtId="181" fontId="12" fillId="0" borderId="21" xfId="0" applyNumberFormat="1" applyFont="1" applyBorder="1" applyAlignment="1">
      <alignment horizontal="left" vertical="center"/>
    </xf>
    <xf numFmtId="181" fontId="12" fillId="0" borderId="29" xfId="0" applyNumberFormat="1" applyFont="1" applyBorder="1" applyAlignment="1">
      <alignment horizontal="left" vertical="center"/>
    </xf>
    <xf numFmtId="181" fontId="12" fillId="0" borderId="79" xfId="0" applyNumberFormat="1" applyFont="1" applyBorder="1" applyAlignment="1">
      <alignment vertical="center"/>
    </xf>
    <xf numFmtId="181" fontId="12" fillId="0" borderId="21" xfId="0" applyNumberFormat="1" applyFont="1" applyBorder="1" applyAlignment="1">
      <alignment vertical="center"/>
    </xf>
    <xf numFmtId="181" fontId="12" fillId="0" borderId="37" xfId="0" applyNumberFormat="1" applyFont="1" applyBorder="1" applyAlignment="1">
      <alignment vertical="center"/>
    </xf>
    <xf numFmtId="181" fontId="12" fillId="0" borderId="31" xfId="0" applyNumberFormat="1" applyFont="1" applyBorder="1" applyAlignment="1">
      <alignment vertical="center"/>
    </xf>
    <xf numFmtId="181" fontId="12" fillId="0" borderId="33" xfId="0" applyNumberFormat="1" applyFont="1" applyBorder="1" applyAlignment="1">
      <alignment vertical="center"/>
    </xf>
    <xf numFmtId="181" fontId="12" fillId="0" borderId="65" xfId="0" applyNumberFormat="1" applyFont="1" applyBorder="1" applyAlignment="1">
      <alignment vertical="center"/>
    </xf>
    <xf numFmtId="181" fontId="12" fillId="0" borderId="45" xfId="0" applyNumberFormat="1" applyFont="1" applyBorder="1" applyAlignment="1">
      <alignment vertical="center"/>
    </xf>
    <xf numFmtId="181" fontId="12" fillId="0" borderId="44" xfId="0" applyNumberFormat="1" applyFont="1" applyBorder="1" applyAlignment="1">
      <alignment vertical="center"/>
    </xf>
    <xf numFmtId="181" fontId="12" fillId="0" borderId="58" xfId="0" applyNumberFormat="1" applyFont="1" applyBorder="1" applyAlignment="1">
      <alignment vertical="center"/>
    </xf>
    <xf numFmtId="181" fontId="12" fillId="0" borderId="38" xfId="0" applyNumberFormat="1" applyFont="1" applyBorder="1" applyAlignment="1">
      <alignment vertical="center"/>
    </xf>
    <xf numFmtId="183" fontId="12" fillId="0" borderId="38" xfId="0" applyNumberFormat="1" applyFont="1" applyBorder="1" applyAlignment="1">
      <alignment vertical="center"/>
    </xf>
    <xf numFmtId="183" fontId="12" fillId="0" borderId="29" xfId="0" applyNumberFormat="1" applyFont="1" applyBorder="1" applyAlignment="1">
      <alignment vertical="center"/>
    </xf>
    <xf numFmtId="183" fontId="12" fillId="0" borderId="63" xfId="0" applyNumberFormat="1" applyFont="1" applyBorder="1" applyAlignment="1">
      <alignment vertical="center"/>
    </xf>
    <xf numFmtId="183" fontId="12" fillId="0" borderId="45" xfId="0" applyNumberFormat="1" applyFont="1" applyBorder="1" applyAlignment="1">
      <alignment vertical="center"/>
    </xf>
    <xf numFmtId="181" fontId="12" fillId="0" borderId="54" xfId="0" applyNumberFormat="1" applyFont="1" applyBorder="1" applyAlignment="1">
      <alignment vertical="center"/>
    </xf>
    <xf numFmtId="181" fontId="12" fillId="0" borderId="71" xfId="0" applyNumberFormat="1" applyFont="1" applyBorder="1" applyAlignment="1">
      <alignment vertical="center"/>
    </xf>
    <xf numFmtId="181" fontId="12" fillId="0" borderId="73" xfId="0" applyNumberFormat="1" applyFont="1" applyBorder="1" applyAlignment="1">
      <alignment vertical="center"/>
    </xf>
    <xf numFmtId="181" fontId="12" fillId="0" borderId="57" xfId="0" applyNumberFormat="1" applyFont="1" applyBorder="1" applyAlignment="1">
      <alignment vertical="center"/>
    </xf>
    <xf numFmtId="183" fontId="12" fillId="0" borderId="59" xfId="0" applyNumberFormat="1" applyFont="1" applyBorder="1" applyAlignment="1">
      <alignment vertical="center"/>
    </xf>
    <xf numFmtId="181" fontId="12" fillId="0" borderId="75" xfId="0" applyNumberFormat="1" applyFont="1" applyBorder="1" applyAlignment="1">
      <alignment vertical="center"/>
    </xf>
    <xf numFmtId="181" fontId="12" fillId="0" borderId="20" xfId="0" applyNumberFormat="1" applyFont="1" applyBorder="1" applyAlignment="1">
      <alignment vertical="center"/>
    </xf>
    <xf numFmtId="181" fontId="12" fillId="0" borderId="30" xfId="0" applyNumberFormat="1" applyFont="1" applyBorder="1" applyAlignment="1">
      <alignment horizontal="center" vertical="center"/>
    </xf>
    <xf numFmtId="181" fontId="12" fillId="0" borderId="4" xfId="0" applyNumberFormat="1" applyFont="1" applyBorder="1" applyAlignment="1">
      <alignment vertical="center"/>
    </xf>
    <xf numFmtId="181" fontId="12" fillId="0" borderId="1" xfId="0" applyNumberFormat="1" applyFont="1" applyBorder="1" applyAlignment="1">
      <alignment vertical="center"/>
    </xf>
    <xf numFmtId="181" fontId="12" fillId="0" borderId="25" xfId="0" applyNumberFormat="1" applyFont="1" applyBorder="1" applyAlignment="1">
      <alignment vertical="center"/>
    </xf>
    <xf numFmtId="181" fontId="12" fillId="0" borderId="78" xfId="0" applyNumberFormat="1" applyFont="1" applyBorder="1" applyAlignment="1">
      <alignment vertical="center"/>
    </xf>
    <xf numFmtId="181" fontId="12" fillId="0" borderId="47" xfId="0" applyNumberFormat="1" applyFont="1" applyBorder="1" applyAlignment="1">
      <alignment vertical="center"/>
    </xf>
    <xf numFmtId="181" fontId="12" fillId="0" borderId="39" xfId="0" applyNumberFormat="1" applyFont="1" applyBorder="1" applyAlignment="1">
      <alignment vertical="center"/>
    </xf>
    <xf numFmtId="181" fontId="12" fillId="0" borderId="43" xfId="0" applyNumberFormat="1" applyFont="1" applyBorder="1" applyAlignment="1">
      <alignment vertical="center"/>
    </xf>
    <xf numFmtId="183" fontId="12" fillId="0" borderId="57" xfId="0" applyNumberFormat="1" applyFont="1" applyBorder="1" applyAlignment="1">
      <alignment vertical="center"/>
    </xf>
    <xf numFmtId="183" fontId="12" fillId="0" borderId="74" xfId="0" applyNumberFormat="1" applyFont="1" applyBorder="1" applyAlignment="1">
      <alignment vertical="center"/>
    </xf>
    <xf numFmtId="181" fontId="12" fillId="0" borderId="52" xfId="0" applyNumberFormat="1" applyFont="1" applyBorder="1" applyAlignment="1">
      <alignment horizontal="center" vertical="center"/>
    </xf>
    <xf numFmtId="181" fontId="12" fillId="0" borderId="35" xfId="0" applyNumberFormat="1" applyFont="1" applyBorder="1" applyAlignment="1">
      <alignment vertical="center"/>
    </xf>
    <xf numFmtId="181" fontId="12" fillId="0" borderId="113" xfId="0" applyNumberFormat="1" applyFont="1" applyBorder="1" applyAlignment="1">
      <alignment vertical="center"/>
    </xf>
    <xf numFmtId="181" fontId="12" fillId="0" borderId="55" xfId="0" applyNumberFormat="1" applyFont="1" applyBorder="1" applyAlignment="1">
      <alignment horizontal="left" vertical="center"/>
    </xf>
    <xf numFmtId="181" fontId="12" fillId="0" borderId="104" xfId="0" applyNumberFormat="1" applyFont="1" applyBorder="1" applyAlignment="1">
      <alignment vertical="center"/>
    </xf>
    <xf numFmtId="181" fontId="12" fillId="0" borderId="3" xfId="0" applyNumberFormat="1" applyFont="1" applyBorder="1" applyAlignment="1">
      <alignment vertical="center"/>
    </xf>
    <xf numFmtId="180" fontId="12" fillId="0" borderId="27" xfId="0" applyNumberFormat="1" applyFont="1" applyBorder="1" applyAlignment="1">
      <alignment vertical="center"/>
    </xf>
    <xf numFmtId="181" fontId="12" fillId="0" borderId="34" xfId="0" applyNumberFormat="1" applyFont="1" applyBorder="1" applyAlignment="1">
      <alignment vertical="center"/>
    </xf>
    <xf numFmtId="183" fontId="12" fillId="0" borderId="73" xfId="0" applyNumberFormat="1" applyFont="1" applyBorder="1" applyAlignment="1">
      <alignment vertical="center"/>
    </xf>
    <xf numFmtId="181" fontId="12" fillId="0" borderId="67" xfId="0" applyNumberFormat="1" applyFont="1" applyBorder="1" applyAlignment="1">
      <alignment horizontal="left" vertical="center"/>
    </xf>
    <xf numFmtId="181" fontId="12" fillId="0" borderId="92" xfId="0" applyNumberFormat="1" applyFont="1" applyBorder="1" applyAlignment="1">
      <alignment vertical="center"/>
    </xf>
    <xf numFmtId="181" fontId="12" fillId="0" borderId="40" xfId="0" applyNumberFormat="1" applyFont="1" applyBorder="1" applyAlignment="1">
      <alignment vertical="center"/>
    </xf>
    <xf numFmtId="181" fontId="12" fillId="0" borderId="46" xfId="0" applyNumberFormat="1" applyFont="1" applyBorder="1" applyAlignment="1">
      <alignment vertical="center"/>
    </xf>
    <xf numFmtId="181" fontId="12" fillId="0" borderId="51" xfId="0" applyNumberFormat="1" applyFont="1" applyBorder="1" applyAlignment="1">
      <alignment vertical="center"/>
    </xf>
    <xf numFmtId="181" fontId="12" fillId="0" borderId="42" xfId="0" applyNumberFormat="1" applyFont="1" applyBorder="1" applyAlignment="1">
      <alignment horizontal="left" vertical="center"/>
    </xf>
    <xf numFmtId="181" fontId="12" fillId="0" borderId="47" xfId="0" applyNumberFormat="1" applyFont="1" applyBorder="1" applyAlignment="1">
      <alignment horizontal="center" vertical="center"/>
    </xf>
    <xf numFmtId="181" fontId="12" fillId="0" borderId="62" xfId="0" applyNumberFormat="1" applyFont="1" applyBorder="1" applyAlignment="1">
      <alignment vertical="center"/>
    </xf>
    <xf numFmtId="181" fontId="12" fillId="0" borderId="66" xfId="0" applyNumberFormat="1" applyFont="1" applyBorder="1" applyAlignment="1">
      <alignment vertical="center"/>
    </xf>
    <xf numFmtId="181" fontId="12" fillId="0" borderId="105" xfId="0" applyNumberFormat="1" applyFont="1" applyBorder="1" applyAlignment="1">
      <alignment vertical="center"/>
    </xf>
    <xf numFmtId="181" fontId="12" fillId="0" borderId="0" xfId="0" applyNumberFormat="1" applyFont="1" applyFill="1" applyBorder="1" applyAlignment="1">
      <alignment horizontal="center" vertical="center"/>
    </xf>
    <xf numFmtId="181" fontId="12" fillId="0" borderId="0" xfId="0" applyNumberFormat="1" applyFont="1" applyFill="1" applyAlignment="1">
      <alignment horizontal="left" vertical="center"/>
    </xf>
    <xf numFmtId="181" fontId="12" fillId="0" borderId="29" xfId="0" applyNumberFormat="1" applyFont="1" applyBorder="1" applyAlignment="1">
      <alignment vertical="center"/>
    </xf>
    <xf numFmtId="181" fontId="12" fillId="0" borderId="30" xfId="0" applyNumberFormat="1" applyFont="1" applyBorder="1" applyAlignment="1">
      <alignment vertical="center"/>
    </xf>
    <xf numFmtId="181" fontId="12" fillId="0" borderId="32" xfId="0" applyNumberFormat="1" applyFont="1" applyBorder="1" applyAlignment="1">
      <alignment vertical="center"/>
    </xf>
    <xf numFmtId="179" fontId="12" fillId="0" borderId="22" xfId="0" applyNumberFormat="1" applyFont="1" applyBorder="1" applyAlignment="1">
      <alignment vertical="center"/>
    </xf>
    <xf numFmtId="181" fontId="12" fillId="0" borderId="21" xfId="0" applyNumberFormat="1" applyFont="1" applyBorder="1" applyAlignment="1">
      <alignment vertical="center"/>
    </xf>
    <xf numFmtId="181" fontId="12" fillId="0" borderId="31" xfId="0" applyNumberFormat="1" applyFont="1" applyBorder="1" applyAlignment="1">
      <alignment vertical="center"/>
    </xf>
    <xf numFmtId="181" fontId="12" fillId="0" borderId="45" xfId="0" applyNumberFormat="1" applyFont="1" applyBorder="1" applyAlignment="1">
      <alignment vertical="center"/>
    </xf>
    <xf numFmtId="181" fontId="12" fillId="0" borderId="44" xfId="0" applyNumberFormat="1" applyFont="1" applyBorder="1" applyAlignment="1">
      <alignment vertical="center"/>
    </xf>
    <xf numFmtId="179" fontId="12" fillId="0" borderId="31" xfId="0" applyNumberFormat="1" applyFont="1" applyBorder="1" applyAlignment="1">
      <alignment vertical="center"/>
    </xf>
    <xf numFmtId="183" fontId="12" fillId="0" borderId="29" xfId="0" applyNumberFormat="1" applyFont="1" applyBorder="1" applyAlignment="1">
      <alignment vertical="center"/>
    </xf>
    <xf numFmtId="180" fontId="12" fillId="0" borderId="31" xfId="0" applyNumberFormat="1" applyFont="1" applyBorder="1" applyAlignment="1">
      <alignment vertical="center"/>
    </xf>
    <xf numFmtId="181" fontId="12" fillId="0" borderId="30" xfId="0" applyNumberFormat="1" applyFont="1" applyBorder="1" applyAlignment="1">
      <alignment horizontal="center" vertical="center"/>
    </xf>
    <xf numFmtId="179" fontId="12" fillId="0" borderId="56" xfId="0" applyNumberFormat="1" applyFont="1" applyBorder="1" applyAlignment="1">
      <alignment vertical="center"/>
    </xf>
    <xf numFmtId="179" fontId="12" fillId="0" borderId="8" xfId="0" applyNumberFormat="1" applyFont="1" applyBorder="1" applyAlignment="1">
      <alignment vertical="center"/>
    </xf>
    <xf numFmtId="179" fontId="12" fillId="0" borderId="49" xfId="0" applyNumberFormat="1" applyFont="1" applyBorder="1" applyAlignment="1">
      <alignment vertical="center"/>
    </xf>
    <xf numFmtId="181" fontId="12" fillId="0" borderId="42" xfId="0" applyNumberFormat="1" applyFont="1" applyFill="1" applyBorder="1" applyAlignment="1">
      <alignment vertical="center"/>
    </xf>
    <xf numFmtId="0" fontId="12" fillId="0" borderId="8" xfId="0" applyFont="1" applyBorder="1" applyAlignment="1">
      <alignment vertical="center" textRotation="255"/>
    </xf>
    <xf numFmtId="181" fontId="12" fillId="0" borderId="45" xfId="0" applyNumberFormat="1" applyFont="1" applyBorder="1" applyAlignment="1">
      <alignment vertical="center"/>
    </xf>
    <xf numFmtId="181" fontId="12" fillId="0" borderId="29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vertical="center"/>
    </xf>
    <xf numFmtId="183" fontId="12" fillId="0" borderId="45" xfId="0" applyNumberFormat="1" applyFont="1" applyBorder="1" applyAlignment="1">
      <alignment vertical="center"/>
    </xf>
    <xf numFmtId="181" fontId="12" fillId="0" borderId="45" xfId="0" applyNumberFormat="1" applyFont="1" applyBorder="1" applyAlignment="1">
      <alignment vertical="center"/>
    </xf>
    <xf numFmtId="181" fontId="12" fillId="0" borderId="44" xfId="0" applyNumberFormat="1" applyFont="1" applyBorder="1" applyAlignment="1">
      <alignment vertical="center"/>
    </xf>
    <xf numFmtId="183" fontId="12" fillId="0" borderId="29" xfId="0" applyNumberFormat="1" applyFont="1" applyBorder="1" applyAlignment="1">
      <alignment vertical="center"/>
    </xf>
    <xf numFmtId="181" fontId="12" fillId="0" borderId="47" xfId="0" applyNumberFormat="1" applyFont="1" applyBorder="1" applyAlignment="1">
      <alignment vertical="center"/>
    </xf>
    <xf numFmtId="181" fontId="12" fillId="0" borderId="46" xfId="0" applyNumberFormat="1" applyFont="1" applyBorder="1" applyAlignment="1">
      <alignment vertical="center"/>
    </xf>
    <xf numFmtId="181" fontId="12" fillId="0" borderId="51" xfId="0" applyNumberFormat="1" applyFont="1" applyBorder="1" applyAlignment="1">
      <alignment vertical="center"/>
    </xf>
    <xf numFmtId="181" fontId="12" fillId="0" borderId="40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181" fontId="12" fillId="0" borderId="45" xfId="0" applyNumberFormat="1" applyFont="1" applyBorder="1" applyAlignment="1">
      <alignment horizontal="center" vertical="center"/>
    </xf>
    <xf numFmtId="181" fontId="12" fillId="0" borderId="45" xfId="0" applyNumberFormat="1" applyFont="1" applyBorder="1" applyAlignment="1">
      <alignment vertical="center"/>
    </xf>
    <xf numFmtId="181" fontId="12" fillId="0" borderId="29" xfId="0" applyNumberFormat="1" applyFont="1" applyBorder="1" applyAlignment="1">
      <alignment horizontal="center" vertical="center"/>
    </xf>
    <xf numFmtId="181" fontId="12" fillId="0" borderId="45" xfId="0" applyNumberFormat="1" applyFont="1" applyBorder="1" applyAlignment="1">
      <alignment vertical="center"/>
    </xf>
    <xf numFmtId="181" fontId="12" fillId="0" borderId="47" xfId="0" applyNumberFormat="1" applyFont="1" applyBorder="1" applyAlignment="1">
      <alignment horizontal="center" vertical="center"/>
    </xf>
    <xf numFmtId="181" fontId="12" fillId="0" borderId="45" xfId="0" applyNumberFormat="1" applyFont="1" applyBorder="1" applyAlignment="1">
      <alignment horizontal="right" vertical="center"/>
    </xf>
    <xf numFmtId="181" fontId="12" fillId="0" borderId="40" xfId="0" applyNumberFormat="1" applyFont="1" applyBorder="1" applyAlignment="1">
      <alignment horizontal="center" vertical="center"/>
    </xf>
    <xf numFmtId="181" fontId="12" fillId="0" borderId="47" xfId="0" applyNumberFormat="1" applyFont="1" applyBorder="1" applyAlignment="1">
      <alignment vertical="center"/>
    </xf>
    <xf numFmtId="181" fontId="12" fillId="0" borderId="40" xfId="0" applyNumberFormat="1" applyFont="1" applyBorder="1" applyAlignment="1">
      <alignment vertical="center"/>
    </xf>
    <xf numFmtId="181" fontId="12" fillId="0" borderId="47" xfId="0" applyNumberFormat="1" applyFont="1" applyBorder="1" applyAlignment="1">
      <alignment horizontal="right" vertical="center"/>
    </xf>
    <xf numFmtId="181" fontId="12" fillId="0" borderId="38" xfId="0" applyNumberFormat="1" applyFont="1" applyBorder="1" applyAlignment="1">
      <alignment horizontal="right" vertical="center"/>
    </xf>
    <xf numFmtId="181" fontId="12" fillId="0" borderId="47" xfId="0" applyNumberFormat="1" applyFont="1" applyBorder="1" applyAlignment="1">
      <alignment horizontal="center" vertical="center" wrapText="1"/>
    </xf>
    <xf numFmtId="181" fontId="12" fillId="0" borderId="46" xfId="0" applyNumberFormat="1" applyFont="1" applyBorder="1" applyAlignment="1">
      <alignment horizontal="center" vertical="center" wrapText="1"/>
    </xf>
    <xf numFmtId="38" fontId="12" fillId="0" borderId="46" xfId="0" applyNumberFormat="1" applyFont="1" applyBorder="1" applyAlignment="1">
      <alignment horizontal="center" vertical="center" wrapText="1"/>
    </xf>
    <xf numFmtId="38" fontId="12" fillId="0" borderId="47" xfId="0" applyNumberFormat="1" applyFont="1" applyBorder="1" applyAlignment="1">
      <alignment horizontal="center" vertical="center" wrapText="1"/>
    </xf>
    <xf numFmtId="181" fontId="12" fillId="0" borderId="40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horizontal="center" vertical="center"/>
    </xf>
    <xf numFmtId="181" fontId="12" fillId="0" borderId="40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vertical="center"/>
    </xf>
    <xf numFmtId="181" fontId="12" fillId="0" borderId="21" xfId="0" applyNumberFormat="1" applyFont="1" applyBorder="1" applyAlignment="1">
      <alignment vertical="center"/>
    </xf>
    <xf numFmtId="181" fontId="12" fillId="0" borderId="25" xfId="0" applyNumberFormat="1" applyFont="1" applyBorder="1" applyAlignment="1">
      <alignment vertical="center"/>
    </xf>
    <xf numFmtId="181" fontId="12" fillId="0" borderId="63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horizontal="center" vertical="center"/>
    </xf>
    <xf numFmtId="181" fontId="12" fillId="0" borderId="49" xfId="0" applyNumberFormat="1" applyFont="1" applyBorder="1" applyAlignment="1">
      <alignment horizontal="center" vertical="center" wrapText="1"/>
    </xf>
    <xf numFmtId="181" fontId="12" fillId="0" borderId="8" xfId="0" applyNumberFormat="1" applyFont="1" applyBorder="1" applyAlignment="1">
      <alignment horizontal="center" vertical="center"/>
    </xf>
    <xf numFmtId="181" fontId="12" fillId="0" borderId="47" xfId="0" applyNumberFormat="1" applyFont="1" applyBorder="1" applyAlignment="1">
      <alignment horizontal="center" vertical="center" wrapText="1"/>
    </xf>
    <xf numFmtId="181" fontId="12" fillId="0" borderId="29" xfId="0" applyNumberFormat="1" applyFont="1" applyBorder="1" applyAlignment="1">
      <alignment vertical="center"/>
    </xf>
    <xf numFmtId="181" fontId="12" fillId="0" borderId="30" xfId="0" applyNumberFormat="1" applyFont="1" applyBorder="1" applyAlignment="1">
      <alignment horizontal="center" vertical="center"/>
    </xf>
    <xf numFmtId="181" fontId="12" fillId="0" borderId="63" xfId="0" applyNumberFormat="1" applyFont="1" applyBorder="1" applyAlignment="1">
      <alignment horizontal="center" vertical="center"/>
    </xf>
    <xf numFmtId="181" fontId="12" fillId="0" borderId="46" xfId="0" applyNumberFormat="1" applyFont="1" applyBorder="1" applyAlignment="1">
      <alignment horizontal="center" vertical="center" wrapText="1"/>
    </xf>
    <xf numFmtId="181" fontId="12" fillId="0" borderId="40" xfId="0" applyNumberFormat="1" applyFont="1" applyBorder="1" applyAlignment="1">
      <alignment horizontal="right" vertical="center"/>
    </xf>
    <xf numFmtId="181" fontId="12" fillId="0" borderId="45" xfId="0" applyNumberFormat="1" applyFont="1" applyBorder="1" applyAlignment="1">
      <alignment horizontal="center" vertical="center"/>
    </xf>
    <xf numFmtId="181" fontId="12" fillId="0" borderId="1" xfId="0" applyNumberFormat="1" applyFont="1" applyBorder="1" applyAlignment="1">
      <alignment horizontal="center" vertical="center"/>
    </xf>
    <xf numFmtId="181" fontId="12" fillId="0" borderId="79" xfId="0" applyNumberFormat="1" applyFont="1" applyBorder="1" applyAlignment="1">
      <alignment vertical="center"/>
    </xf>
    <xf numFmtId="181" fontId="12" fillId="0" borderId="21" xfId="0" applyNumberFormat="1" applyFont="1" applyBorder="1" applyAlignment="1">
      <alignment vertical="center"/>
    </xf>
    <xf numFmtId="179" fontId="20" fillId="0" borderId="0" xfId="0" applyNumberFormat="1" applyFont="1" applyBorder="1" applyAlignment="1">
      <alignment vertical="center"/>
    </xf>
    <xf numFmtId="179" fontId="20" fillId="0" borderId="56" xfId="0" applyNumberFormat="1" applyFont="1" applyBorder="1" applyAlignment="1">
      <alignment vertical="center"/>
    </xf>
    <xf numFmtId="179" fontId="20" fillId="0" borderId="13" xfId="0" applyNumberFormat="1" applyFont="1" applyBorder="1" applyAlignment="1">
      <alignment vertical="center"/>
    </xf>
    <xf numFmtId="179" fontId="20" fillId="0" borderId="5" xfId="0" applyNumberFormat="1" applyFont="1" applyBorder="1" applyAlignment="1">
      <alignment vertical="center"/>
    </xf>
    <xf numFmtId="179" fontId="20" fillId="0" borderId="8" xfId="0" applyNumberFormat="1" applyFont="1" applyBorder="1" applyAlignment="1">
      <alignment vertical="center"/>
    </xf>
    <xf numFmtId="181" fontId="12" fillId="0" borderId="65" xfId="0" applyNumberFormat="1" applyFont="1" applyBorder="1" applyAlignment="1">
      <alignment horizontal="left" vertical="center"/>
    </xf>
    <xf numFmtId="181" fontId="12" fillId="0" borderId="40" xfId="0" applyNumberFormat="1" applyFont="1" applyBorder="1" applyAlignment="1">
      <alignment horizontal="center" vertical="center"/>
    </xf>
    <xf numFmtId="181" fontId="12" fillId="0" borderId="43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horizontal="center" vertical="center"/>
    </xf>
    <xf numFmtId="181" fontId="12" fillId="0" borderId="45" xfId="0" applyNumberFormat="1" applyFont="1" applyBorder="1" applyAlignment="1">
      <alignment horizontal="center" vertical="center"/>
    </xf>
    <xf numFmtId="181" fontId="12" fillId="0" borderId="17" xfId="0" applyNumberFormat="1" applyFont="1" applyBorder="1" applyAlignment="1">
      <alignment horizontal="center" vertical="center"/>
    </xf>
    <xf numFmtId="181" fontId="12" fillId="0" borderId="41" xfId="0" applyNumberFormat="1" applyFont="1" applyBorder="1" applyAlignment="1">
      <alignment vertical="center"/>
    </xf>
    <xf numFmtId="181" fontId="12" fillId="0" borderId="47" xfId="0" applyNumberFormat="1" applyFont="1" applyBorder="1" applyAlignment="1">
      <alignment horizontal="center" vertical="center" wrapText="1"/>
    </xf>
    <xf numFmtId="181" fontId="12" fillId="0" borderId="52" xfId="0" applyNumberFormat="1" applyFont="1" applyBorder="1" applyAlignment="1">
      <alignment vertical="center"/>
    </xf>
    <xf numFmtId="181" fontId="12" fillId="0" borderId="101" xfId="0" applyNumberFormat="1" applyFont="1" applyBorder="1" applyAlignment="1">
      <alignment horizontal="center" vertical="center"/>
    </xf>
    <xf numFmtId="181" fontId="12" fillId="0" borderId="39" xfId="0" applyNumberFormat="1" applyFont="1" applyBorder="1" applyAlignment="1">
      <alignment horizontal="left" vertical="center"/>
    </xf>
    <xf numFmtId="181" fontId="12" fillId="0" borderId="29" xfId="0" applyNumberFormat="1" applyFont="1" applyBorder="1" applyAlignment="1">
      <alignment vertical="center"/>
    </xf>
    <xf numFmtId="181" fontId="12" fillId="0" borderId="55" xfId="0" applyNumberFormat="1" applyFont="1" applyBorder="1" applyAlignment="1">
      <alignment vertical="center"/>
    </xf>
    <xf numFmtId="181" fontId="12" fillId="0" borderId="32" xfId="0" applyNumberFormat="1" applyFont="1" applyBorder="1" applyAlignment="1">
      <alignment vertical="center"/>
    </xf>
    <xf numFmtId="181" fontId="12" fillId="0" borderId="21" xfId="0" applyNumberFormat="1" applyFont="1" applyBorder="1" applyAlignment="1">
      <alignment vertical="center"/>
    </xf>
    <xf numFmtId="181" fontId="12" fillId="0" borderId="64" xfId="0" applyNumberFormat="1" applyFont="1" applyBorder="1" applyAlignment="1">
      <alignment vertical="center"/>
    </xf>
    <xf numFmtId="181" fontId="12" fillId="0" borderId="45" xfId="0" applyNumberFormat="1" applyFont="1" applyBorder="1" applyAlignment="1">
      <alignment vertical="center"/>
    </xf>
    <xf numFmtId="181" fontId="12" fillId="0" borderId="38" xfId="0" applyNumberFormat="1" applyFont="1" applyBorder="1" applyAlignment="1">
      <alignment vertical="center"/>
    </xf>
    <xf numFmtId="181" fontId="12" fillId="0" borderId="54" xfId="0" applyNumberFormat="1" applyFont="1" applyBorder="1" applyAlignment="1">
      <alignment vertical="center"/>
    </xf>
    <xf numFmtId="181" fontId="12" fillId="0" borderId="70" xfId="0" applyNumberFormat="1" applyFont="1" applyBorder="1" applyAlignment="1">
      <alignment vertical="center"/>
    </xf>
    <xf numFmtId="181" fontId="12" fillId="0" borderId="75" xfId="0" applyNumberFormat="1" applyFont="1" applyBorder="1" applyAlignment="1">
      <alignment vertical="center"/>
    </xf>
    <xf numFmtId="181" fontId="12" fillId="0" borderId="47" xfId="0" applyNumberFormat="1" applyFont="1" applyBorder="1" applyAlignment="1">
      <alignment vertical="center"/>
    </xf>
    <xf numFmtId="181" fontId="12" fillId="0" borderId="39" xfId="0" applyNumberFormat="1" applyFont="1" applyBorder="1" applyAlignment="1">
      <alignment vertical="center"/>
    </xf>
    <xf numFmtId="181" fontId="12" fillId="0" borderId="43" xfId="0" applyNumberFormat="1" applyFont="1" applyBorder="1" applyAlignment="1">
      <alignment vertical="center"/>
    </xf>
    <xf numFmtId="181" fontId="12" fillId="0" borderId="63" xfId="0" applyNumberFormat="1" applyFont="1" applyBorder="1" applyAlignment="1">
      <alignment horizontal="center" vertical="center"/>
    </xf>
    <xf numFmtId="181" fontId="12" fillId="0" borderId="46" xfId="0" applyNumberFormat="1" applyFont="1" applyBorder="1" applyAlignment="1">
      <alignment horizontal="center" vertical="center" wrapText="1"/>
    </xf>
    <xf numFmtId="181" fontId="12" fillId="0" borderId="51" xfId="0" applyNumberFormat="1" applyFont="1" applyBorder="1" applyAlignment="1">
      <alignment vertical="center"/>
    </xf>
    <xf numFmtId="181" fontId="12" fillId="0" borderId="40" xfId="0" applyNumberFormat="1" applyFont="1" applyBorder="1" applyAlignment="1">
      <alignment vertical="center"/>
    </xf>
    <xf numFmtId="181" fontId="12" fillId="0" borderId="66" xfId="0" applyNumberFormat="1" applyFont="1" applyBorder="1" applyAlignment="1">
      <alignment vertical="center"/>
    </xf>
    <xf numFmtId="181" fontId="12" fillId="0" borderId="47" xfId="0" applyNumberFormat="1" applyFont="1" applyBorder="1" applyAlignment="1">
      <alignment horizontal="center" vertical="center"/>
    </xf>
    <xf numFmtId="181" fontId="12" fillId="0" borderId="40" xfId="0" applyNumberFormat="1" applyFont="1" applyBorder="1" applyAlignment="1">
      <alignment horizontal="center" vertical="center"/>
    </xf>
    <xf numFmtId="179" fontId="12" fillId="0" borderId="22" xfId="0" applyNumberFormat="1" applyFont="1" applyBorder="1" applyAlignment="1">
      <alignment vertical="center"/>
    </xf>
    <xf numFmtId="181" fontId="12" fillId="0" borderId="30" xfId="0" applyNumberFormat="1" applyFont="1" applyBorder="1" applyAlignment="1">
      <alignment horizontal="center" vertical="center"/>
    </xf>
    <xf numFmtId="181" fontId="12" fillId="0" borderId="92" xfId="0" applyNumberFormat="1" applyFont="1" applyBorder="1" applyAlignment="1">
      <alignment vertical="center"/>
    </xf>
    <xf numFmtId="181" fontId="12" fillId="0" borderId="47" xfId="0" applyNumberFormat="1" applyFont="1" applyBorder="1" applyAlignment="1">
      <alignment horizontal="center" vertical="center"/>
    </xf>
    <xf numFmtId="181" fontId="12" fillId="0" borderId="92" xfId="0" applyNumberFormat="1" applyFont="1" applyBorder="1" applyAlignment="1">
      <alignment horizontal="center" vertical="center"/>
    </xf>
    <xf numFmtId="181" fontId="12" fillId="0" borderId="30" xfId="0" applyNumberFormat="1" applyFont="1" applyBorder="1" applyAlignment="1">
      <alignment vertical="center"/>
    </xf>
    <xf numFmtId="181" fontId="12" fillId="0" borderId="130" xfId="0" applyNumberFormat="1" applyFont="1" applyBorder="1" applyAlignment="1">
      <alignment vertical="center"/>
    </xf>
    <xf numFmtId="181" fontId="12" fillId="0" borderId="29" xfId="0" applyNumberFormat="1" applyFont="1" applyBorder="1" applyAlignment="1">
      <alignment horizontal="center" vertical="center"/>
    </xf>
    <xf numFmtId="181" fontId="12" fillId="0" borderId="47" xfId="0" applyNumberFormat="1" applyFont="1" applyBorder="1" applyAlignment="1">
      <alignment vertical="center" shrinkToFit="1"/>
    </xf>
    <xf numFmtId="181" fontId="7" fillId="0" borderId="0" xfId="0" applyNumberFormat="1" applyFont="1" applyAlignment="1">
      <alignment horizontal="left" vertical="center" wrapText="1"/>
    </xf>
    <xf numFmtId="181" fontId="12" fillId="0" borderId="41" xfId="0" applyNumberFormat="1" applyFont="1" applyBorder="1" applyAlignment="1">
      <alignment horizontal="center" vertical="center" wrapText="1"/>
    </xf>
    <xf numFmtId="181" fontId="12" fillId="0" borderId="42" xfId="0" applyNumberFormat="1" applyFont="1" applyBorder="1" applyAlignment="1">
      <alignment horizontal="center" vertical="center" wrapText="1"/>
    </xf>
    <xf numFmtId="181" fontId="12" fillId="0" borderId="34" xfId="0" applyNumberFormat="1" applyFont="1" applyBorder="1" applyAlignment="1">
      <alignment horizontal="center" vertical="center" wrapText="1"/>
    </xf>
    <xf numFmtId="181" fontId="12" fillId="0" borderId="35" xfId="0" applyNumberFormat="1" applyFont="1" applyBorder="1" applyAlignment="1">
      <alignment horizontal="center" vertical="center" wrapText="1"/>
    </xf>
    <xf numFmtId="181" fontId="12" fillId="0" borderId="60" xfId="0" applyNumberFormat="1" applyFont="1" applyBorder="1" applyAlignment="1">
      <alignment horizontal="center" vertical="center" wrapText="1"/>
    </xf>
    <xf numFmtId="181" fontId="12" fillId="0" borderId="61" xfId="0" applyNumberFormat="1" applyFont="1" applyBorder="1" applyAlignment="1">
      <alignment horizontal="center" vertical="center" wrapText="1"/>
    </xf>
    <xf numFmtId="181" fontId="12" fillId="0" borderId="43" xfId="0" applyNumberFormat="1" applyFont="1" applyBorder="1" applyAlignment="1">
      <alignment horizontal="center" vertical="center" wrapText="1"/>
    </xf>
    <xf numFmtId="181" fontId="12" fillId="0" borderId="45" xfId="0" applyNumberFormat="1" applyFont="1" applyBorder="1" applyAlignment="1">
      <alignment horizontal="center" vertical="center" wrapText="1"/>
    </xf>
    <xf numFmtId="181" fontId="12" fillId="0" borderId="51" xfId="0" applyNumberFormat="1" applyFont="1" applyBorder="1" applyAlignment="1">
      <alignment horizontal="center" vertical="center" wrapText="1"/>
    </xf>
    <xf numFmtId="183" fontId="12" fillId="0" borderId="26" xfId="0" applyNumberFormat="1" applyFont="1" applyBorder="1" applyAlignment="1">
      <alignment horizontal="center" vertical="center" wrapText="1"/>
    </xf>
    <xf numFmtId="183" fontId="12" fillId="0" borderId="3" xfId="0" applyNumberFormat="1" applyFont="1" applyBorder="1" applyAlignment="1">
      <alignment horizontal="center" vertical="center" wrapText="1"/>
    </xf>
    <xf numFmtId="183" fontId="12" fillId="0" borderId="4" xfId="0" applyNumberFormat="1" applyFont="1" applyBorder="1" applyAlignment="1">
      <alignment horizontal="center" vertical="center" wrapText="1"/>
    </xf>
    <xf numFmtId="181" fontId="12" fillId="0" borderId="39" xfId="0" applyNumberFormat="1" applyFont="1" applyBorder="1" applyAlignment="1">
      <alignment horizontal="center" vertical="center"/>
    </xf>
    <xf numFmtId="181" fontId="12" fillId="0" borderId="40" xfId="0" applyNumberFormat="1" applyFont="1" applyBorder="1" applyAlignment="1">
      <alignment horizontal="center" vertical="center"/>
    </xf>
    <xf numFmtId="181" fontId="12" fillId="0" borderId="43" xfId="0" applyNumberFormat="1" applyFont="1" applyBorder="1" applyAlignment="1">
      <alignment horizontal="center" vertical="center"/>
    </xf>
    <xf numFmtId="181" fontId="12" fillId="0" borderId="44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horizontal="center" vertical="center"/>
    </xf>
    <xf numFmtId="181" fontId="12" fillId="0" borderId="45" xfId="0" applyNumberFormat="1" applyFont="1" applyBorder="1" applyAlignment="1">
      <alignment horizontal="center" vertical="center"/>
    </xf>
    <xf numFmtId="181" fontId="12" fillId="0" borderId="126" xfId="0" applyNumberFormat="1" applyFont="1" applyBorder="1" applyAlignment="1">
      <alignment horizontal="center" vertical="center"/>
    </xf>
    <xf numFmtId="181" fontId="12" fillId="0" borderId="97" xfId="0" applyNumberFormat="1" applyFont="1" applyBorder="1" applyAlignment="1">
      <alignment horizontal="center" vertical="center"/>
    </xf>
    <xf numFmtId="181" fontId="12" fillId="0" borderId="129" xfId="0" applyNumberFormat="1" applyFont="1" applyBorder="1" applyAlignment="1">
      <alignment horizontal="center" vertical="center"/>
    </xf>
    <xf numFmtId="181" fontId="12" fillId="0" borderId="128" xfId="0" applyNumberFormat="1" applyFont="1" applyBorder="1" applyAlignment="1">
      <alignment horizontal="center" vertical="center"/>
    </xf>
    <xf numFmtId="181" fontId="12" fillId="0" borderId="100" xfId="0" applyNumberFormat="1" applyFont="1" applyBorder="1" applyAlignment="1">
      <alignment horizontal="center" vertical="center"/>
    </xf>
    <xf numFmtId="181" fontId="12" fillId="0" borderId="75" xfId="0" applyNumberFormat="1" applyFont="1" applyBorder="1" applyAlignment="1">
      <alignment horizontal="center" vertical="center" wrapText="1"/>
    </xf>
    <xf numFmtId="181" fontId="12" fillId="0" borderId="73" xfId="0" applyNumberFormat="1" applyFont="1" applyBorder="1" applyAlignment="1">
      <alignment horizontal="center" vertical="center" wrapText="1"/>
    </xf>
    <xf numFmtId="181" fontId="12" fillId="0" borderId="68" xfId="0" applyNumberFormat="1" applyFont="1" applyBorder="1" applyAlignment="1">
      <alignment horizontal="center" vertical="center" wrapText="1"/>
    </xf>
    <xf numFmtId="181" fontId="17" fillId="0" borderId="0" xfId="0" applyNumberFormat="1" applyFont="1" applyAlignment="1">
      <alignment horizontal="center" vertical="center"/>
    </xf>
    <xf numFmtId="181" fontId="12" fillId="0" borderId="7" xfId="0" applyNumberFormat="1" applyFont="1" applyBorder="1" applyAlignment="1">
      <alignment horizontal="center" vertical="center" wrapText="1"/>
    </xf>
    <xf numFmtId="181" fontId="12" fillId="0" borderId="8" xfId="0" applyNumberFormat="1" applyFont="1" applyBorder="1" applyAlignment="1">
      <alignment horizontal="center" vertical="center" wrapText="1"/>
    </xf>
    <xf numFmtId="181" fontId="12" fillId="0" borderId="2" xfId="0" applyNumberFormat="1" applyFont="1" applyBorder="1" applyAlignment="1">
      <alignment horizontal="center" vertical="center" wrapText="1"/>
    </xf>
    <xf numFmtId="181" fontId="12" fillId="0" borderId="0" xfId="0" applyNumberFormat="1" applyFont="1" applyBorder="1" applyAlignment="1">
      <alignment horizontal="center" vertical="center" wrapText="1"/>
    </xf>
    <xf numFmtId="181" fontId="12" fillId="0" borderId="6" xfId="0" applyNumberFormat="1" applyFont="1" applyBorder="1" applyAlignment="1">
      <alignment horizontal="center" vertical="center" wrapText="1"/>
    </xf>
    <xf numFmtId="181" fontId="12" fillId="0" borderId="5" xfId="0" applyNumberFormat="1" applyFont="1" applyBorder="1" applyAlignment="1">
      <alignment horizontal="center" vertical="center" wrapText="1"/>
    </xf>
    <xf numFmtId="181" fontId="12" fillId="0" borderId="26" xfId="0" applyNumberFormat="1" applyFont="1" applyBorder="1" applyAlignment="1">
      <alignment horizontal="center" vertical="center" wrapText="1"/>
    </xf>
    <xf numFmtId="181" fontId="12" fillId="0" borderId="3" xfId="0" applyNumberFormat="1" applyFont="1" applyBorder="1" applyAlignment="1">
      <alignment horizontal="center" vertical="center" wrapText="1"/>
    </xf>
    <xf numFmtId="181" fontId="12" fillId="0" borderId="4" xfId="0" applyNumberFormat="1" applyFont="1" applyBorder="1" applyAlignment="1">
      <alignment horizontal="center" vertical="center" wrapText="1"/>
    </xf>
    <xf numFmtId="181" fontId="12" fillId="0" borderId="53" xfId="0" applyNumberFormat="1" applyFont="1" applyBorder="1" applyAlignment="1">
      <alignment horizontal="center" vertical="center" wrapText="1"/>
    </xf>
    <xf numFmtId="181" fontId="12" fillId="0" borderId="31" xfId="0" applyNumberFormat="1" applyFont="1" applyBorder="1" applyAlignment="1">
      <alignment horizontal="center" vertical="center" wrapText="1"/>
    </xf>
    <xf numFmtId="181" fontId="12" fillId="0" borderId="49" xfId="0" applyNumberFormat="1" applyFont="1" applyBorder="1" applyAlignment="1">
      <alignment horizontal="center" vertical="center" wrapText="1"/>
    </xf>
    <xf numFmtId="181" fontId="12" fillId="0" borderId="15" xfId="0" applyNumberFormat="1" applyFont="1" applyBorder="1" applyAlignment="1">
      <alignment horizontal="center" vertical="center"/>
    </xf>
    <xf numFmtId="181" fontId="12" fillId="0" borderId="18" xfId="0" applyNumberFormat="1" applyFont="1" applyBorder="1" applyAlignment="1">
      <alignment horizontal="center" vertical="center"/>
    </xf>
    <xf numFmtId="181" fontId="12" fillId="0" borderId="19" xfId="0" applyNumberFormat="1" applyFont="1" applyBorder="1" applyAlignment="1">
      <alignment horizontal="center" vertical="center"/>
    </xf>
    <xf numFmtId="181" fontId="12" fillId="0" borderId="22" xfId="0" applyNumberFormat="1" applyFont="1" applyBorder="1" applyAlignment="1">
      <alignment horizontal="center" vertical="center"/>
    </xf>
    <xf numFmtId="181" fontId="12" fillId="0" borderId="31" xfId="0" applyNumberFormat="1" applyFont="1" applyBorder="1" applyAlignment="1">
      <alignment horizontal="center" vertical="center"/>
    </xf>
    <xf numFmtId="181" fontId="12" fillId="0" borderId="30" xfId="0" applyNumberFormat="1" applyFont="1" applyBorder="1" applyAlignment="1">
      <alignment horizontal="center" vertical="center" wrapText="1"/>
    </xf>
    <xf numFmtId="181" fontId="12" fillId="0" borderId="22" xfId="0" applyNumberFormat="1" applyFont="1" applyBorder="1" applyAlignment="1">
      <alignment horizontal="center" vertical="center" wrapText="1"/>
    </xf>
    <xf numFmtId="181" fontId="12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181" fontId="12" fillId="0" borderId="0" xfId="0" applyNumberFormat="1" applyFont="1" applyAlignment="1">
      <alignment horizontal="left" vertical="center"/>
    </xf>
    <xf numFmtId="181" fontId="12" fillId="0" borderId="3" xfId="0" applyNumberFormat="1" applyFont="1" applyBorder="1" applyAlignment="1">
      <alignment horizontal="center" vertical="center"/>
    </xf>
    <xf numFmtId="181" fontId="12" fillId="0" borderId="1" xfId="0" applyNumberFormat="1" applyFont="1" applyBorder="1" applyAlignment="1">
      <alignment horizontal="center" vertical="center"/>
    </xf>
    <xf numFmtId="181" fontId="12" fillId="0" borderId="4" xfId="0" applyNumberFormat="1" applyFont="1" applyBorder="1" applyAlignment="1">
      <alignment horizontal="center" vertical="center"/>
    </xf>
    <xf numFmtId="181" fontId="12" fillId="0" borderId="2" xfId="0" applyNumberFormat="1" applyFont="1" applyBorder="1" applyAlignment="1">
      <alignment horizontal="center" vertical="center"/>
    </xf>
    <xf numFmtId="181" fontId="12" fillId="0" borderId="76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6" xfId="0" applyNumberFormat="1" applyFont="1" applyBorder="1" applyAlignment="1">
      <alignment horizontal="center" vertical="center"/>
    </xf>
    <xf numFmtId="181" fontId="12" fillId="0" borderId="80" xfId="0" applyNumberFormat="1" applyFont="1" applyBorder="1" applyAlignment="1">
      <alignment horizontal="center" vertical="center"/>
    </xf>
    <xf numFmtId="181" fontId="12" fillId="0" borderId="78" xfId="0" applyNumberFormat="1" applyFont="1" applyBorder="1" applyAlignment="1">
      <alignment horizontal="center" vertical="center"/>
    </xf>
    <xf numFmtId="181" fontId="12" fillId="0" borderId="79" xfId="0" applyNumberFormat="1" applyFont="1" applyBorder="1" applyAlignment="1">
      <alignment horizontal="center" vertical="center"/>
    </xf>
    <xf numFmtId="181" fontId="12" fillId="0" borderId="96" xfId="0" applyNumberFormat="1" applyFont="1" applyBorder="1" applyAlignment="1">
      <alignment horizontal="center" vertical="center"/>
    </xf>
    <xf numFmtId="181" fontId="12" fillId="0" borderId="98" xfId="0" applyNumberFormat="1" applyFont="1" applyBorder="1" applyAlignment="1">
      <alignment horizontal="center" vertical="center"/>
    </xf>
    <xf numFmtId="181" fontId="12" fillId="0" borderId="8" xfId="0" applyNumberFormat="1" applyFont="1" applyBorder="1" applyAlignment="1">
      <alignment horizontal="center" vertical="center"/>
    </xf>
    <xf numFmtId="181" fontId="12" fillId="0" borderId="0" xfId="0" applyNumberFormat="1" applyFont="1" applyBorder="1" applyAlignment="1">
      <alignment horizontal="center" vertical="center"/>
    </xf>
    <xf numFmtId="181" fontId="12" fillId="0" borderId="5" xfId="0" applyNumberFormat="1" applyFont="1" applyBorder="1" applyAlignment="1">
      <alignment horizontal="center" vertical="center"/>
    </xf>
    <xf numFmtId="181" fontId="12" fillId="0" borderId="7" xfId="0" applyNumberFormat="1" applyFont="1" applyBorder="1" applyAlignment="1">
      <alignment horizontal="center" vertical="center"/>
    </xf>
    <xf numFmtId="181" fontId="12" fillId="0" borderId="12" xfId="0" applyNumberFormat="1" applyFont="1" applyBorder="1" applyAlignment="1">
      <alignment horizontal="center" vertical="center"/>
    </xf>
    <xf numFmtId="181" fontId="12" fillId="0" borderId="83" xfId="0" applyNumberFormat="1" applyFont="1" applyBorder="1" applyAlignment="1">
      <alignment horizontal="center" vertical="center"/>
    </xf>
    <xf numFmtId="181" fontId="12" fillId="0" borderId="85" xfId="0" applyNumberFormat="1" applyFont="1" applyBorder="1" applyAlignment="1">
      <alignment horizontal="center" vertical="center"/>
    </xf>
    <xf numFmtId="181" fontId="12" fillId="0" borderId="86" xfId="0" applyNumberFormat="1" applyFont="1" applyBorder="1" applyAlignment="1">
      <alignment horizontal="center" vertical="center"/>
    </xf>
    <xf numFmtId="181" fontId="12" fillId="0" borderId="88" xfId="0" applyNumberFormat="1" applyFont="1" applyBorder="1" applyAlignment="1">
      <alignment horizontal="center" vertical="center"/>
    </xf>
    <xf numFmtId="181" fontId="12" fillId="0" borderId="89" xfId="0" applyNumberFormat="1" applyFont="1" applyBorder="1" applyAlignment="1">
      <alignment horizontal="center" vertical="center"/>
    </xf>
    <xf numFmtId="181" fontId="12" fillId="0" borderId="91" xfId="0" applyNumberFormat="1" applyFont="1" applyBorder="1" applyAlignment="1">
      <alignment horizontal="center" vertical="center"/>
    </xf>
    <xf numFmtId="181" fontId="12" fillId="0" borderId="110" xfId="0" applyNumberFormat="1" applyFont="1" applyBorder="1" applyAlignment="1">
      <alignment horizontal="center" vertical="center"/>
    </xf>
    <xf numFmtId="181" fontId="12" fillId="0" borderId="112" xfId="0" applyNumberFormat="1" applyFont="1" applyBorder="1" applyAlignment="1">
      <alignment horizontal="center" vertical="center"/>
    </xf>
    <xf numFmtId="181" fontId="12" fillId="0" borderId="107" xfId="0" applyNumberFormat="1" applyFont="1" applyBorder="1" applyAlignment="1">
      <alignment horizontal="center" vertical="center"/>
    </xf>
    <xf numFmtId="181" fontId="12" fillId="0" borderId="109" xfId="0" applyNumberFormat="1" applyFont="1" applyBorder="1" applyAlignment="1">
      <alignment horizontal="center" vertical="center"/>
    </xf>
    <xf numFmtId="181" fontId="12" fillId="0" borderId="121" xfId="0" applyNumberFormat="1" applyFont="1" applyBorder="1" applyAlignment="1">
      <alignment horizontal="center" vertical="center"/>
    </xf>
    <xf numFmtId="181" fontId="12" fillId="0" borderId="118" xfId="0" applyNumberFormat="1" applyFont="1" applyBorder="1" applyAlignment="1">
      <alignment horizontal="center" vertical="center"/>
    </xf>
    <xf numFmtId="181" fontId="17" fillId="0" borderId="0" xfId="0" applyNumberFormat="1" applyFont="1" applyAlignment="1">
      <alignment horizontal="center" vertical="center" wrapText="1"/>
    </xf>
    <xf numFmtId="181" fontId="12" fillId="0" borderId="26" xfId="0" applyNumberFormat="1" applyFont="1" applyBorder="1" applyAlignment="1">
      <alignment horizontal="center" vertical="center"/>
    </xf>
    <xf numFmtId="181" fontId="12" fillId="0" borderId="17" xfId="0" applyNumberFormat="1" applyFont="1" applyBorder="1" applyAlignment="1">
      <alignment horizontal="center" vertical="center"/>
    </xf>
    <xf numFmtId="181" fontId="12" fillId="0" borderId="21" xfId="0" applyNumberFormat="1" applyFont="1" applyBorder="1" applyAlignment="1">
      <alignment horizontal="center" vertical="center"/>
    </xf>
    <xf numFmtId="181" fontId="12" fillId="0" borderId="16" xfId="0" applyNumberFormat="1" applyFont="1" applyBorder="1" applyAlignment="1">
      <alignment horizontal="center" vertical="center"/>
    </xf>
    <xf numFmtId="181" fontId="12" fillId="0" borderId="13" xfId="0" applyNumberFormat="1" applyFont="1" applyBorder="1" applyAlignment="1">
      <alignment horizontal="center" vertical="center"/>
    </xf>
    <xf numFmtId="181" fontId="12" fillId="0" borderId="48" xfId="0" applyNumberFormat="1" applyFont="1" applyBorder="1" applyAlignment="1">
      <alignment horizontal="center" vertical="center" wrapText="1"/>
    </xf>
    <xf numFmtId="181" fontId="12" fillId="0" borderId="50" xfId="0" applyNumberFormat="1" applyFont="1" applyBorder="1" applyAlignment="1">
      <alignment horizontal="center" vertical="center" wrapText="1"/>
    </xf>
    <xf numFmtId="181" fontId="12" fillId="0" borderId="9" xfId="0" applyNumberFormat="1" applyFont="1" applyBorder="1" applyAlignment="1">
      <alignment horizontal="center" vertical="center"/>
    </xf>
    <xf numFmtId="181" fontId="12" fillId="0" borderId="14" xfId="0" applyNumberFormat="1" applyFont="1" applyBorder="1" applyAlignment="1">
      <alignment horizontal="center"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72" xfId="0" applyNumberFormat="1" applyFont="1" applyBorder="1" applyAlignment="1">
      <alignment horizontal="center" vertical="center"/>
    </xf>
    <xf numFmtId="181" fontId="12" fillId="0" borderId="28" xfId="0" applyNumberFormat="1" applyFont="1" applyBorder="1" applyAlignment="1">
      <alignment horizontal="center" vertical="center"/>
    </xf>
    <xf numFmtId="181" fontId="12" fillId="0" borderId="56" xfId="0" applyNumberFormat="1" applyFont="1" applyBorder="1" applyAlignment="1">
      <alignment horizontal="center" vertical="center"/>
    </xf>
    <xf numFmtId="181" fontId="12" fillId="0" borderId="27" xfId="0" applyNumberFormat="1" applyFont="1" applyBorder="1" applyAlignment="1">
      <alignment horizontal="center" vertical="center"/>
    </xf>
    <xf numFmtId="181" fontId="12" fillId="0" borderId="77" xfId="0" applyNumberFormat="1" applyFont="1" applyBorder="1" applyAlignment="1">
      <alignment horizontal="center" vertical="center" wrapText="1"/>
    </xf>
    <xf numFmtId="181" fontId="12" fillId="0" borderId="74" xfId="0" applyNumberFormat="1" applyFont="1" applyBorder="1" applyAlignment="1">
      <alignment horizontal="center" vertical="center" wrapText="1"/>
    </xf>
    <xf numFmtId="181" fontId="12" fillId="0" borderId="69" xfId="0" applyNumberFormat="1" applyFont="1" applyBorder="1" applyAlignment="1">
      <alignment horizontal="center" vertical="center" wrapText="1"/>
    </xf>
    <xf numFmtId="181" fontId="12" fillId="0" borderId="93" xfId="0" applyNumberFormat="1" applyFont="1" applyBorder="1" applyAlignment="1">
      <alignment horizontal="center" vertical="center"/>
    </xf>
    <xf numFmtId="181" fontId="12" fillId="0" borderId="95" xfId="0" applyNumberFormat="1" applyFont="1" applyBorder="1" applyAlignment="1">
      <alignment horizontal="center" vertical="center"/>
    </xf>
    <xf numFmtId="181" fontId="12" fillId="0" borderId="15" xfId="0" applyNumberFormat="1" applyFont="1" applyBorder="1" applyAlignment="1">
      <alignment horizontal="center" vertical="center" wrapText="1"/>
    </xf>
    <xf numFmtId="181" fontId="12" fillId="0" borderId="23" xfId="0" applyNumberFormat="1" applyFont="1" applyBorder="1" applyAlignment="1">
      <alignment horizontal="center" vertical="center"/>
    </xf>
    <xf numFmtId="181" fontId="12" fillId="0" borderId="78" xfId="0" applyNumberFormat="1" applyFont="1" applyFill="1" applyBorder="1" applyAlignment="1">
      <alignment horizontal="center" vertical="center"/>
    </xf>
    <xf numFmtId="181" fontId="12" fillId="0" borderId="3" xfId="0" applyNumberFormat="1" applyFont="1" applyFill="1" applyBorder="1" applyAlignment="1">
      <alignment horizontal="center" vertical="center"/>
    </xf>
    <xf numFmtId="181" fontId="12" fillId="0" borderId="79" xfId="0" applyNumberFormat="1" applyFont="1" applyFill="1" applyBorder="1" applyAlignment="1">
      <alignment horizontal="center" vertical="center"/>
    </xf>
    <xf numFmtId="181" fontId="12" fillId="0" borderId="114" xfId="0" applyNumberFormat="1" applyFont="1" applyBorder="1" applyAlignment="1">
      <alignment horizontal="center" vertical="center"/>
    </xf>
    <xf numFmtId="181" fontId="12" fillId="0" borderId="116" xfId="0" applyNumberFormat="1" applyFont="1" applyBorder="1" applyAlignment="1">
      <alignment horizontal="center" vertical="center"/>
    </xf>
    <xf numFmtId="181" fontId="12" fillId="0" borderId="83" xfId="0" applyNumberFormat="1" applyFont="1" applyFill="1" applyBorder="1" applyAlignment="1">
      <alignment horizontal="center" vertical="center"/>
    </xf>
    <xf numFmtId="181" fontId="12" fillId="0" borderId="85" xfId="0" applyNumberFormat="1" applyFont="1" applyFill="1" applyBorder="1" applyAlignment="1">
      <alignment horizontal="center" vertical="center"/>
    </xf>
    <xf numFmtId="181" fontId="12" fillId="0" borderId="86" xfId="0" applyNumberFormat="1" applyFont="1" applyFill="1" applyBorder="1" applyAlignment="1">
      <alignment horizontal="center" vertical="center"/>
    </xf>
    <xf numFmtId="181" fontId="12" fillId="0" borderId="88" xfId="0" applyNumberFormat="1" applyFont="1" applyFill="1" applyBorder="1" applyAlignment="1">
      <alignment horizontal="center" vertical="center"/>
    </xf>
    <xf numFmtId="181" fontId="12" fillId="0" borderId="89" xfId="0" applyNumberFormat="1" applyFont="1" applyFill="1" applyBorder="1" applyAlignment="1">
      <alignment horizontal="center" vertical="center"/>
    </xf>
    <xf numFmtId="181" fontId="12" fillId="0" borderId="91" xfId="0" applyNumberFormat="1" applyFont="1" applyFill="1" applyBorder="1" applyAlignment="1">
      <alignment horizontal="center" vertical="center"/>
    </xf>
    <xf numFmtId="181" fontId="12" fillId="0" borderId="9" xfId="0" applyNumberFormat="1" applyFont="1" applyBorder="1" applyAlignment="1">
      <alignment horizontal="center" vertical="center" wrapText="1"/>
    </xf>
    <xf numFmtId="181" fontId="12" fillId="0" borderId="10" xfId="0" applyNumberFormat="1" applyFont="1" applyBorder="1" applyAlignment="1">
      <alignment horizontal="center" vertical="center" wrapText="1"/>
    </xf>
    <xf numFmtId="183" fontId="12" fillId="0" borderId="0" xfId="0" applyNumberFormat="1" applyFont="1" applyBorder="1" applyAlignment="1">
      <alignment horizontal="center" vertical="center" wrapText="1"/>
    </xf>
    <xf numFmtId="181" fontId="12" fillId="0" borderId="53" xfId="0" applyNumberFormat="1" applyFont="1" applyBorder="1" applyAlignment="1">
      <alignment horizontal="center" vertical="center"/>
    </xf>
    <xf numFmtId="181" fontId="12" fillId="0" borderId="41" xfId="0" applyNumberFormat="1" applyFont="1" applyBorder="1" applyAlignment="1">
      <alignment vertical="center"/>
    </xf>
    <xf numFmtId="181" fontId="12" fillId="0" borderId="60" xfId="0" applyNumberFormat="1" applyFont="1" applyBorder="1" applyAlignment="1">
      <alignment vertical="center"/>
    </xf>
    <xf numFmtId="181" fontId="12" fillId="0" borderId="42" xfId="0" applyNumberFormat="1" applyFont="1" applyBorder="1" applyAlignment="1">
      <alignment vertical="center"/>
    </xf>
    <xf numFmtId="181" fontId="12" fillId="0" borderId="61" xfId="0" applyNumberFormat="1" applyFont="1" applyBorder="1" applyAlignment="1">
      <alignment vertical="center"/>
    </xf>
    <xf numFmtId="179" fontId="12" fillId="0" borderId="42" xfId="0" applyNumberFormat="1" applyFont="1" applyBorder="1" applyAlignment="1">
      <alignment vertical="center"/>
    </xf>
    <xf numFmtId="179" fontId="12" fillId="0" borderId="61" xfId="0" applyNumberFormat="1" applyFont="1" applyBorder="1" applyAlignment="1">
      <alignment vertical="center"/>
    </xf>
    <xf numFmtId="183" fontId="12" fillId="0" borderId="75" xfId="0" applyNumberFormat="1" applyFont="1" applyBorder="1" applyAlignment="1">
      <alignment vertical="center"/>
    </xf>
    <xf numFmtId="183" fontId="12" fillId="0" borderId="68" xfId="0" applyNumberFormat="1" applyFont="1" applyBorder="1" applyAlignment="1">
      <alignment vertical="center"/>
    </xf>
    <xf numFmtId="182" fontId="12" fillId="0" borderId="75" xfId="0" applyNumberFormat="1" applyFont="1" applyBorder="1" applyAlignment="1">
      <alignment vertical="center"/>
    </xf>
    <xf numFmtId="182" fontId="12" fillId="0" borderId="68" xfId="0" applyNumberFormat="1" applyFont="1" applyBorder="1" applyAlignment="1">
      <alignment vertical="center"/>
    </xf>
    <xf numFmtId="181" fontId="12" fillId="0" borderId="17" xfId="0" applyNumberFormat="1" applyFont="1" applyBorder="1" applyAlignment="1">
      <alignment horizontal="center" vertical="center" wrapText="1"/>
    </xf>
    <xf numFmtId="181" fontId="12" fillId="0" borderId="78" xfId="0" applyNumberFormat="1" applyFont="1" applyBorder="1" applyAlignment="1">
      <alignment horizontal="center" vertical="center" wrapText="1"/>
    </xf>
    <xf numFmtId="181" fontId="12" fillId="0" borderId="1" xfId="0" applyNumberFormat="1" applyFont="1" applyBorder="1" applyAlignment="1">
      <alignment horizontal="center" vertical="center" wrapText="1"/>
    </xf>
    <xf numFmtId="181" fontId="12" fillId="0" borderId="40" xfId="0" applyNumberFormat="1" applyFont="1" applyBorder="1" applyAlignment="1">
      <alignment horizontal="center" vertical="center" wrapText="1"/>
    </xf>
    <xf numFmtId="181" fontId="12" fillId="0" borderId="55" xfId="0" applyNumberFormat="1" applyFont="1" applyBorder="1" applyAlignment="1">
      <alignment horizontal="center" vertical="center" wrapText="1"/>
    </xf>
    <xf numFmtId="181" fontId="12" fillId="0" borderId="63" xfId="0" applyNumberFormat="1" applyFont="1" applyBorder="1" applyAlignment="1">
      <alignment horizontal="center" vertical="center" wrapText="1"/>
    </xf>
    <xf numFmtId="181" fontId="12" fillId="0" borderId="57" xfId="0" applyNumberFormat="1" applyFont="1" applyBorder="1" applyAlignment="1">
      <alignment horizontal="center" vertical="center" wrapText="1"/>
    </xf>
    <xf numFmtId="181" fontId="12" fillId="0" borderId="66" xfId="0" applyNumberFormat="1" applyFont="1" applyBorder="1" applyAlignment="1">
      <alignment horizontal="center" vertical="center" wrapText="1"/>
    </xf>
    <xf numFmtId="181" fontId="12" fillId="0" borderId="47" xfId="0" applyNumberFormat="1" applyFont="1" applyBorder="1" applyAlignment="1">
      <alignment horizontal="center" vertical="center" wrapText="1"/>
    </xf>
    <xf numFmtId="181" fontId="12" fillId="0" borderId="42" xfId="0" applyNumberFormat="1" applyFont="1" applyBorder="1" applyAlignment="1">
      <alignment horizontal="center" vertical="center"/>
    </xf>
    <xf numFmtId="181" fontId="12" fillId="0" borderId="35" xfId="0" applyNumberFormat="1" applyFont="1" applyBorder="1" applyAlignment="1">
      <alignment horizontal="center" vertical="center"/>
    </xf>
    <xf numFmtId="181" fontId="12" fillId="0" borderId="29" xfId="0" applyNumberFormat="1" applyFont="1" applyBorder="1" applyAlignment="1">
      <alignment horizontal="center" vertical="center" wrapText="1"/>
    </xf>
    <xf numFmtId="183" fontId="12" fillId="0" borderId="45" xfId="0" applyNumberFormat="1" applyFont="1" applyBorder="1" applyAlignment="1">
      <alignment horizontal="center" vertical="center" wrapText="1"/>
    </xf>
    <xf numFmtId="183" fontId="12" fillId="0" borderId="51" xfId="0" applyNumberFormat="1" applyFont="1" applyBorder="1" applyAlignment="1">
      <alignment horizontal="center" vertical="center" wrapText="1"/>
    </xf>
    <xf numFmtId="181" fontId="12" fillId="0" borderId="0" xfId="0" applyNumberFormat="1" applyFont="1" applyBorder="1" applyAlignment="1">
      <alignment vertical="center"/>
    </xf>
    <xf numFmtId="181" fontId="12" fillId="0" borderId="13" xfId="0" applyNumberFormat="1" applyFont="1" applyBorder="1" applyAlignment="1">
      <alignment horizontal="center" vertical="center" wrapText="1"/>
    </xf>
    <xf numFmtId="181" fontId="12" fillId="0" borderId="53" xfId="0" applyNumberFormat="1" applyFont="1" applyBorder="1" applyAlignment="1">
      <alignment vertical="center"/>
    </xf>
    <xf numFmtId="181" fontId="12" fillId="0" borderId="52" xfId="0" applyNumberFormat="1" applyFont="1" applyBorder="1" applyAlignment="1">
      <alignment vertical="center"/>
    </xf>
    <xf numFmtId="181" fontId="12" fillId="0" borderId="49" xfId="0" applyNumberFormat="1" applyFont="1" applyBorder="1" applyAlignment="1">
      <alignment vertical="center"/>
    </xf>
    <xf numFmtId="181" fontId="12" fillId="0" borderId="48" xfId="0" applyNumberFormat="1" applyFont="1" applyBorder="1" applyAlignment="1">
      <alignment vertical="center"/>
    </xf>
    <xf numFmtId="181" fontId="12" fillId="0" borderId="17" xfId="0" applyNumberFormat="1" applyFont="1" applyBorder="1" applyAlignment="1">
      <alignment horizontal="left" vertical="center"/>
    </xf>
    <xf numFmtId="181" fontId="12" fillId="0" borderId="25" xfId="0" applyNumberFormat="1" applyFont="1" applyBorder="1" applyAlignment="1">
      <alignment horizontal="left" vertical="center"/>
    </xf>
    <xf numFmtId="181" fontId="12" fillId="0" borderId="108" xfId="0" applyNumberFormat="1" applyFont="1" applyBorder="1" applyAlignment="1">
      <alignment horizontal="center" vertical="center"/>
    </xf>
    <xf numFmtId="181" fontId="12" fillId="0" borderId="39" xfId="0" applyNumberFormat="1" applyFont="1" applyBorder="1" applyAlignment="1">
      <alignment horizontal="left" vertical="center"/>
    </xf>
    <xf numFmtId="181" fontId="12" fillId="0" borderId="44" xfId="0" applyNumberFormat="1" applyFont="1" applyBorder="1" applyAlignment="1">
      <alignment horizontal="left" vertical="center"/>
    </xf>
    <xf numFmtId="181" fontId="12" fillId="0" borderId="25" xfId="0" applyNumberFormat="1" applyFont="1" applyBorder="1" applyAlignment="1">
      <alignment horizontal="center" vertical="center"/>
    </xf>
    <xf numFmtId="181" fontId="12" fillId="0" borderId="84" xfId="0" applyNumberFormat="1" applyFont="1" applyBorder="1" applyAlignment="1">
      <alignment horizontal="center" vertical="center"/>
    </xf>
    <xf numFmtId="181" fontId="12" fillId="0" borderId="87" xfId="0" applyNumberFormat="1" applyFont="1" applyBorder="1" applyAlignment="1">
      <alignment horizontal="center" vertical="center"/>
    </xf>
    <xf numFmtId="181" fontId="12" fillId="0" borderId="90" xfId="0" applyNumberFormat="1" applyFont="1" applyBorder="1" applyAlignment="1">
      <alignment horizontal="center" vertical="center"/>
    </xf>
    <xf numFmtId="181" fontId="12" fillId="0" borderId="61" xfId="0" applyNumberFormat="1" applyFont="1" applyBorder="1" applyAlignment="1">
      <alignment horizontal="center" vertical="center"/>
    </xf>
    <xf numFmtId="181" fontId="12" fillId="0" borderId="21" xfId="0" applyNumberFormat="1" applyFont="1" applyBorder="1" applyAlignment="1">
      <alignment horizontal="center" vertical="center" wrapText="1"/>
    </xf>
    <xf numFmtId="181" fontId="12" fillId="0" borderId="25" xfId="0" applyNumberFormat="1" applyFont="1" applyBorder="1" applyAlignment="1">
      <alignment horizontal="center" vertical="center" wrapText="1"/>
    </xf>
    <xf numFmtId="181" fontId="12" fillId="0" borderId="29" xfId="0" applyNumberFormat="1" applyFont="1" applyBorder="1" applyAlignment="1">
      <alignment vertical="center"/>
    </xf>
    <xf numFmtId="181" fontId="12" fillId="0" borderId="30" xfId="0" applyNumberFormat="1" applyFont="1" applyBorder="1" applyAlignment="1">
      <alignment vertical="center"/>
    </xf>
    <xf numFmtId="181" fontId="12" fillId="0" borderId="94" xfId="0" applyNumberFormat="1" applyFont="1" applyBorder="1" applyAlignment="1">
      <alignment horizontal="center" vertical="center"/>
    </xf>
    <xf numFmtId="181" fontId="12" fillId="0" borderId="101" xfId="0" applyNumberFormat="1" applyFont="1" applyBorder="1" applyAlignment="1">
      <alignment horizontal="center" vertical="center"/>
    </xf>
    <xf numFmtId="181" fontId="12" fillId="0" borderId="102" xfId="0" applyNumberFormat="1" applyFont="1" applyBorder="1" applyAlignment="1">
      <alignment horizontal="center" vertical="center"/>
    </xf>
    <xf numFmtId="181" fontId="12" fillId="0" borderId="103" xfId="0" applyNumberFormat="1" applyFont="1" applyBorder="1" applyAlignment="1">
      <alignment horizontal="center" vertical="center"/>
    </xf>
    <xf numFmtId="181" fontId="12" fillId="0" borderId="55" xfId="0" applyNumberFormat="1" applyFont="1" applyBorder="1" applyAlignment="1">
      <alignment vertical="center"/>
    </xf>
    <xf numFmtId="181" fontId="12" fillId="0" borderId="32" xfId="0" applyNumberFormat="1" applyFont="1" applyBorder="1" applyAlignment="1">
      <alignment vertical="center"/>
    </xf>
    <xf numFmtId="181" fontId="12" fillId="0" borderId="36" xfId="0" applyNumberFormat="1" applyFont="1" applyBorder="1" applyAlignment="1">
      <alignment vertical="center"/>
    </xf>
    <xf numFmtId="179" fontId="12" fillId="0" borderId="27" xfId="0" applyNumberFormat="1" applyFont="1" applyBorder="1" applyAlignment="1">
      <alignment vertical="center"/>
    </xf>
    <xf numFmtId="179" fontId="12" fillId="0" borderId="22" xfId="0" applyNumberFormat="1" applyFont="1" applyBorder="1" applyAlignment="1">
      <alignment vertical="center"/>
    </xf>
    <xf numFmtId="181" fontId="12" fillId="0" borderId="79" xfId="0" applyNumberFormat="1" applyFont="1" applyBorder="1" applyAlignment="1">
      <alignment horizontal="left" vertical="center"/>
    </xf>
    <xf numFmtId="181" fontId="12" fillId="0" borderId="21" xfId="0" applyNumberFormat="1" applyFont="1" applyBorder="1" applyAlignment="1">
      <alignment horizontal="left" vertical="center"/>
    </xf>
    <xf numFmtId="181" fontId="12" fillId="0" borderId="78" xfId="0" applyNumberFormat="1" applyFont="1" applyBorder="1" applyAlignment="1">
      <alignment horizontal="left" vertical="center"/>
    </xf>
    <xf numFmtId="181" fontId="12" fillId="0" borderId="1" xfId="0" applyNumberFormat="1" applyFont="1" applyBorder="1" applyAlignment="1">
      <alignment horizontal="left" vertical="center"/>
    </xf>
    <xf numFmtId="181" fontId="12" fillId="0" borderId="38" xfId="0" applyNumberFormat="1" applyFont="1" applyBorder="1" applyAlignment="1">
      <alignment horizontal="left" vertical="center"/>
    </xf>
    <xf numFmtId="181" fontId="12" fillId="0" borderId="36" xfId="0" applyNumberFormat="1" applyFont="1" applyBorder="1" applyAlignment="1">
      <alignment horizontal="left" vertical="center"/>
    </xf>
    <xf numFmtId="181" fontId="12" fillId="0" borderId="29" xfId="0" applyNumberFormat="1" applyFont="1" applyBorder="1" applyAlignment="1">
      <alignment horizontal="left" vertical="center"/>
    </xf>
    <xf numFmtId="181" fontId="12" fillId="0" borderId="30" xfId="0" applyNumberFormat="1" applyFont="1" applyBorder="1" applyAlignment="1">
      <alignment horizontal="left" vertical="center"/>
    </xf>
    <xf numFmtId="181" fontId="12" fillId="0" borderId="79" xfId="0" applyNumberFormat="1" applyFont="1" applyBorder="1" applyAlignment="1">
      <alignment vertical="center"/>
    </xf>
    <xf numFmtId="181" fontId="12" fillId="0" borderId="21" xfId="0" applyNumberFormat="1" applyFont="1" applyBorder="1" applyAlignment="1">
      <alignment vertical="center"/>
    </xf>
    <xf numFmtId="181" fontId="12" fillId="0" borderId="37" xfId="0" applyNumberFormat="1" applyFont="1" applyBorder="1" applyAlignment="1">
      <alignment vertical="center"/>
    </xf>
    <xf numFmtId="181" fontId="12" fillId="0" borderId="31" xfId="0" applyNumberFormat="1" applyFont="1" applyBorder="1" applyAlignment="1">
      <alignment vertical="center"/>
    </xf>
    <xf numFmtId="181" fontId="12" fillId="0" borderId="33" xfId="0" applyNumberFormat="1" applyFont="1" applyBorder="1" applyAlignment="1">
      <alignment vertical="center"/>
    </xf>
    <xf numFmtId="181" fontId="12" fillId="0" borderId="65" xfId="0" applyNumberFormat="1" applyFont="1" applyBorder="1" applyAlignment="1">
      <alignment vertical="center"/>
    </xf>
    <xf numFmtId="181" fontId="12" fillId="0" borderId="64" xfId="0" applyNumberFormat="1" applyFont="1" applyBorder="1" applyAlignment="1">
      <alignment vertical="center"/>
    </xf>
    <xf numFmtId="181" fontId="13" fillId="0" borderId="44" xfId="0" applyNumberFormat="1" applyFont="1" applyBorder="1" applyAlignment="1">
      <alignment horizontal="left" vertical="center"/>
    </xf>
    <xf numFmtId="181" fontId="13" fillId="0" borderId="30" xfId="0" applyNumberFormat="1" applyFont="1" applyBorder="1" applyAlignment="1">
      <alignment horizontal="left" vertical="center"/>
    </xf>
    <xf numFmtId="181" fontId="13" fillId="0" borderId="29" xfId="0" applyNumberFormat="1" applyFont="1" applyBorder="1" applyAlignment="1">
      <alignment horizontal="left" vertical="center"/>
    </xf>
    <xf numFmtId="38" fontId="12" fillId="0" borderId="19" xfId="0" applyNumberFormat="1" applyFont="1" applyBorder="1" applyAlignment="1">
      <alignment horizontal="center" vertical="center"/>
    </xf>
    <xf numFmtId="38" fontId="12" fillId="0" borderId="22" xfId="0" applyNumberFormat="1" applyFont="1" applyBorder="1" applyAlignment="1">
      <alignment horizontal="center" vertical="center"/>
    </xf>
    <xf numFmtId="38" fontId="12" fillId="0" borderId="31" xfId="0" applyNumberFormat="1" applyFont="1" applyBorder="1" applyAlignment="1">
      <alignment horizontal="center" vertical="center"/>
    </xf>
    <xf numFmtId="38" fontId="12" fillId="0" borderId="30" xfId="0" applyNumberFormat="1" applyFont="1" applyBorder="1" applyAlignment="1">
      <alignment horizontal="center" vertical="center"/>
    </xf>
    <xf numFmtId="38" fontId="12" fillId="0" borderId="29" xfId="0" applyNumberFormat="1" applyFont="1" applyBorder="1" applyAlignment="1">
      <alignment horizontal="center" vertical="center" wrapText="1"/>
    </xf>
    <xf numFmtId="38" fontId="12" fillId="0" borderId="47" xfId="0" applyNumberFormat="1" applyFont="1" applyBorder="1" applyAlignment="1">
      <alignment horizontal="center" vertical="center" wrapText="1"/>
    </xf>
    <xf numFmtId="40" fontId="12" fillId="0" borderId="45" xfId="0" applyNumberFormat="1" applyFont="1" applyBorder="1" applyAlignment="1">
      <alignment horizontal="center" vertical="center" wrapText="1"/>
    </xf>
    <xf numFmtId="40" fontId="12" fillId="0" borderId="51" xfId="0" applyNumberFormat="1" applyFont="1" applyBorder="1" applyAlignment="1">
      <alignment horizontal="center" vertical="center" wrapText="1"/>
    </xf>
    <xf numFmtId="181" fontId="12" fillId="0" borderId="37" xfId="0" applyNumberFormat="1" applyFont="1" applyBorder="1" applyAlignment="1">
      <alignment horizontal="center" vertical="center"/>
    </xf>
    <xf numFmtId="181" fontId="12" fillId="0" borderId="45" xfId="0" applyNumberFormat="1" applyFont="1" applyBorder="1" applyAlignment="1">
      <alignment vertical="center"/>
    </xf>
    <xf numFmtId="181" fontId="12" fillId="0" borderId="44" xfId="0" applyNumberFormat="1" applyFont="1" applyBorder="1" applyAlignment="1">
      <alignment vertical="center"/>
    </xf>
    <xf numFmtId="181" fontId="12" fillId="0" borderId="59" xfId="0" applyNumberFormat="1" applyFont="1" applyBorder="1" applyAlignment="1">
      <alignment vertical="center"/>
    </xf>
    <xf numFmtId="181" fontId="12" fillId="0" borderId="58" xfId="0" applyNumberFormat="1" applyFont="1" applyBorder="1" applyAlignment="1">
      <alignment vertical="center"/>
    </xf>
    <xf numFmtId="181" fontId="12" fillId="0" borderId="38" xfId="0" applyNumberFormat="1" applyFont="1" applyBorder="1" applyAlignment="1">
      <alignment vertical="center"/>
    </xf>
    <xf numFmtId="179" fontId="12" fillId="0" borderId="53" xfId="0" applyNumberFormat="1" applyFont="1" applyBorder="1" applyAlignment="1">
      <alignment vertical="center"/>
    </xf>
    <xf numFmtId="179" fontId="12" fillId="0" borderId="31" xfId="0" applyNumberFormat="1" applyFont="1" applyBorder="1" applyAlignment="1">
      <alignment vertical="center"/>
    </xf>
    <xf numFmtId="179" fontId="12" fillId="0" borderId="33" xfId="0" applyNumberFormat="1" applyFont="1" applyBorder="1" applyAlignment="1">
      <alignment vertical="center"/>
    </xf>
    <xf numFmtId="179" fontId="12" fillId="0" borderId="65" xfId="0" applyNumberFormat="1" applyFont="1" applyBorder="1" applyAlignment="1">
      <alignment vertical="center"/>
    </xf>
    <xf numFmtId="183" fontId="12" fillId="0" borderId="38" xfId="0" applyNumberFormat="1" applyFont="1" applyBorder="1" applyAlignment="1">
      <alignment vertical="center"/>
    </xf>
    <xf numFmtId="183" fontId="12" fillId="0" borderId="29" xfId="0" applyNumberFormat="1" applyFont="1" applyBorder="1" applyAlignment="1">
      <alignment vertical="center"/>
    </xf>
    <xf numFmtId="183" fontId="12" fillId="0" borderId="55" xfId="0" applyNumberFormat="1" applyFont="1" applyBorder="1" applyAlignment="1">
      <alignment vertical="center"/>
    </xf>
    <xf numFmtId="183" fontId="12" fillId="0" borderId="63" xfId="0" applyNumberFormat="1" applyFont="1" applyBorder="1" applyAlignment="1">
      <alignment vertical="center"/>
    </xf>
    <xf numFmtId="182" fontId="12" fillId="0" borderId="38" xfId="0" applyNumberFormat="1" applyFont="1" applyBorder="1" applyAlignment="1">
      <alignment vertical="center"/>
    </xf>
    <xf numFmtId="182" fontId="12" fillId="0" borderId="29" xfId="0" applyNumberFormat="1" applyFont="1" applyBorder="1" applyAlignment="1">
      <alignment vertical="center"/>
    </xf>
    <xf numFmtId="182" fontId="12" fillId="0" borderId="30" xfId="0" applyNumberFormat="1" applyFont="1" applyBorder="1" applyAlignment="1">
      <alignment vertical="center"/>
    </xf>
    <xf numFmtId="182" fontId="12" fillId="0" borderId="32" xfId="0" applyNumberFormat="1" applyFont="1" applyBorder="1" applyAlignment="1">
      <alignment vertical="center"/>
    </xf>
    <xf numFmtId="182" fontId="12" fillId="0" borderId="64" xfId="0" applyNumberFormat="1" applyFont="1" applyBorder="1" applyAlignment="1">
      <alignment vertical="center"/>
    </xf>
    <xf numFmtId="180" fontId="12" fillId="0" borderId="37" xfId="0" applyNumberFormat="1" applyFont="1" applyBorder="1" applyAlignment="1">
      <alignment vertical="center"/>
    </xf>
    <xf numFmtId="180" fontId="12" fillId="0" borderId="31" xfId="0" applyNumberFormat="1" applyFont="1" applyBorder="1" applyAlignment="1">
      <alignment vertical="center"/>
    </xf>
    <xf numFmtId="183" fontId="12" fillId="0" borderId="45" xfId="0" applyNumberFormat="1" applyFont="1" applyBorder="1" applyAlignment="1">
      <alignment vertical="center"/>
    </xf>
    <xf numFmtId="181" fontId="12" fillId="0" borderId="54" xfId="0" applyNumberFormat="1" applyFont="1" applyBorder="1" applyAlignment="1">
      <alignment vertical="center"/>
    </xf>
    <xf numFmtId="181" fontId="12" fillId="0" borderId="71" xfId="0" applyNumberFormat="1" applyFont="1" applyBorder="1" applyAlignment="1">
      <alignment vertical="center"/>
    </xf>
    <xf numFmtId="181" fontId="12" fillId="0" borderId="73" xfId="0" applyNumberFormat="1" applyFont="1" applyBorder="1" applyAlignment="1">
      <alignment vertical="center"/>
    </xf>
    <xf numFmtId="181" fontId="12" fillId="0" borderId="57" xfId="0" applyNumberFormat="1" applyFont="1" applyBorder="1" applyAlignment="1">
      <alignment vertical="center"/>
    </xf>
    <xf numFmtId="181" fontId="12" fillId="0" borderId="74" xfId="0" applyNumberFormat="1" applyFont="1" applyBorder="1" applyAlignment="1">
      <alignment vertical="center"/>
    </xf>
    <xf numFmtId="183" fontId="12" fillId="0" borderId="59" xfId="0" applyNumberFormat="1" applyFont="1" applyBorder="1" applyAlignment="1">
      <alignment vertical="center"/>
    </xf>
    <xf numFmtId="181" fontId="12" fillId="0" borderId="70" xfId="0" applyNumberFormat="1" applyFont="1" applyBorder="1" applyAlignment="1">
      <alignment vertical="center"/>
    </xf>
    <xf numFmtId="181" fontId="12" fillId="0" borderId="75" xfId="0" applyNumberFormat="1" applyFont="1" applyBorder="1" applyAlignment="1">
      <alignment vertical="center"/>
    </xf>
    <xf numFmtId="181" fontId="12" fillId="0" borderId="77" xfId="0" applyNumberFormat="1" applyFont="1" applyBorder="1" applyAlignment="1">
      <alignment vertical="center"/>
    </xf>
    <xf numFmtId="181" fontId="12" fillId="0" borderId="16" xfId="0" applyNumberFormat="1" applyFont="1" applyBorder="1" applyAlignment="1">
      <alignment vertical="center"/>
    </xf>
    <xf numFmtId="181" fontId="12" fillId="0" borderId="20" xfId="0" applyNumberFormat="1" applyFont="1" applyBorder="1" applyAlignment="1">
      <alignment vertical="center"/>
    </xf>
    <xf numFmtId="181" fontId="12" fillId="0" borderId="24" xfId="0" applyNumberFormat="1" applyFont="1" applyBorder="1" applyAlignment="1">
      <alignment vertical="center"/>
    </xf>
    <xf numFmtId="181" fontId="12" fillId="0" borderId="125" xfId="0" applyNumberFormat="1" applyFont="1" applyBorder="1" applyAlignment="1">
      <alignment horizontal="center" vertical="center"/>
    </xf>
    <xf numFmtId="181" fontId="12" fillId="0" borderId="64" xfId="0" applyNumberFormat="1" applyFont="1" applyBorder="1" applyAlignment="1">
      <alignment horizontal="center" vertical="center" wrapText="1"/>
    </xf>
    <xf numFmtId="181" fontId="12" fillId="0" borderId="12" xfId="0" applyNumberFormat="1" applyFont="1" applyBorder="1" applyAlignment="1">
      <alignment horizontal="center" vertical="center" wrapText="1"/>
    </xf>
    <xf numFmtId="181" fontId="12" fillId="0" borderId="14" xfId="0" applyNumberFormat="1" applyFont="1" applyBorder="1" applyAlignment="1">
      <alignment horizontal="center" vertical="center" wrapText="1"/>
    </xf>
    <xf numFmtId="181" fontId="12" fillId="0" borderId="30" xfId="0" applyNumberFormat="1" applyFont="1" applyBorder="1" applyAlignment="1">
      <alignment horizontal="center" vertical="center"/>
    </xf>
    <xf numFmtId="181" fontId="12" fillId="0" borderId="65" xfId="0" applyNumberFormat="1" applyFont="1" applyBorder="1" applyAlignment="1">
      <alignment horizontal="center" vertical="center"/>
    </xf>
    <xf numFmtId="181" fontId="12" fillId="0" borderId="26" xfId="0" applyNumberFormat="1" applyFont="1" applyBorder="1" applyAlignment="1">
      <alignment horizontal="left" vertical="center"/>
    </xf>
    <xf numFmtId="181" fontId="12" fillId="0" borderId="4" xfId="0" applyNumberFormat="1" applyFont="1" applyBorder="1" applyAlignment="1">
      <alignment horizontal="left" vertical="center"/>
    </xf>
    <xf numFmtId="181" fontId="12" fillId="0" borderId="67" xfId="0" applyNumberFormat="1" applyFont="1" applyBorder="1" applyAlignment="1">
      <alignment vertical="center"/>
    </xf>
    <xf numFmtId="181" fontId="12" fillId="0" borderId="124" xfId="0" applyNumberFormat="1" applyFont="1" applyBorder="1" applyAlignment="1">
      <alignment horizontal="center" vertical="center"/>
    </xf>
    <xf numFmtId="183" fontId="12" fillId="0" borderId="40" xfId="0" applyNumberFormat="1" applyFont="1" applyBorder="1" applyAlignment="1">
      <alignment vertical="center"/>
    </xf>
    <xf numFmtId="181" fontId="12" fillId="0" borderId="1" xfId="0" applyNumberFormat="1" applyFont="1" applyBorder="1" applyAlignment="1">
      <alignment vertical="center"/>
    </xf>
    <xf numFmtId="181" fontId="12" fillId="0" borderId="25" xfId="0" applyNumberFormat="1" applyFont="1" applyBorder="1" applyAlignment="1">
      <alignment vertical="center"/>
    </xf>
    <xf numFmtId="181" fontId="12" fillId="0" borderId="78" xfId="0" applyNumberFormat="1" applyFont="1" applyBorder="1" applyAlignment="1">
      <alignment vertical="center"/>
    </xf>
    <xf numFmtId="181" fontId="13" fillId="0" borderId="25" xfId="0" applyNumberFormat="1" applyFont="1" applyBorder="1" applyAlignment="1">
      <alignment horizontal="left" vertical="center"/>
    </xf>
    <xf numFmtId="181" fontId="12" fillId="0" borderId="40" xfId="0" applyNumberFormat="1" applyFont="1" applyBorder="1" applyAlignment="1">
      <alignment vertical="center" shrinkToFit="1"/>
    </xf>
    <xf numFmtId="181" fontId="12" fillId="0" borderId="52" xfId="0" applyNumberFormat="1" applyFont="1" applyBorder="1" applyAlignment="1">
      <alignment vertical="center" shrinkToFit="1"/>
    </xf>
    <xf numFmtId="181" fontId="12" fillId="0" borderId="47" xfId="0" applyNumberFormat="1" applyFont="1" applyBorder="1" applyAlignment="1">
      <alignment vertical="center"/>
    </xf>
    <xf numFmtId="181" fontId="12" fillId="0" borderId="39" xfId="0" applyNumberFormat="1" applyFont="1" applyBorder="1" applyAlignment="1">
      <alignment vertical="center"/>
    </xf>
    <xf numFmtId="181" fontId="12" fillId="0" borderId="43" xfId="0" applyNumberFormat="1" applyFont="1" applyBorder="1" applyAlignment="1">
      <alignment vertical="center"/>
    </xf>
    <xf numFmtId="181" fontId="12" fillId="0" borderId="52" xfId="0" applyNumberFormat="1" applyFont="1" applyBorder="1" applyAlignment="1">
      <alignment horizontal="center" vertical="center" wrapText="1"/>
    </xf>
    <xf numFmtId="181" fontId="12" fillId="0" borderId="32" xfId="0" applyNumberFormat="1" applyFont="1" applyBorder="1" applyAlignment="1">
      <alignment horizontal="center" vertical="center" wrapText="1"/>
    </xf>
    <xf numFmtId="183" fontId="12" fillId="0" borderId="75" xfId="0" applyNumberFormat="1" applyFont="1" applyBorder="1" applyAlignment="1">
      <alignment horizontal="center" vertical="center" wrapText="1"/>
    </xf>
    <xf numFmtId="183" fontId="12" fillId="0" borderId="68" xfId="0" applyNumberFormat="1" applyFont="1" applyBorder="1" applyAlignment="1">
      <alignment horizontal="center" vertical="center" wrapText="1"/>
    </xf>
    <xf numFmtId="181" fontId="12" fillId="0" borderId="33" xfId="0" applyNumberFormat="1" applyFont="1" applyBorder="1" applyAlignment="1">
      <alignment horizontal="center" vertical="center" wrapText="1"/>
    </xf>
    <xf numFmtId="183" fontId="12" fillId="0" borderId="73" xfId="0" applyNumberFormat="1" applyFont="1" applyBorder="1" applyAlignment="1">
      <alignment horizontal="center" vertical="center" wrapText="1"/>
    </xf>
    <xf numFmtId="181" fontId="12" fillId="0" borderId="26" xfId="0" applyNumberFormat="1" applyFont="1" applyBorder="1" applyAlignment="1">
      <alignment vertical="center"/>
    </xf>
    <xf numFmtId="181" fontId="12" fillId="0" borderId="4" xfId="0" applyNumberFormat="1" applyFont="1" applyBorder="1" applyAlignment="1">
      <alignment vertical="center"/>
    </xf>
    <xf numFmtId="181" fontId="12" fillId="0" borderId="62" xfId="0" applyNumberFormat="1" applyFont="1" applyBorder="1" applyAlignment="1">
      <alignment horizontal="center" vertical="center"/>
    </xf>
    <xf numFmtId="181" fontId="12" fillId="0" borderId="63" xfId="0" applyNumberFormat="1" applyFont="1" applyBorder="1" applyAlignment="1">
      <alignment horizontal="center" vertical="center"/>
    </xf>
    <xf numFmtId="183" fontId="12" fillId="0" borderId="57" xfId="0" applyNumberFormat="1" applyFont="1" applyBorder="1" applyAlignment="1">
      <alignment vertical="center"/>
    </xf>
    <xf numFmtId="183" fontId="12" fillId="0" borderId="74" xfId="0" applyNumberFormat="1" applyFont="1" applyBorder="1" applyAlignment="1">
      <alignment vertical="center"/>
    </xf>
    <xf numFmtId="181" fontId="12" fillId="0" borderId="52" xfId="0" applyNumberFormat="1" applyFont="1" applyBorder="1" applyAlignment="1">
      <alignment horizontal="center" vertical="center"/>
    </xf>
    <xf numFmtId="182" fontId="12" fillId="0" borderId="55" xfId="0" applyNumberFormat="1" applyFont="1" applyBorder="1" applyAlignment="1">
      <alignment vertical="center"/>
    </xf>
    <xf numFmtId="179" fontId="12" fillId="0" borderId="37" xfId="0" applyNumberFormat="1" applyFont="1" applyBorder="1" applyAlignment="1">
      <alignment vertical="center"/>
    </xf>
    <xf numFmtId="181" fontId="12" fillId="0" borderId="32" xfId="0" applyNumberFormat="1" applyFont="1" applyBorder="1" applyAlignment="1">
      <alignment horizontal="left" vertical="center"/>
    </xf>
    <xf numFmtId="181" fontId="12" fillId="0" borderId="72" xfId="0" applyNumberFormat="1" applyFont="1" applyBorder="1" applyAlignment="1">
      <alignment horizontal="left" vertical="center"/>
    </xf>
    <xf numFmtId="181" fontId="12" fillId="0" borderId="34" xfId="0" applyNumberFormat="1" applyFont="1" applyBorder="1" applyAlignment="1">
      <alignment horizontal="left" vertical="center"/>
    </xf>
    <xf numFmtId="181" fontId="12" fillId="0" borderId="14" xfId="0" applyNumberFormat="1" applyFont="1" applyBorder="1" applyAlignment="1">
      <alignment horizontal="left" vertical="center"/>
    </xf>
    <xf numFmtId="181" fontId="12" fillId="0" borderId="28" xfId="0" applyNumberFormat="1" applyFont="1" applyBorder="1" applyAlignment="1">
      <alignment horizontal="left" vertical="center"/>
    </xf>
    <xf numFmtId="181" fontId="12" fillId="0" borderId="3" xfId="0" applyNumberFormat="1" applyFont="1" applyBorder="1" applyAlignment="1">
      <alignment vertical="center"/>
    </xf>
    <xf numFmtId="181" fontId="12" fillId="0" borderId="111" xfId="0" applyNumberFormat="1" applyFont="1" applyBorder="1" applyAlignment="1">
      <alignment horizontal="center" vertical="center"/>
    </xf>
    <xf numFmtId="181" fontId="12" fillId="0" borderId="113" xfId="0" applyNumberFormat="1" applyFont="1" applyBorder="1" applyAlignment="1">
      <alignment vertical="center"/>
    </xf>
    <xf numFmtId="0" fontId="13" fillId="0" borderId="105" xfId="0" applyFont="1" applyBorder="1" applyAlignment="1">
      <alignment vertical="center"/>
    </xf>
    <xf numFmtId="181" fontId="12" fillId="0" borderId="116" xfId="0" applyNumberFormat="1" applyFont="1" applyBorder="1" applyAlignment="1">
      <alignment vertical="center"/>
    </xf>
    <xf numFmtId="0" fontId="13" fillId="0" borderId="113" xfId="0" applyFont="1" applyBorder="1" applyAlignment="1">
      <alignment vertical="center"/>
    </xf>
    <xf numFmtId="0" fontId="13" fillId="0" borderId="112" xfId="0" applyFont="1" applyBorder="1" applyAlignment="1">
      <alignment vertical="center"/>
    </xf>
    <xf numFmtId="181" fontId="12" fillId="0" borderId="98" xfId="0" applyNumberFormat="1" applyFont="1" applyBorder="1" applyAlignment="1">
      <alignment vertical="center"/>
    </xf>
    <xf numFmtId="0" fontId="13" fillId="0" borderId="92" xfId="0" applyFont="1" applyBorder="1" applyAlignment="1">
      <alignment vertical="center"/>
    </xf>
    <xf numFmtId="181" fontId="12" fillId="0" borderId="55" xfId="0" applyNumberFormat="1" applyFont="1" applyBorder="1" applyAlignment="1">
      <alignment horizontal="left" vertical="center"/>
    </xf>
    <xf numFmtId="181" fontId="12" fillId="0" borderId="73" xfId="0" applyNumberFormat="1" applyFont="1" applyBorder="1" applyAlignment="1">
      <alignment horizontal="left" vertical="center"/>
    </xf>
    <xf numFmtId="0" fontId="13" fillId="0" borderId="104" xfId="0" applyFont="1" applyBorder="1" applyAlignment="1">
      <alignment vertical="center"/>
    </xf>
    <xf numFmtId="181" fontId="12" fillId="0" borderId="117" xfId="0" applyNumberFormat="1" applyFont="1" applyBorder="1" applyAlignment="1">
      <alignment vertical="center"/>
    </xf>
    <xf numFmtId="0" fontId="13" fillId="0" borderId="117" xfId="0" applyFont="1" applyBorder="1" applyAlignment="1">
      <alignment vertical="center"/>
    </xf>
    <xf numFmtId="181" fontId="12" fillId="0" borderId="104" xfId="0" applyNumberFormat="1" applyFont="1" applyBorder="1" applyAlignment="1">
      <alignment vertical="center"/>
    </xf>
    <xf numFmtId="0" fontId="13" fillId="0" borderId="106" xfId="0" applyFont="1" applyBorder="1" applyAlignment="1">
      <alignment vertical="center"/>
    </xf>
    <xf numFmtId="180" fontId="12" fillId="0" borderId="56" xfId="0" applyNumberFormat="1" applyFont="1" applyBorder="1" applyAlignment="1">
      <alignment vertical="center"/>
    </xf>
    <xf numFmtId="180" fontId="12" fillId="0" borderId="0" xfId="0" applyNumberFormat="1" applyFont="1" applyBorder="1" applyAlignment="1">
      <alignment vertical="center"/>
    </xf>
    <xf numFmtId="180" fontId="12" fillId="0" borderId="27" xfId="0" applyNumberFormat="1" applyFont="1" applyBorder="1" applyAlignment="1">
      <alignment vertical="center"/>
    </xf>
    <xf numFmtId="181" fontId="12" fillId="0" borderId="35" xfId="0" applyNumberFormat="1" applyFont="1" applyBorder="1" applyAlignment="1">
      <alignment vertical="center"/>
    </xf>
    <xf numFmtId="181" fontId="12" fillId="0" borderId="30" xfId="0" applyNumberFormat="1" applyFont="1" applyBorder="1" applyAlignment="1">
      <alignment vertical="center" shrinkToFit="1"/>
    </xf>
    <xf numFmtId="181" fontId="12" fillId="0" borderId="20" xfId="0" applyNumberFormat="1" applyFont="1" applyBorder="1" applyAlignment="1">
      <alignment vertical="center" shrinkToFit="1"/>
    </xf>
    <xf numFmtId="181" fontId="12" fillId="0" borderId="3" xfId="0" applyNumberFormat="1" applyFont="1" applyBorder="1" applyAlignment="1">
      <alignment horizontal="left" vertical="center"/>
    </xf>
    <xf numFmtId="179" fontId="12" fillId="0" borderId="56" xfId="0" applyNumberFormat="1" applyFont="1" applyBorder="1" applyAlignment="1">
      <alignment vertical="center"/>
    </xf>
    <xf numFmtId="181" fontId="12" fillId="0" borderId="57" xfId="0" applyNumberFormat="1" applyFont="1" applyBorder="1" applyAlignment="1">
      <alignment horizontal="center" vertical="center"/>
    </xf>
    <xf numFmtId="181" fontId="12" fillId="0" borderId="59" xfId="0" applyNumberFormat="1" applyFont="1" applyBorder="1" applyAlignment="1">
      <alignment horizontal="center" vertical="center"/>
    </xf>
    <xf numFmtId="181" fontId="12" fillId="0" borderId="33" xfId="0" applyNumberFormat="1" applyFont="1" applyBorder="1" applyAlignment="1">
      <alignment horizontal="right" vertical="center"/>
    </xf>
    <xf numFmtId="181" fontId="12" fillId="0" borderId="35" xfId="0" applyNumberFormat="1" applyFont="1" applyBorder="1" applyAlignment="1">
      <alignment horizontal="right" vertical="center"/>
    </xf>
    <xf numFmtId="181" fontId="12" fillId="0" borderId="37" xfId="0" applyNumberFormat="1" applyFont="1" applyBorder="1" applyAlignment="1">
      <alignment horizontal="right" vertical="center"/>
    </xf>
    <xf numFmtId="181" fontId="12" fillId="0" borderId="34" xfId="0" applyNumberFormat="1" applyFont="1" applyBorder="1" applyAlignment="1">
      <alignment vertical="center"/>
    </xf>
    <xf numFmtId="179" fontId="12" fillId="0" borderId="35" xfId="0" applyNumberFormat="1" applyFont="1" applyBorder="1" applyAlignment="1">
      <alignment vertical="center"/>
    </xf>
    <xf numFmtId="183" fontId="12" fillId="0" borderId="73" xfId="0" applyNumberFormat="1" applyFont="1" applyBorder="1" applyAlignment="1">
      <alignment vertical="center"/>
    </xf>
    <xf numFmtId="182" fontId="12" fillId="0" borderId="73" xfId="0" applyNumberFormat="1" applyFont="1" applyBorder="1" applyAlignment="1">
      <alignment vertical="center"/>
    </xf>
    <xf numFmtId="179" fontId="12" fillId="0" borderId="0" xfId="0" applyNumberFormat="1" applyFont="1" applyBorder="1" applyAlignment="1">
      <alignment vertical="center"/>
    </xf>
    <xf numFmtId="179" fontId="12" fillId="0" borderId="8" xfId="0" applyNumberFormat="1" applyFont="1" applyBorder="1" applyAlignment="1">
      <alignment vertical="center"/>
    </xf>
    <xf numFmtId="181" fontId="12" fillId="0" borderId="41" xfId="0" applyNumberFormat="1" applyFont="1" applyBorder="1" applyAlignment="1">
      <alignment horizontal="left" vertical="center"/>
    </xf>
    <xf numFmtId="181" fontId="12" fillId="0" borderId="9" xfId="0" applyNumberFormat="1" applyFont="1" applyBorder="1" applyAlignment="1">
      <alignment horizontal="left" vertical="center"/>
    </xf>
    <xf numFmtId="181" fontId="12" fillId="0" borderId="74" xfId="0" applyNumberFormat="1" applyFont="1" applyBorder="1" applyAlignment="1">
      <alignment horizontal="center" vertical="center"/>
    </xf>
    <xf numFmtId="181" fontId="12" fillId="0" borderId="57" xfId="0" applyNumberFormat="1" applyFont="1" applyBorder="1" applyAlignment="1">
      <alignment horizontal="right" vertical="center"/>
    </xf>
    <xf numFmtId="181" fontId="12" fillId="0" borderId="59" xfId="0" applyNumberFormat="1" applyFont="1" applyBorder="1" applyAlignment="1">
      <alignment horizontal="right" vertical="center"/>
    </xf>
    <xf numFmtId="180" fontId="12" fillId="0" borderId="8" xfId="0" applyNumberFormat="1" applyFont="1" applyBorder="1" applyAlignment="1">
      <alignment vertical="center"/>
    </xf>
    <xf numFmtId="181" fontId="12" fillId="0" borderId="77" xfId="0" applyNumberFormat="1" applyFont="1" applyBorder="1" applyAlignment="1">
      <alignment horizontal="right" vertical="center"/>
    </xf>
    <xf numFmtId="183" fontId="12" fillId="0" borderId="77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181" fontId="12" fillId="0" borderId="75" xfId="0" applyNumberFormat="1" applyFont="1" applyBorder="1" applyAlignment="1">
      <alignment horizontal="left" vertical="center"/>
    </xf>
    <xf numFmtId="181" fontId="12" fillId="0" borderId="70" xfId="0" applyNumberFormat="1" applyFont="1" applyBorder="1" applyAlignment="1">
      <alignment horizontal="left" vertical="center"/>
    </xf>
    <xf numFmtId="181" fontId="12" fillId="0" borderId="71" xfId="0" applyNumberFormat="1" applyFont="1" applyBorder="1" applyAlignment="1">
      <alignment horizontal="left" vertical="center"/>
    </xf>
    <xf numFmtId="181" fontId="12" fillId="0" borderId="67" xfId="0" applyNumberFormat="1" applyFont="1" applyBorder="1" applyAlignment="1">
      <alignment horizontal="left" vertical="center"/>
    </xf>
    <xf numFmtId="181" fontId="12" fillId="0" borderId="60" xfId="0" applyNumberFormat="1" applyFont="1" applyBorder="1" applyAlignment="1">
      <alignment horizontal="left" vertical="center"/>
    </xf>
    <xf numFmtId="181" fontId="12" fillId="0" borderId="10" xfId="0" applyNumberFormat="1" applyFont="1" applyBorder="1" applyAlignment="1">
      <alignment horizontal="left" vertical="center"/>
    </xf>
    <xf numFmtId="0" fontId="13" fillId="0" borderId="38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58" xfId="0" applyFont="1" applyBorder="1" applyAlignment="1">
      <alignment vertical="center"/>
    </xf>
    <xf numFmtId="0" fontId="13" fillId="0" borderId="68" xfId="0" applyFont="1" applyBorder="1" applyAlignment="1">
      <alignment vertical="center"/>
    </xf>
    <xf numFmtId="0" fontId="13" fillId="0" borderId="69" xfId="0" applyFont="1" applyBorder="1" applyAlignment="1">
      <alignment vertical="center"/>
    </xf>
    <xf numFmtId="0" fontId="13" fillId="0" borderId="67" xfId="0" applyFont="1" applyBorder="1" applyAlignment="1">
      <alignment vertical="center"/>
    </xf>
    <xf numFmtId="180" fontId="12" fillId="0" borderId="33" xfId="0" applyNumberFormat="1" applyFont="1" applyBorder="1" applyAlignment="1">
      <alignment vertical="center"/>
    </xf>
    <xf numFmtId="181" fontId="12" fillId="0" borderId="19" xfId="0" applyNumberFormat="1" applyFont="1" applyBorder="1" applyAlignment="1">
      <alignment vertical="center"/>
    </xf>
    <xf numFmtId="181" fontId="12" fillId="0" borderId="45" xfId="0" applyNumberFormat="1" applyFont="1" applyBorder="1" applyAlignment="1">
      <alignment horizontal="left" vertical="center"/>
    </xf>
    <xf numFmtId="179" fontId="12" fillId="0" borderId="31" xfId="0" applyNumberFormat="1" applyFont="1" applyFill="1" applyBorder="1" applyAlignment="1">
      <alignment vertical="center"/>
    </xf>
    <xf numFmtId="181" fontId="12" fillId="0" borderId="19" xfId="0" applyNumberFormat="1" applyFont="1" applyBorder="1" applyAlignment="1">
      <alignment horizontal="left" vertical="center"/>
    </xf>
    <xf numFmtId="181" fontId="12" fillId="0" borderId="80" xfId="0" applyNumberFormat="1" applyFont="1" applyBorder="1" applyAlignment="1">
      <alignment horizontal="left" vertical="center"/>
    </xf>
    <xf numFmtId="181" fontId="12" fillId="0" borderId="76" xfId="0" applyNumberFormat="1" applyFont="1" applyBorder="1" applyAlignment="1">
      <alignment horizontal="left" vertical="center"/>
    </xf>
    <xf numFmtId="181" fontId="12" fillId="0" borderId="15" xfId="0" applyNumberFormat="1" applyFont="1" applyBorder="1" applyAlignment="1">
      <alignment vertical="center"/>
    </xf>
    <xf numFmtId="0" fontId="13" fillId="0" borderId="61" xfId="0" applyFont="1" applyBorder="1" applyAlignment="1">
      <alignment vertical="center"/>
    </xf>
    <xf numFmtId="0" fontId="13" fillId="0" borderId="69" xfId="0" applyFont="1" applyBorder="1" applyAlignment="1">
      <alignment horizontal="center" vertical="center"/>
    </xf>
    <xf numFmtId="0" fontId="13" fillId="0" borderId="59" xfId="0" applyFont="1" applyBorder="1" applyAlignment="1">
      <alignment horizontal="right" vertical="center"/>
    </xf>
    <xf numFmtId="0" fontId="13" fillId="0" borderId="60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181" fontId="12" fillId="0" borderId="12" xfId="0" applyNumberFormat="1" applyFont="1" applyBorder="1" applyAlignment="1">
      <alignment vertical="center"/>
    </xf>
    <xf numFmtId="181" fontId="12" fillId="0" borderId="119" xfId="0" applyNumberFormat="1" applyFont="1" applyBorder="1" applyAlignment="1">
      <alignment vertical="center"/>
    </xf>
    <xf numFmtId="0" fontId="13" fillId="0" borderId="120" xfId="0" applyFont="1" applyBorder="1" applyAlignment="1">
      <alignment vertical="center"/>
    </xf>
    <xf numFmtId="0" fontId="13" fillId="0" borderId="127" xfId="0" applyFont="1" applyBorder="1" applyAlignment="1">
      <alignment vertical="center"/>
    </xf>
    <xf numFmtId="0" fontId="13" fillId="0" borderId="109" xfId="0" applyFont="1" applyBorder="1" applyAlignment="1">
      <alignment vertical="center"/>
    </xf>
    <xf numFmtId="181" fontId="12" fillId="0" borderId="92" xfId="0" applyNumberFormat="1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181" fontId="12" fillId="0" borderId="102" xfId="0" applyNumberFormat="1" applyFont="1" applyBorder="1" applyAlignment="1">
      <alignment vertical="center"/>
    </xf>
    <xf numFmtId="0" fontId="13" fillId="0" borderId="102" xfId="0" applyFont="1" applyBorder="1" applyAlignment="1">
      <alignment vertical="center"/>
    </xf>
    <xf numFmtId="181" fontId="12" fillId="0" borderId="77" xfId="0" applyNumberFormat="1" applyFont="1" applyBorder="1" applyAlignment="1">
      <alignment horizontal="center" vertical="center"/>
    </xf>
    <xf numFmtId="179" fontId="12" fillId="0" borderId="33" xfId="0" applyNumberFormat="1" applyFont="1" applyBorder="1" applyAlignment="1">
      <alignment horizontal="center" vertical="center"/>
    </xf>
    <xf numFmtId="179" fontId="12" fillId="0" borderId="37" xfId="0" applyNumberFormat="1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textRotation="255"/>
    </xf>
    <xf numFmtId="0" fontId="12" fillId="0" borderId="3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textRotation="255"/>
    </xf>
    <xf numFmtId="0" fontId="12" fillId="0" borderId="4" xfId="0" applyFont="1" applyBorder="1" applyAlignment="1">
      <alignment horizontal="center" vertical="center" textRotation="255"/>
    </xf>
    <xf numFmtId="0" fontId="12" fillId="0" borderId="53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1" fontId="12" fillId="0" borderId="44" xfId="0" applyNumberFormat="1" applyFont="1" applyBorder="1" applyAlignment="1">
      <alignment horizontal="center" vertical="center" wrapText="1"/>
    </xf>
    <xf numFmtId="181" fontId="12" fillId="0" borderId="46" xfId="0" applyNumberFormat="1" applyFont="1" applyBorder="1" applyAlignment="1">
      <alignment horizontal="center" vertical="center" wrapText="1"/>
    </xf>
    <xf numFmtId="181" fontId="13" fillId="0" borderId="21" xfId="0" applyNumberFormat="1" applyFont="1" applyBorder="1" applyAlignment="1">
      <alignment horizontal="left" vertical="center"/>
    </xf>
    <xf numFmtId="181" fontId="12" fillId="0" borderId="59" xfId="0" applyNumberFormat="1" applyFont="1" applyBorder="1" applyAlignment="1">
      <alignment horizontal="left" vertical="center"/>
    </xf>
    <xf numFmtId="181" fontId="12" fillId="0" borderId="39" xfId="0" applyNumberFormat="1" applyFont="1" applyBorder="1" applyAlignment="1">
      <alignment horizontal="center" vertical="center" wrapText="1"/>
    </xf>
    <xf numFmtId="181" fontId="12" fillId="0" borderId="46" xfId="0" applyNumberFormat="1" applyFont="1" applyBorder="1" applyAlignment="1">
      <alignment vertical="center"/>
    </xf>
    <xf numFmtId="181" fontId="12" fillId="0" borderId="51" xfId="0" applyNumberFormat="1" applyFont="1" applyBorder="1" applyAlignment="1">
      <alignment vertical="center"/>
    </xf>
    <xf numFmtId="181" fontId="12" fillId="0" borderId="40" xfId="0" applyNumberFormat="1" applyFont="1" applyBorder="1" applyAlignment="1">
      <alignment vertical="center"/>
    </xf>
    <xf numFmtId="0" fontId="13" fillId="0" borderId="98" xfId="0" applyFont="1" applyBorder="1" applyAlignment="1">
      <alignment vertical="center"/>
    </xf>
    <xf numFmtId="181" fontId="12" fillId="0" borderId="50" xfId="0" applyNumberFormat="1" applyFont="1" applyBorder="1" applyAlignment="1">
      <alignment horizontal="center" vertical="center"/>
    </xf>
    <xf numFmtId="181" fontId="12" fillId="0" borderId="19" xfId="0" applyNumberFormat="1" applyFont="1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13" fillId="0" borderId="115" xfId="0" applyFont="1" applyBorder="1" applyAlignment="1">
      <alignment vertical="center"/>
    </xf>
    <xf numFmtId="0" fontId="13" fillId="0" borderId="108" xfId="0" applyFont="1" applyBorder="1" applyAlignment="1">
      <alignment vertical="center"/>
    </xf>
    <xf numFmtId="0" fontId="13" fillId="0" borderId="126" xfId="0" applyFont="1" applyBorder="1" applyAlignment="1">
      <alignment vertical="center"/>
    </xf>
    <xf numFmtId="0" fontId="13" fillId="0" borderId="97" xfId="0" applyFont="1" applyBorder="1" applyAlignment="1">
      <alignment vertical="center"/>
    </xf>
    <xf numFmtId="181" fontId="12" fillId="0" borderId="96" xfId="0" applyNumberFormat="1" applyFont="1" applyBorder="1" applyAlignment="1">
      <alignment vertical="center"/>
    </xf>
    <xf numFmtId="181" fontId="12" fillId="0" borderId="76" xfId="0" applyNumberFormat="1" applyFont="1" applyBorder="1" applyAlignment="1">
      <alignment vertical="center"/>
    </xf>
    <xf numFmtId="181" fontId="12" fillId="0" borderId="28" xfId="0" applyNumberFormat="1" applyFont="1" applyBorder="1" applyAlignment="1">
      <alignment vertical="center"/>
    </xf>
    <xf numFmtId="181" fontId="12" fillId="0" borderId="19" xfId="0" applyNumberFormat="1" applyFont="1" applyBorder="1" applyAlignment="1">
      <alignment vertical="center" shrinkToFit="1"/>
    </xf>
    <xf numFmtId="181" fontId="12" fillId="0" borderId="44" xfId="0" applyNumberFormat="1" applyFont="1" applyBorder="1" applyAlignment="1">
      <alignment vertical="center" shrinkToFit="1"/>
    </xf>
    <xf numFmtId="181" fontId="12" fillId="0" borderId="45" xfId="0" applyNumberFormat="1" applyFont="1" applyBorder="1" applyAlignment="1">
      <alignment vertical="center" shrinkToFit="1"/>
    </xf>
    <xf numFmtId="0" fontId="0" fillId="0" borderId="20" xfId="0" applyBorder="1" applyAlignment="1">
      <alignment horizontal="left" vertical="center"/>
    </xf>
    <xf numFmtId="181" fontId="12" fillId="0" borderId="122" xfId="0" applyNumberFormat="1" applyFont="1" applyBorder="1" applyAlignment="1">
      <alignment horizontal="center" vertical="center"/>
    </xf>
    <xf numFmtId="0" fontId="13" fillId="0" borderId="90" xfId="0" applyFont="1" applyBorder="1" applyAlignment="1">
      <alignment vertical="center"/>
    </xf>
    <xf numFmtId="181" fontId="12" fillId="0" borderId="121" xfId="0" applyNumberFormat="1" applyFont="1" applyBorder="1" applyAlignment="1">
      <alignment vertical="center"/>
    </xf>
    <xf numFmtId="0" fontId="13" fillId="0" borderId="122" xfId="0" applyFont="1" applyBorder="1" applyAlignment="1">
      <alignment vertical="center"/>
    </xf>
    <xf numFmtId="0" fontId="13" fillId="0" borderId="118" xfId="0" applyFont="1" applyBorder="1" applyAlignment="1">
      <alignment vertical="center"/>
    </xf>
    <xf numFmtId="0" fontId="13" fillId="0" borderId="107" xfId="0" applyFont="1" applyBorder="1" applyAlignment="1">
      <alignment vertical="center"/>
    </xf>
    <xf numFmtId="0" fontId="13" fillId="0" borderId="111" xfId="0" applyFont="1" applyBorder="1" applyAlignment="1">
      <alignment vertical="center"/>
    </xf>
    <xf numFmtId="181" fontId="12" fillId="0" borderId="54" xfId="0" applyNumberFormat="1" applyFont="1" applyBorder="1" applyAlignment="1">
      <alignment horizontal="right" vertical="center"/>
    </xf>
    <xf numFmtId="181" fontId="12" fillId="0" borderId="58" xfId="0" applyNumberFormat="1" applyFont="1" applyBorder="1" applyAlignment="1">
      <alignment horizontal="right" vertical="center"/>
    </xf>
    <xf numFmtId="181" fontId="12" fillId="0" borderId="55" xfId="0" applyNumberFormat="1" applyFont="1" applyBorder="1" applyAlignment="1">
      <alignment horizontal="right" vertical="center"/>
    </xf>
    <xf numFmtId="181" fontId="12" fillId="0" borderId="38" xfId="0" applyNumberFormat="1" applyFont="1" applyBorder="1" applyAlignment="1">
      <alignment horizontal="right" vertical="center"/>
    </xf>
    <xf numFmtId="181" fontId="12" fillId="0" borderId="68" xfId="0" applyNumberFormat="1" applyFont="1" applyBorder="1" applyAlignment="1">
      <alignment vertical="center"/>
    </xf>
    <xf numFmtId="181" fontId="12" fillId="0" borderId="15" xfId="0" applyNumberFormat="1" applyFont="1" applyBorder="1" applyAlignment="1">
      <alignment horizontal="left" vertical="center"/>
    </xf>
    <xf numFmtId="181" fontId="12" fillId="0" borderId="16" xfId="0" applyNumberFormat="1" applyFont="1" applyBorder="1" applyAlignment="1">
      <alignment horizontal="left" vertical="center"/>
    </xf>
    <xf numFmtId="181" fontId="12" fillId="0" borderId="20" xfId="0" applyNumberFormat="1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12" fillId="0" borderId="107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181" fontId="12" fillId="0" borderId="40" xfId="0" applyNumberFormat="1" applyFont="1" applyBorder="1" applyAlignment="1">
      <alignment horizontal="left" vertical="center"/>
    </xf>
    <xf numFmtId="181" fontId="12" fillId="0" borderId="80" xfId="0" applyNumberFormat="1" applyFont="1" applyBorder="1" applyAlignment="1">
      <alignment vertical="center"/>
    </xf>
    <xf numFmtId="0" fontId="0" fillId="0" borderId="72" xfId="0" applyBorder="1" applyAlignment="1">
      <alignment vertical="center"/>
    </xf>
    <xf numFmtId="181" fontId="12" fillId="0" borderId="7" xfId="0" applyNumberFormat="1" applyFont="1" applyBorder="1" applyAlignment="1">
      <alignment vertical="center" shrinkToFit="1"/>
    </xf>
    <xf numFmtId="181" fontId="12" fillId="0" borderId="9" xfId="0" applyNumberFormat="1" applyFont="1" applyBorder="1" applyAlignment="1">
      <alignment vertical="center" shrinkToFit="1"/>
    </xf>
    <xf numFmtId="181" fontId="12" fillId="0" borderId="76" xfId="0" applyNumberFormat="1" applyFont="1" applyBorder="1" applyAlignment="1">
      <alignment vertical="center" shrinkToFit="1"/>
    </xf>
    <xf numFmtId="181" fontId="12" fillId="0" borderId="28" xfId="0" applyNumberFormat="1" applyFont="1" applyBorder="1" applyAlignment="1">
      <alignment vertical="center" shrinkToFit="1"/>
    </xf>
    <xf numFmtId="181" fontId="12" fillId="0" borderId="80" xfId="0" applyNumberFormat="1" applyFont="1" applyBorder="1" applyAlignment="1">
      <alignment vertical="center" shrinkToFit="1"/>
    </xf>
    <xf numFmtId="181" fontId="12" fillId="0" borderId="72" xfId="0" applyNumberFormat="1" applyFont="1" applyBorder="1" applyAlignment="1">
      <alignment vertical="center" shrinkToFit="1"/>
    </xf>
    <xf numFmtId="181" fontId="12" fillId="0" borderId="23" xfId="0" applyNumberFormat="1" applyFont="1" applyBorder="1" applyAlignment="1">
      <alignment vertical="center"/>
    </xf>
    <xf numFmtId="181" fontId="12" fillId="0" borderId="114" xfId="0" applyNumberFormat="1" applyFont="1" applyBorder="1" applyAlignment="1">
      <alignment vertical="center"/>
    </xf>
    <xf numFmtId="0" fontId="13" fillId="0" borderId="116" xfId="0" applyFont="1" applyBorder="1" applyAlignment="1">
      <alignment vertical="center"/>
    </xf>
    <xf numFmtId="181" fontId="12" fillId="0" borderId="29" xfId="0" applyNumberFormat="1" applyFont="1" applyBorder="1" applyAlignment="1">
      <alignment vertical="center" shrinkToFit="1"/>
    </xf>
    <xf numFmtId="181" fontId="12" fillId="0" borderId="123" xfId="0" applyNumberFormat="1" applyFont="1" applyBorder="1" applyAlignment="1">
      <alignment horizontal="center" vertical="center"/>
    </xf>
    <xf numFmtId="0" fontId="13" fillId="0" borderId="123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124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181" fontId="12" fillId="0" borderId="94" xfId="0" applyNumberFormat="1" applyFont="1" applyBorder="1" applyAlignment="1">
      <alignment vertical="center"/>
    </xf>
    <xf numFmtId="0" fontId="13" fillId="0" borderId="94" xfId="0" applyFont="1" applyBorder="1" applyAlignment="1">
      <alignment vertical="center"/>
    </xf>
    <xf numFmtId="181" fontId="12" fillId="0" borderId="97" xfId="0" applyNumberFormat="1" applyFont="1" applyBorder="1" applyAlignment="1">
      <alignment vertical="center"/>
    </xf>
    <xf numFmtId="181" fontId="12" fillId="0" borderId="101" xfId="0" applyNumberFormat="1" applyFont="1" applyBorder="1" applyAlignment="1">
      <alignment vertical="center"/>
    </xf>
    <xf numFmtId="0" fontId="13" fillId="0" borderId="103" xfId="0" applyFont="1" applyBorder="1" applyAlignment="1">
      <alignment vertical="center"/>
    </xf>
    <xf numFmtId="0" fontId="13" fillId="0" borderId="110" xfId="0" applyFont="1" applyBorder="1" applyAlignment="1">
      <alignment vertical="center"/>
    </xf>
    <xf numFmtId="0" fontId="13" fillId="0" borderId="114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left" vertical="center"/>
    </xf>
    <xf numFmtId="178" fontId="7" fillId="0" borderId="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78" fontId="7" fillId="0" borderId="26" xfId="0" applyNumberFormat="1" applyFont="1" applyBorder="1" applyAlignment="1">
      <alignment horizontal="center" vertical="center" wrapText="1"/>
    </xf>
    <xf numFmtId="178" fontId="7" fillId="0" borderId="3" xfId="0" applyNumberFormat="1" applyFont="1" applyBorder="1" applyAlignment="1">
      <alignment horizontal="center" vertical="center" wrapText="1"/>
    </xf>
    <xf numFmtId="178" fontId="7" fillId="0" borderId="4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/>
    </xf>
    <xf numFmtId="179" fontId="7" fillId="0" borderId="31" xfId="0" applyNumberFormat="1" applyFont="1" applyBorder="1" applyAlignment="1">
      <alignment vertical="center"/>
    </xf>
    <xf numFmtId="2" fontId="7" fillId="0" borderId="29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29" xfId="0" applyNumberFormat="1" applyBorder="1" applyAlignment="1">
      <alignment horizontal="left" vertical="center"/>
    </xf>
    <xf numFmtId="0" fontId="7" fillId="0" borderId="30" xfId="0" applyFont="1" applyBorder="1" applyAlignment="1">
      <alignment vertical="center"/>
    </xf>
    <xf numFmtId="0" fontId="0" fillId="0" borderId="29" xfId="0" applyBorder="1" applyAlignment="1">
      <alignment horizontal="left" vertical="center"/>
    </xf>
    <xf numFmtId="179" fontId="7" fillId="0" borderId="22" xfId="0" applyNumberFormat="1" applyFont="1" applyBorder="1" applyAlignment="1">
      <alignment vertical="center"/>
    </xf>
    <xf numFmtId="180" fontId="7" fillId="0" borderId="3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9" xfId="0" applyNumberFormat="1" applyFont="1" applyBorder="1" applyAlignment="1">
      <alignment horizontal="center" vertical="center"/>
    </xf>
    <xf numFmtId="181" fontId="12" fillId="0" borderId="53" xfId="0" applyNumberFormat="1" applyFont="1" applyBorder="1" applyAlignment="1">
      <alignment horizontal="left" vertical="center"/>
    </xf>
    <xf numFmtId="181" fontId="12" fillId="0" borderId="43" xfId="0" applyNumberFormat="1" applyFont="1" applyBorder="1" applyAlignment="1">
      <alignment horizontal="left" vertical="center"/>
    </xf>
    <xf numFmtId="181" fontId="12" fillId="0" borderId="31" xfId="0" applyNumberFormat="1" applyFont="1" applyBorder="1" applyAlignment="1">
      <alignment horizontal="left" vertical="center"/>
    </xf>
    <xf numFmtId="181" fontId="12" fillId="0" borderId="66" xfId="0" applyNumberFormat="1" applyFont="1" applyBorder="1" applyAlignment="1">
      <alignment vertical="center"/>
    </xf>
    <xf numFmtId="181" fontId="12" fillId="0" borderId="43" xfId="0" applyNumberFormat="1" applyFont="1" applyFill="1" applyBorder="1" applyAlignment="1">
      <alignment horizontal="center" vertical="center" wrapText="1"/>
    </xf>
    <xf numFmtId="181" fontId="12" fillId="0" borderId="51" xfId="0" applyNumberFormat="1" applyFont="1" applyFill="1" applyBorder="1" applyAlignment="1">
      <alignment horizontal="center" vertical="center" wrapText="1"/>
    </xf>
    <xf numFmtId="181" fontId="12" fillId="0" borderId="40" xfId="0" applyNumberFormat="1" applyFont="1" applyFill="1" applyBorder="1" applyAlignment="1">
      <alignment horizontal="center" vertical="center" wrapText="1"/>
    </xf>
    <xf numFmtId="181" fontId="12" fillId="0" borderId="47" xfId="0" applyNumberFormat="1" applyFont="1" applyFill="1" applyBorder="1" applyAlignment="1">
      <alignment horizontal="center" vertical="center" wrapText="1"/>
    </xf>
    <xf numFmtId="183" fontId="12" fillId="0" borderId="40" xfId="0" applyNumberFormat="1" applyFont="1" applyFill="1" applyBorder="1" applyAlignment="1">
      <alignment horizontal="center" vertical="center" wrapText="1"/>
    </xf>
    <xf numFmtId="183" fontId="12" fillId="0" borderId="47" xfId="0" applyNumberFormat="1" applyFont="1" applyFill="1" applyBorder="1" applyAlignment="1">
      <alignment horizontal="center" vertical="center" wrapText="1"/>
    </xf>
    <xf numFmtId="181" fontId="12" fillId="0" borderId="93" xfId="0" applyNumberFormat="1" applyFont="1" applyBorder="1" applyAlignment="1">
      <alignment vertical="center"/>
    </xf>
    <xf numFmtId="0" fontId="13" fillId="0" borderId="95" xfId="0" applyFont="1" applyBorder="1" applyAlignment="1">
      <alignment vertical="center"/>
    </xf>
    <xf numFmtId="0" fontId="13" fillId="0" borderId="86" xfId="0" applyFont="1" applyBorder="1" applyAlignment="1">
      <alignment vertical="center"/>
    </xf>
    <xf numFmtId="0" fontId="13" fillId="0" borderId="87" xfId="0" applyFont="1" applyBorder="1" applyAlignment="1">
      <alignment vertical="center"/>
    </xf>
    <xf numFmtId="0" fontId="13" fillId="0" borderId="88" xfId="0" applyFont="1" applyBorder="1" applyAlignment="1">
      <alignment vertical="center"/>
    </xf>
    <xf numFmtId="0" fontId="13" fillId="0" borderId="89" xfId="0" applyFont="1" applyBorder="1" applyAlignment="1">
      <alignment vertical="center"/>
    </xf>
    <xf numFmtId="0" fontId="13" fillId="0" borderId="91" xfId="0" applyFont="1" applyBorder="1" applyAlignment="1">
      <alignment vertical="center"/>
    </xf>
    <xf numFmtId="181" fontId="12" fillId="0" borderId="38" xfId="0" applyNumberFormat="1" applyFont="1" applyBorder="1" applyAlignment="1">
      <alignment vertical="center" shrinkToFit="1"/>
    </xf>
    <xf numFmtId="181" fontId="12" fillId="0" borderId="36" xfId="0" applyNumberFormat="1" applyFont="1" applyBorder="1" applyAlignment="1">
      <alignment vertical="center" shrinkToFit="1"/>
    </xf>
    <xf numFmtId="181" fontId="12" fillId="0" borderId="58" xfId="0" applyNumberFormat="1" applyFont="1" applyBorder="1" applyAlignment="1">
      <alignment horizontal="left" vertical="center"/>
    </xf>
    <xf numFmtId="181" fontId="12" fillId="0" borderId="46" xfId="0" applyNumberFormat="1" applyFont="1" applyBorder="1" applyAlignment="1">
      <alignment horizontal="left" vertical="center"/>
    </xf>
    <xf numFmtId="181" fontId="12" fillId="0" borderId="115" xfId="0" applyNumberFormat="1" applyFont="1" applyBorder="1" applyAlignment="1">
      <alignment vertical="center"/>
    </xf>
    <xf numFmtId="181" fontId="12" fillId="0" borderId="110" xfId="0" applyNumberFormat="1" applyFont="1" applyBorder="1" applyAlignment="1">
      <alignment vertical="center"/>
    </xf>
    <xf numFmtId="179" fontId="12" fillId="0" borderId="49" xfId="0" applyNumberFormat="1" applyFont="1" applyBorder="1" applyAlignment="1">
      <alignment vertical="center"/>
    </xf>
    <xf numFmtId="182" fontId="12" fillId="0" borderId="47" xfId="0" applyNumberFormat="1" applyFont="1" applyBorder="1" applyAlignment="1">
      <alignment vertical="center"/>
    </xf>
    <xf numFmtId="181" fontId="12" fillId="0" borderId="81" xfId="0" applyNumberFormat="1" applyFont="1" applyBorder="1" applyAlignment="1">
      <alignment vertical="center"/>
    </xf>
    <xf numFmtId="0" fontId="13" fillId="0" borderId="82" xfId="0" applyFont="1" applyBorder="1" applyAlignment="1">
      <alignment vertical="center"/>
    </xf>
    <xf numFmtId="181" fontId="12" fillId="0" borderId="70" xfId="0" applyNumberFormat="1" applyFont="1" applyBorder="1" applyAlignment="1">
      <alignment horizontal="right" vertical="center"/>
    </xf>
    <xf numFmtId="181" fontId="12" fillId="0" borderId="67" xfId="0" applyNumberFormat="1" applyFont="1" applyBorder="1" applyAlignment="1">
      <alignment horizontal="right" vertical="center"/>
    </xf>
    <xf numFmtId="181" fontId="12" fillId="0" borderId="75" xfId="0" applyNumberFormat="1" applyFont="1" applyBorder="1" applyAlignment="1">
      <alignment horizontal="right" vertical="center"/>
    </xf>
    <xf numFmtId="181" fontId="12" fillId="0" borderId="68" xfId="0" applyNumberFormat="1" applyFont="1" applyBorder="1" applyAlignment="1">
      <alignment horizontal="right" vertical="center"/>
    </xf>
    <xf numFmtId="181" fontId="12" fillId="0" borderId="58" xfId="0" applyNumberFormat="1" applyFont="1" applyBorder="1" applyAlignment="1">
      <alignment vertical="center" shrinkToFit="1"/>
    </xf>
    <xf numFmtId="181" fontId="12" fillId="0" borderId="59" xfId="0" applyNumberFormat="1" applyFont="1" applyBorder="1" applyAlignment="1">
      <alignment vertical="center" shrinkToFit="1"/>
    </xf>
    <xf numFmtId="181" fontId="12" fillId="0" borderId="47" xfId="0" applyNumberFormat="1" applyFont="1" applyBorder="1" applyAlignment="1">
      <alignment horizontal="center" vertical="center"/>
    </xf>
  </cellXfs>
  <cellStyles count="18">
    <cellStyle name="パーセント" xfId="17" builtinId="5"/>
    <cellStyle name="パーセント 2" xfId="15"/>
    <cellStyle name="桁区切り 2" xfId="14"/>
    <cellStyle name="桁区切り 2 2" xfId="16"/>
    <cellStyle name="桁区切り 3" xfId="13"/>
    <cellStyle name="通貨 2" xfId="2"/>
    <cellStyle name="標準" xfId="0" builtinId="0"/>
    <cellStyle name="標準 10" xfId="1"/>
    <cellStyle name="標準 2" xfId="3"/>
    <cellStyle name="標準 2 2" xfId="4"/>
    <cellStyle name="標準 3" xfId="5"/>
    <cellStyle name="標準 3 2" xfId="6"/>
    <cellStyle name="標準 4" xfId="7"/>
    <cellStyle name="標準 5" xfId="8"/>
    <cellStyle name="標準 6" xfId="9"/>
    <cellStyle name="標準 7" xfId="10"/>
    <cellStyle name="標準 8" xfId="11"/>
    <cellStyle name="標準 9" xfId="12"/>
  </cellStyles>
  <dxfs count="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74544</xdr:colOff>
      <xdr:row>36</xdr:row>
      <xdr:rowOff>157369</xdr:rowOff>
    </xdr:from>
    <xdr:to>
      <xdr:col>26</xdr:col>
      <xdr:colOff>49696</xdr:colOff>
      <xdr:row>44</xdr:row>
      <xdr:rowOff>42791</xdr:rowOff>
    </xdr:to>
    <xdr:pic>
      <xdr:nvPicPr>
        <xdr:cNvPr id="18" name="図 1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8" t="17773" r="464" b="15809"/>
        <a:stretch/>
      </xdr:blipFill>
      <xdr:spPr bwMode="auto">
        <a:xfrm>
          <a:off x="745435" y="6394173"/>
          <a:ext cx="16109674" cy="1176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9525</xdr:colOff>
      <xdr:row>16</xdr:row>
      <xdr:rowOff>152400</xdr:rowOff>
    </xdr:from>
    <xdr:to>
      <xdr:col>23</xdr:col>
      <xdr:colOff>561975</xdr:colOff>
      <xdr:row>27</xdr:row>
      <xdr:rowOff>82430</xdr:rowOff>
    </xdr:to>
    <xdr:sp macro="" textlink="">
      <xdr:nvSpPr>
        <xdr:cNvPr id="2" name="角丸四角形吹き出し 9">
          <a:extLst>
            <a:ext uri="{FF2B5EF4-FFF2-40B4-BE49-F238E27FC236}">
              <a16:creationId xmlns:a16="http://schemas.microsoft.com/office/drawing/2014/main" id="{BC3332D8-6C02-41D6-9027-58F4CCBED65D}"/>
            </a:ext>
          </a:extLst>
        </xdr:cNvPr>
        <xdr:cNvSpPr/>
      </xdr:nvSpPr>
      <xdr:spPr>
        <a:xfrm>
          <a:off x="12496800" y="3019425"/>
          <a:ext cx="3409950" cy="1711205"/>
        </a:xfrm>
        <a:prstGeom prst="wedgeRoundRectCallout">
          <a:avLst>
            <a:gd name="adj1" fmla="val -17608"/>
            <a:gd name="adj2" fmla="val -68784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１　先に合否判定を行った□□科を第１志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望としている志願者（</a:t>
          </a:r>
          <a:r>
            <a:rPr kumimoji="1" lang="en-US" altLang="ja-JP" sz="1100" b="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330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人）のうち、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□□科を不合格となった者（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50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人＝</a:t>
          </a:r>
          <a:r>
            <a:rPr kumimoji="1" lang="en-US" altLang="ja-JP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330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－</a:t>
          </a:r>
          <a:r>
            <a:rPr kumimoji="1" lang="en-US" altLang="ja-JP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280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人）の中で、△△科を第２志望とし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ている者が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13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人いたことを表しています。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２　そのうち、△△科に合格した者が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13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いたことを表しています。</a:t>
          </a:r>
        </a:p>
      </xdr:txBody>
    </xdr:sp>
    <xdr:clientData/>
  </xdr:twoCellAnchor>
  <xdr:twoCellAnchor>
    <xdr:from>
      <xdr:col>17</xdr:col>
      <xdr:colOff>971549</xdr:colOff>
      <xdr:row>2</xdr:row>
      <xdr:rowOff>59532</xdr:rowOff>
    </xdr:from>
    <xdr:to>
      <xdr:col>26</xdr:col>
      <xdr:colOff>85725</xdr:colOff>
      <xdr:row>9</xdr:row>
      <xdr:rowOff>4765</xdr:rowOff>
    </xdr:to>
    <xdr:sp macro="" textlink="">
      <xdr:nvSpPr>
        <xdr:cNvPr id="3" name="角丸四角形吹き出し 6">
          <a:extLst>
            <a:ext uri="{FF2B5EF4-FFF2-40B4-BE49-F238E27FC236}">
              <a16:creationId xmlns:a16="http://schemas.microsoft.com/office/drawing/2014/main" id="{77AB0FE2-5A27-4AD1-AD4D-F83286207702}"/>
            </a:ext>
          </a:extLst>
        </xdr:cNvPr>
        <xdr:cNvSpPr/>
      </xdr:nvSpPr>
      <xdr:spPr>
        <a:xfrm>
          <a:off x="12240815" y="392907"/>
          <a:ext cx="4644629" cy="1070374"/>
        </a:xfrm>
        <a:prstGeom prst="wedgeRoundRectCallout">
          <a:avLst>
            <a:gd name="adj1" fmla="val -23495"/>
            <a:gd name="adj2" fmla="val 142063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１　募集人員の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110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％に先に達した□□科から選抜を行いました。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２　そのため、□□科を第２志望としている志願者（</a:t>
          </a:r>
          <a:r>
            <a:rPr kumimoji="1" lang="en-US" altLang="ja-JP" sz="105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15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人）が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　□□科での合否判定の対象にならなかったことを「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-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」で表して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　います。</a:t>
          </a:r>
        </a:p>
      </xdr:txBody>
    </xdr:sp>
    <xdr:clientData/>
  </xdr:twoCellAnchor>
  <xdr:twoCellAnchor>
    <xdr:from>
      <xdr:col>14</xdr:col>
      <xdr:colOff>385763</xdr:colOff>
      <xdr:row>17</xdr:row>
      <xdr:rowOff>52387</xdr:rowOff>
    </xdr:from>
    <xdr:to>
      <xdr:col>17</xdr:col>
      <xdr:colOff>1074085</xdr:colOff>
      <xdr:row>23</xdr:row>
      <xdr:rowOff>97025</xdr:rowOff>
    </xdr:to>
    <xdr:sp macro="" textlink="">
      <xdr:nvSpPr>
        <xdr:cNvPr id="4" name="角丸四角形吹き出し 8">
          <a:extLst>
            <a:ext uri="{FF2B5EF4-FFF2-40B4-BE49-F238E27FC236}">
              <a16:creationId xmlns:a16="http://schemas.microsoft.com/office/drawing/2014/main" id="{A5C51D2B-1FA5-4A8D-AEEF-A152B65D0F1D}"/>
            </a:ext>
          </a:extLst>
        </xdr:cNvPr>
        <xdr:cNvSpPr/>
      </xdr:nvSpPr>
      <xdr:spPr>
        <a:xfrm>
          <a:off x="9939338" y="3081337"/>
          <a:ext cx="2402822" cy="1016188"/>
        </a:xfrm>
        <a:prstGeom prst="wedgeRoundRectCallout">
          <a:avLst>
            <a:gd name="adj1" fmla="val 68870"/>
            <a:gd name="adj2" fmla="val -90901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　□□科を第１志望としている志願者（</a:t>
          </a:r>
          <a:r>
            <a:rPr kumimoji="1" lang="en-US" altLang="ja-JP" sz="105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330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人）のうち、△△科を第２志望としている者が</a:t>
          </a:r>
          <a:r>
            <a:rPr kumimoji="1" lang="en-US" altLang="ja-JP" sz="105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45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人いたことを表しています。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95250</xdr:colOff>
      <xdr:row>17</xdr:row>
      <xdr:rowOff>42862</xdr:rowOff>
    </xdr:from>
    <xdr:to>
      <xdr:col>12</xdr:col>
      <xdr:colOff>133692</xdr:colOff>
      <xdr:row>23</xdr:row>
      <xdr:rowOff>124915</xdr:rowOff>
    </xdr:to>
    <xdr:sp macro="" textlink="">
      <xdr:nvSpPr>
        <xdr:cNvPr id="5" name="角丸四角形吹き出し 10">
          <a:extLst>
            <a:ext uri="{FF2B5EF4-FFF2-40B4-BE49-F238E27FC236}">
              <a16:creationId xmlns:a16="http://schemas.microsoft.com/office/drawing/2014/main" id="{ABB9A555-ADE7-4276-9DEB-37609E5FEFF2}"/>
            </a:ext>
          </a:extLst>
        </xdr:cNvPr>
        <xdr:cNvSpPr/>
      </xdr:nvSpPr>
      <xdr:spPr>
        <a:xfrm>
          <a:off x="5429250" y="3233737"/>
          <a:ext cx="2514942" cy="1053603"/>
        </a:xfrm>
        <a:prstGeom prst="wedgeRoundRectCallout">
          <a:avLst>
            <a:gd name="adj1" fmla="val 51359"/>
            <a:gd name="adj2" fmla="val -88104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二次入学者選抜により２人が合格したことを表しています。外数ですので、合格者の合計は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80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人です。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11</xdr:col>
      <xdr:colOff>85725</xdr:colOff>
      <xdr:row>4</xdr:row>
      <xdr:rowOff>0</xdr:rowOff>
    </xdr:from>
    <xdr:to>
      <xdr:col>15</xdr:col>
      <xdr:colOff>552792</xdr:colOff>
      <xdr:row>9</xdr:row>
      <xdr:rowOff>91578</xdr:rowOff>
    </xdr:to>
    <xdr:sp macro="" textlink="">
      <xdr:nvSpPr>
        <xdr:cNvPr id="6" name="角丸四角形吹き出し 10">
          <a:extLst>
            <a:ext uri="{FF2B5EF4-FFF2-40B4-BE49-F238E27FC236}">
              <a16:creationId xmlns:a16="http://schemas.microsoft.com/office/drawing/2014/main" id="{742F8EF3-8E2D-1168-B49C-468E3B79C95F}"/>
            </a:ext>
          </a:extLst>
        </xdr:cNvPr>
        <xdr:cNvSpPr/>
      </xdr:nvSpPr>
      <xdr:spPr>
        <a:xfrm>
          <a:off x="7515225" y="709613"/>
          <a:ext cx="2372067" cy="1010740"/>
        </a:xfrm>
        <a:prstGeom prst="wedgeRoundRectCallout">
          <a:avLst>
            <a:gd name="adj1" fmla="val -39849"/>
            <a:gd name="adj2" fmla="val 133348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追検査で１人が合格したことを表しています。外数ですので、合格者の合計は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281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人です。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2</xdr:col>
      <xdr:colOff>819150</xdr:colOff>
      <xdr:row>17</xdr:row>
      <xdr:rowOff>114301</xdr:rowOff>
    </xdr:from>
    <xdr:to>
      <xdr:col>6</xdr:col>
      <xdr:colOff>467067</xdr:colOff>
      <xdr:row>22</xdr:row>
      <xdr:rowOff>139204</xdr:rowOff>
    </xdr:to>
    <xdr:sp macro="" textlink="">
      <xdr:nvSpPr>
        <xdr:cNvPr id="7" name="角丸四角形吹き出し 10">
          <a:extLst>
            <a:ext uri="{FF2B5EF4-FFF2-40B4-BE49-F238E27FC236}">
              <a16:creationId xmlns:a16="http://schemas.microsoft.com/office/drawing/2014/main" id="{A46FEEA2-79C6-4761-9573-FEB768E2CA00}"/>
            </a:ext>
          </a:extLst>
        </xdr:cNvPr>
        <xdr:cNvSpPr/>
      </xdr:nvSpPr>
      <xdr:spPr>
        <a:xfrm>
          <a:off x="2819400" y="3305176"/>
          <a:ext cx="2410167" cy="834528"/>
        </a:xfrm>
        <a:prstGeom prst="wedgeRoundRectCallout">
          <a:avLst>
            <a:gd name="adj1" fmla="val 58764"/>
            <a:gd name="adj2" fmla="val -106108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395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人の志願者のうち、追検査を１人が受験したことを表しています。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7</xdr:col>
      <xdr:colOff>76200</xdr:colOff>
      <xdr:row>45</xdr:row>
      <xdr:rowOff>90487</xdr:rowOff>
    </xdr:from>
    <xdr:to>
      <xdr:col>11</xdr:col>
      <xdr:colOff>218888</xdr:colOff>
      <xdr:row>52</xdr:row>
      <xdr:rowOff>64901</xdr:rowOff>
    </xdr:to>
    <xdr:sp macro="" textlink="">
      <xdr:nvSpPr>
        <xdr:cNvPr id="8" name="角丸四角形吹き出し 5">
          <a:extLst>
            <a:ext uri="{FF2B5EF4-FFF2-40B4-BE49-F238E27FC236}">
              <a16:creationId xmlns:a16="http://schemas.microsoft.com/office/drawing/2014/main" id="{1F8E3D0A-08E2-4788-8667-26517B30B019}"/>
            </a:ext>
          </a:extLst>
        </xdr:cNvPr>
        <xdr:cNvSpPr/>
      </xdr:nvSpPr>
      <xdr:spPr>
        <a:xfrm>
          <a:off x="5534025" y="7634287"/>
          <a:ext cx="2238188" cy="1107889"/>
        </a:xfrm>
        <a:prstGeom prst="wedgeRoundRectCallout">
          <a:avLst>
            <a:gd name="adj1" fmla="val 64657"/>
            <a:gd name="adj2" fmla="val -79352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二次入学者選抜による合格者が１人いたことを表しています。外数ですので、合格者の合計は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36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人です。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15</xdr:col>
      <xdr:colOff>311947</xdr:colOff>
      <xdr:row>45</xdr:row>
      <xdr:rowOff>109538</xdr:rowOff>
    </xdr:from>
    <xdr:to>
      <xdr:col>18</xdr:col>
      <xdr:colOff>16673</xdr:colOff>
      <xdr:row>53</xdr:row>
      <xdr:rowOff>100015</xdr:rowOff>
    </xdr:to>
    <xdr:sp macro="" textlink="">
      <xdr:nvSpPr>
        <xdr:cNvPr id="9" name="角丸四角形吹き出し 1">
          <a:extLst>
            <a:ext uri="{FF2B5EF4-FFF2-40B4-BE49-F238E27FC236}">
              <a16:creationId xmlns:a16="http://schemas.microsoft.com/office/drawing/2014/main" id="{F94AEBED-5E3D-4457-B65D-8E6FDB6EE018}"/>
            </a:ext>
          </a:extLst>
        </xdr:cNvPr>
        <xdr:cNvSpPr/>
      </xdr:nvSpPr>
      <xdr:spPr>
        <a:xfrm>
          <a:off x="9770272" y="7653338"/>
          <a:ext cx="2066926" cy="1285877"/>
        </a:xfrm>
        <a:prstGeom prst="wedgeRoundRectCallout">
          <a:avLst>
            <a:gd name="adj1" fmla="val 38127"/>
            <a:gd name="adj2" fmla="val -76402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　■■科を第１志望としている志願者（</a:t>
          </a:r>
          <a:r>
            <a:rPr kumimoji="1" lang="en-US" altLang="ja-JP" sz="105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71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人）のうち、▲▲科を第２志望としている者が</a:t>
          </a:r>
          <a:r>
            <a:rPr kumimoji="1" lang="en-US" altLang="ja-JP" sz="105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52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人いたことを表しています。</a:t>
          </a:r>
        </a:p>
      </xdr:txBody>
    </xdr:sp>
    <xdr:clientData/>
  </xdr:twoCellAnchor>
  <xdr:twoCellAnchor>
    <xdr:from>
      <xdr:col>16</xdr:col>
      <xdr:colOff>215505</xdr:colOff>
      <xdr:row>28</xdr:row>
      <xdr:rowOff>104775</xdr:rowOff>
    </xdr:from>
    <xdr:to>
      <xdr:col>22</xdr:col>
      <xdr:colOff>401242</xdr:colOff>
      <xdr:row>36</xdr:row>
      <xdr:rowOff>119064</xdr:rowOff>
    </xdr:to>
    <xdr:sp macro="" textlink="">
      <xdr:nvSpPr>
        <xdr:cNvPr id="10" name="角丸四角形吹き出し 2">
          <a:extLst>
            <a:ext uri="{FF2B5EF4-FFF2-40B4-BE49-F238E27FC236}">
              <a16:creationId xmlns:a16="http://schemas.microsoft.com/office/drawing/2014/main" id="{02D05C0C-90DF-4761-97EA-193C1FC35239}"/>
            </a:ext>
          </a:extLst>
        </xdr:cNvPr>
        <xdr:cNvSpPr/>
      </xdr:nvSpPr>
      <xdr:spPr>
        <a:xfrm>
          <a:off x="10913271" y="4885134"/>
          <a:ext cx="4263627" cy="1300164"/>
        </a:xfrm>
        <a:prstGeom prst="wedgeRoundRectCallout">
          <a:avLst>
            <a:gd name="adj1" fmla="val -10693"/>
            <a:gd name="adj2" fmla="val 119351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１　第２手順で、募集人員の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100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％に先に達した■■科から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　選抜を行いました。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２　そのため、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■■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科を第２志望としている志願者（</a:t>
          </a:r>
          <a:r>
            <a:rPr kumimoji="1" lang="en-US" altLang="ja-JP" sz="105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26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人）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　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■■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科での合否判定の対象にならなかったことを「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-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」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　で表しています。</a:t>
          </a:r>
        </a:p>
      </xdr:txBody>
    </xdr:sp>
    <xdr:clientData/>
  </xdr:twoCellAnchor>
  <xdr:twoCellAnchor>
    <xdr:from>
      <xdr:col>19</xdr:col>
      <xdr:colOff>21436</xdr:colOff>
      <xdr:row>45</xdr:row>
      <xdr:rowOff>42862</xdr:rowOff>
    </xdr:from>
    <xdr:to>
      <xdr:col>24</xdr:col>
      <xdr:colOff>335762</xdr:colOff>
      <xdr:row>58</xdr:row>
      <xdr:rowOff>42862</xdr:rowOff>
    </xdr:to>
    <xdr:sp macro="" textlink="">
      <xdr:nvSpPr>
        <xdr:cNvPr id="11" name="角丸四角形吹き出し 3">
          <a:extLst>
            <a:ext uri="{FF2B5EF4-FFF2-40B4-BE49-F238E27FC236}">
              <a16:creationId xmlns:a16="http://schemas.microsoft.com/office/drawing/2014/main" id="{9E845D97-D874-442F-9320-DA69A2B8144B}"/>
            </a:ext>
          </a:extLst>
        </xdr:cNvPr>
        <xdr:cNvSpPr/>
      </xdr:nvSpPr>
      <xdr:spPr>
        <a:xfrm>
          <a:off x="12413461" y="7586662"/>
          <a:ext cx="3171826" cy="2105025"/>
        </a:xfrm>
        <a:prstGeom prst="wedgeRoundRectCallout">
          <a:avLst>
            <a:gd name="adj1" fmla="val -50990"/>
            <a:gd name="adj2" fmla="val -63888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１　先に合否判定を行った■■科を第１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　志望としている志願者（</a:t>
          </a:r>
          <a:r>
            <a:rPr kumimoji="1" lang="en-US" altLang="ja-JP" sz="1050" b="1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71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人）のうち、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■■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科を不合格となった者（６人＝</a:t>
          </a:r>
          <a:r>
            <a:rPr kumimoji="1" lang="en-US" altLang="ja-JP" sz="1050" b="1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71</a:t>
          </a:r>
        </a:p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　人－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65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人）の中で、▲▲科を第２志望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　としている者が４人いたことを示して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　います。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２　そのうち、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▲▲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科に合格した者が４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　人いたことを表しています。</a:t>
          </a:r>
        </a:p>
      </xdr:txBody>
    </xdr:sp>
    <xdr:clientData/>
  </xdr:twoCellAnchor>
  <xdr:twoCellAnchor>
    <xdr:from>
      <xdr:col>11</xdr:col>
      <xdr:colOff>169531</xdr:colOff>
      <xdr:row>30</xdr:row>
      <xdr:rowOff>14217</xdr:rowOff>
    </xdr:from>
    <xdr:to>
      <xdr:col>16</xdr:col>
      <xdr:colOff>67942</xdr:colOff>
      <xdr:row>36</xdr:row>
      <xdr:rowOff>57760</xdr:rowOff>
    </xdr:to>
    <xdr:sp macro="" textlink="">
      <xdr:nvSpPr>
        <xdr:cNvPr id="12" name="角丸四角形吹き出し 10">
          <a:extLst>
            <a:ext uri="{FF2B5EF4-FFF2-40B4-BE49-F238E27FC236}">
              <a16:creationId xmlns:a16="http://schemas.microsoft.com/office/drawing/2014/main" id="{DA28D1C0-0D8E-4253-89BD-A5B3D31D0105}"/>
            </a:ext>
          </a:extLst>
        </xdr:cNvPr>
        <xdr:cNvSpPr/>
      </xdr:nvSpPr>
      <xdr:spPr>
        <a:xfrm>
          <a:off x="8390797" y="5116045"/>
          <a:ext cx="2374911" cy="1007949"/>
        </a:xfrm>
        <a:prstGeom prst="wedgeRoundRectCallout">
          <a:avLst>
            <a:gd name="adj1" fmla="val -44668"/>
            <a:gd name="adj2" fmla="val 134290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追検査で１人が合格したことを表しています。外数ですので、合格者の合計は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66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人です。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2</xdr:col>
      <xdr:colOff>967824</xdr:colOff>
      <xdr:row>45</xdr:row>
      <xdr:rowOff>19462</xdr:rowOff>
    </xdr:from>
    <xdr:to>
      <xdr:col>7</xdr:col>
      <xdr:colOff>44241</xdr:colOff>
      <xdr:row>50</xdr:row>
      <xdr:rowOff>44365</xdr:rowOff>
    </xdr:to>
    <xdr:sp macro="" textlink="">
      <xdr:nvSpPr>
        <xdr:cNvPr id="14" name="角丸四角形吹き出し 10">
          <a:extLst>
            <a:ext uri="{FF2B5EF4-FFF2-40B4-BE49-F238E27FC236}">
              <a16:creationId xmlns:a16="http://schemas.microsoft.com/office/drawing/2014/main" id="{819A66A6-B352-482E-A689-FBAEC07A8025}"/>
            </a:ext>
          </a:extLst>
        </xdr:cNvPr>
        <xdr:cNvSpPr/>
      </xdr:nvSpPr>
      <xdr:spPr>
        <a:xfrm>
          <a:off x="3091899" y="7563262"/>
          <a:ext cx="2410167" cy="834528"/>
        </a:xfrm>
        <a:prstGeom prst="wedgeRoundRectCallout">
          <a:avLst>
            <a:gd name="adj1" fmla="val 55747"/>
            <a:gd name="adj2" fmla="val -88417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102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人の志願者のうち、追検査を１人が受験したことを表しています。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85725</xdr:colOff>
      <xdr:row>17</xdr:row>
      <xdr:rowOff>114300</xdr:rowOff>
    </xdr:from>
    <xdr:to>
      <xdr:col>24</xdr:col>
      <xdr:colOff>257175</xdr:colOff>
      <xdr:row>28</xdr:row>
      <xdr:rowOff>44330</xdr:rowOff>
    </xdr:to>
    <xdr:sp macro="" textlink="">
      <xdr:nvSpPr>
        <xdr:cNvPr id="2" name="角丸四角形吹き出し 9">
          <a:extLst>
            <a:ext uri="{FF2B5EF4-FFF2-40B4-BE49-F238E27FC236}">
              <a16:creationId xmlns:a16="http://schemas.microsoft.com/office/drawing/2014/main" id="{174D4855-6E2C-4FEE-9F41-E6F79606793E}"/>
            </a:ext>
          </a:extLst>
        </xdr:cNvPr>
        <xdr:cNvSpPr/>
      </xdr:nvSpPr>
      <xdr:spPr>
        <a:xfrm>
          <a:off x="12353925" y="3143250"/>
          <a:ext cx="3505200" cy="1711205"/>
        </a:xfrm>
        <a:prstGeom prst="wedgeRoundRectCallout">
          <a:avLst>
            <a:gd name="adj1" fmla="val -37054"/>
            <a:gd name="adj2" fmla="val -76576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１　先に合否判定を行った□□科を第１志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望としている志願者（</a:t>
          </a:r>
          <a:r>
            <a:rPr kumimoji="1" lang="en-US" altLang="ja-JP" sz="1100" b="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330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人）のうち、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□□科を不合格となった者（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50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人＝</a:t>
          </a:r>
          <a:r>
            <a:rPr kumimoji="1" lang="en-US" altLang="ja-JP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330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－</a:t>
          </a:r>
          <a:r>
            <a:rPr kumimoji="1" lang="en-US" altLang="ja-JP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280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人）の中で、△△科を第２志望とし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ている者が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13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人いたことを表しています。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２　そのうち、△△科に合格した者が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13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いたことを表しています。</a:t>
          </a:r>
        </a:p>
      </xdr:txBody>
    </xdr:sp>
    <xdr:clientData/>
  </xdr:twoCellAnchor>
  <xdr:twoCellAnchor>
    <xdr:from>
      <xdr:col>16</xdr:col>
      <xdr:colOff>971549</xdr:colOff>
      <xdr:row>1</xdr:row>
      <xdr:rowOff>152400</xdr:rowOff>
    </xdr:from>
    <xdr:to>
      <xdr:col>25</xdr:col>
      <xdr:colOff>85725</xdr:colOff>
      <xdr:row>8</xdr:row>
      <xdr:rowOff>28575</xdr:rowOff>
    </xdr:to>
    <xdr:sp macro="" textlink="">
      <xdr:nvSpPr>
        <xdr:cNvPr id="3" name="角丸四角形吹き出し 6">
          <a:extLst>
            <a:ext uri="{FF2B5EF4-FFF2-40B4-BE49-F238E27FC236}">
              <a16:creationId xmlns:a16="http://schemas.microsoft.com/office/drawing/2014/main" id="{679A7E37-01A1-4033-847A-A59E026A90E3}"/>
            </a:ext>
          </a:extLst>
        </xdr:cNvPr>
        <xdr:cNvSpPr/>
      </xdr:nvSpPr>
      <xdr:spPr>
        <a:xfrm>
          <a:off x="11449049" y="323850"/>
          <a:ext cx="4714876" cy="1009650"/>
        </a:xfrm>
        <a:prstGeom prst="wedgeRoundRectCallout">
          <a:avLst>
            <a:gd name="adj1" fmla="val -24303"/>
            <a:gd name="adj2" fmla="val 157344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１　募集人員の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110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％に先に達した□□科から選抜を行いました。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２　そのため、□□科を第２志望としている志願者（</a:t>
          </a:r>
          <a:r>
            <a:rPr kumimoji="1" lang="en-US" altLang="ja-JP" sz="105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15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人）が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　□□科での合否判定の対象にならなかったことを「</a:t>
          </a:r>
          <a:r>
            <a:rPr kumimoji="1" lang="en-US" altLang="ja-JP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-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」で表して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　います。</a:t>
          </a:r>
        </a:p>
      </xdr:txBody>
    </xdr:sp>
    <xdr:clientData/>
  </xdr:twoCellAnchor>
  <xdr:twoCellAnchor>
    <xdr:from>
      <xdr:col>14</xdr:col>
      <xdr:colOff>185738</xdr:colOff>
      <xdr:row>17</xdr:row>
      <xdr:rowOff>109537</xdr:rowOff>
    </xdr:from>
    <xdr:to>
      <xdr:col>17</xdr:col>
      <xdr:colOff>226360</xdr:colOff>
      <xdr:row>23</xdr:row>
      <xdr:rowOff>154175</xdr:rowOff>
    </xdr:to>
    <xdr:sp macro="" textlink="">
      <xdr:nvSpPr>
        <xdr:cNvPr id="4" name="角丸四角形吹き出し 8">
          <a:extLst>
            <a:ext uri="{FF2B5EF4-FFF2-40B4-BE49-F238E27FC236}">
              <a16:creationId xmlns:a16="http://schemas.microsoft.com/office/drawing/2014/main" id="{6D5980A6-2CDE-4D6C-9B57-3F17D15CA2D8}"/>
            </a:ext>
          </a:extLst>
        </xdr:cNvPr>
        <xdr:cNvSpPr/>
      </xdr:nvSpPr>
      <xdr:spPr>
        <a:xfrm>
          <a:off x="9520238" y="3138487"/>
          <a:ext cx="2402822" cy="1016188"/>
        </a:xfrm>
        <a:prstGeom prst="wedgeRoundRectCallout">
          <a:avLst>
            <a:gd name="adj1" fmla="val 53806"/>
            <a:gd name="adj2" fmla="val -97462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　□□科を第１志望としている志願者（</a:t>
          </a:r>
          <a:r>
            <a:rPr kumimoji="1" lang="en-US" altLang="ja-JP" sz="105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330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人）のうち、△△科を第２志望としている者が</a:t>
          </a:r>
          <a:r>
            <a:rPr kumimoji="1" lang="en-US" altLang="ja-JP" sz="105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45</a:t>
          </a:r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人いたことを表しています。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333375</xdr:colOff>
      <xdr:row>17</xdr:row>
      <xdr:rowOff>109537</xdr:rowOff>
    </xdr:from>
    <xdr:to>
      <xdr:col>11</xdr:col>
      <xdr:colOff>371817</xdr:colOff>
      <xdr:row>24</xdr:row>
      <xdr:rowOff>29665</xdr:rowOff>
    </xdr:to>
    <xdr:sp macro="" textlink="">
      <xdr:nvSpPr>
        <xdr:cNvPr id="5" name="角丸四角形吹き出し 10">
          <a:extLst>
            <a:ext uri="{FF2B5EF4-FFF2-40B4-BE49-F238E27FC236}">
              <a16:creationId xmlns:a16="http://schemas.microsoft.com/office/drawing/2014/main" id="{8D261E4C-A78D-4EA7-92FF-2CC2EE6AA68F}"/>
            </a:ext>
          </a:extLst>
        </xdr:cNvPr>
        <xdr:cNvSpPr/>
      </xdr:nvSpPr>
      <xdr:spPr>
        <a:xfrm>
          <a:off x="5667375" y="3138487"/>
          <a:ext cx="2514942" cy="1053603"/>
        </a:xfrm>
        <a:prstGeom prst="wedgeRoundRectCallout">
          <a:avLst>
            <a:gd name="adj1" fmla="val 44542"/>
            <a:gd name="adj2" fmla="val -91720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二次入学者選抜により２人が合格したことを表しています。外数ですので、合格者の合計は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80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人です。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10</xdr:col>
      <xdr:colOff>161925</xdr:colOff>
      <xdr:row>4</xdr:row>
      <xdr:rowOff>0</xdr:rowOff>
    </xdr:from>
    <xdr:to>
      <xdr:col>15</xdr:col>
      <xdr:colOff>57492</xdr:colOff>
      <xdr:row>9</xdr:row>
      <xdr:rowOff>91578</xdr:rowOff>
    </xdr:to>
    <xdr:sp macro="" textlink="">
      <xdr:nvSpPr>
        <xdr:cNvPr id="6" name="角丸四角形吹き出し 10">
          <a:extLst>
            <a:ext uri="{FF2B5EF4-FFF2-40B4-BE49-F238E27FC236}">
              <a16:creationId xmlns:a16="http://schemas.microsoft.com/office/drawing/2014/main" id="{0E6A7E15-3EE0-477A-9809-B263D546B1D8}"/>
            </a:ext>
          </a:extLst>
        </xdr:cNvPr>
        <xdr:cNvSpPr/>
      </xdr:nvSpPr>
      <xdr:spPr>
        <a:xfrm>
          <a:off x="6743700" y="700088"/>
          <a:ext cx="2210142" cy="1010740"/>
        </a:xfrm>
        <a:prstGeom prst="wedgeRoundRectCallout">
          <a:avLst>
            <a:gd name="adj1" fmla="val -44668"/>
            <a:gd name="adj2" fmla="val 134290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追検査で１人が合格したことを表しています。外数ですので、合格者の合計は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281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人です。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1</xdr:col>
      <xdr:colOff>923925</xdr:colOff>
      <xdr:row>17</xdr:row>
      <xdr:rowOff>104776</xdr:rowOff>
    </xdr:from>
    <xdr:to>
      <xdr:col>6</xdr:col>
      <xdr:colOff>342</xdr:colOff>
      <xdr:row>22</xdr:row>
      <xdr:rowOff>129679</xdr:rowOff>
    </xdr:to>
    <xdr:sp macro="" textlink="">
      <xdr:nvSpPr>
        <xdr:cNvPr id="7" name="角丸四角形吹き出し 10">
          <a:extLst>
            <a:ext uri="{FF2B5EF4-FFF2-40B4-BE49-F238E27FC236}">
              <a16:creationId xmlns:a16="http://schemas.microsoft.com/office/drawing/2014/main" id="{04954DE8-E206-47B2-A9C8-017B6AD19316}"/>
            </a:ext>
          </a:extLst>
        </xdr:cNvPr>
        <xdr:cNvSpPr/>
      </xdr:nvSpPr>
      <xdr:spPr>
        <a:xfrm>
          <a:off x="2924175" y="3133726"/>
          <a:ext cx="2410167" cy="834528"/>
        </a:xfrm>
        <a:prstGeom prst="wedgeRoundRectCallout">
          <a:avLst>
            <a:gd name="adj1" fmla="val 58764"/>
            <a:gd name="adj2" fmla="val -106108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395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人の志願者のうち、追検査を１人が受験したことを表しています。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80"/>
  <sheetViews>
    <sheetView tabSelected="1" zoomScaleNormal="100" zoomScaleSheetLayoutView="100" workbookViewId="0"/>
  </sheetViews>
  <sheetFormatPr defaultColWidth="8.75" defaultRowHeight="12.75" customHeight="1" x14ac:dyDescent="0.15"/>
  <cols>
    <col min="1" max="1" width="2.875" style="33" customWidth="1"/>
    <col min="2" max="2" width="30" style="35" customWidth="1"/>
    <col min="3" max="12" width="10.625" style="33" customWidth="1"/>
    <col min="13" max="13" width="6.25" style="301" customWidth="1"/>
    <col min="14" max="14" width="10.625" style="33" customWidth="1"/>
    <col min="15" max="15" width="10.625" style="37" customWidth="1"/>
    <col min="16" max="18" width="6.25" style="33" customWidth="1"/>
    <col min="19" max="16384" width="8.75" style="33"/>
  </cols>
  <sheetData>
    <row r="1" spans="1:18" ht="12.75" customHeight="1" x14ac:dyDescent="0.15">
      <c r="A1" s="191" t="s">
        <v>395</v>
      </c>
      <c r="B1" s="33"/>
      <c r="M1" s="33"/>
      <c r="O1" s="33"/>
    </row>
    <row r="2" spans="1:18" ht="14.25" x14ac:dyDescent="0.15">
      <c r="A2" s="1133" t="s">
        <v>402</v>
      </c>
      <c r="B2" s="1133"/>
      <c r="C2" s="1133"/>
      <c r="D2" s="1133"/>
      <c r="E2" s="1133"/>
      <c r="F2" s="1133"/>
      <c r="G2" s="1133"/>
      <c r="H2" s="1133"/>
      <c r="I2" s="1133"/>
      <c r="J2" s="1133"/>
      <c r="K2" s="1133"/>
      <c r="L2" s="1133"/>
      <c r="M2" s="1133"/>
      <c r="N2" s="1133"/>
      <c r="O2" s="1133"/>
      <c r="P2" s="1133"/>
      <c r="Q2" s="1133"/>
      <c r="R2" s="1133"/>
    </row>
    <row r="3" spans="1:18" ht="13.5" x14ac:dyDescent="0.15">
      <c r="A3" s="298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</row>
    <row r="4" spans="1:18" ht="26.25" customHeight="1" x14ac:dyDescent="0.15">
      <c r="A4" s="278"/>
      <c r="B4" s="1153" t="s">
        <v>403</v>
      </c>
      <c r="C4" s="1154"/>
      <c r="D4" s="1154"/>
      <c r="E4" s="1154"/>
      <c r="F4" s="1154"/>
      <c r="G4" s="1154"/>
      <c r="H4" s="1154"/>
      <c r="I4" s="1154"/>
      <c r="J4" s="1154"/>
      <c r="K4" s="1154"/>
      <c r="L4" s="1154"/>
      <c r="M4" s="1154"/>
      <c r="N4" s="1154"/>
      <c r="O4" s="1154"/>
      <c r="P4" s="1154"/>
      <c r="Q4" s="1154"/>
      <c r="R4" s="1154"/>
    </row>
    <row r="5" spans="1:18" ht="11.25" x14ac:dyDescent="0.15">
      <c r="A5" s="278"/>
      <c r="B5" s="1155"/>
      <c r="C5" s="1155"/>
      <c r="D5" s="1155"/>
      <c r="E5" s="1155"/>
      <c r="F5" s="1155"/>
      <c r="G5" s="1155"/>
      <c r="H5" s="1155"/>
      <c r="I5" s="1155"/>
      <c r="J5" s="1155"/>
      <c r="K5" s="1155"/>
      <c r="L5" s="1155"/>
      <c r="M5" s="1155"/>
      <c r="N5" s="1155"/>
      <c r="O5" s="1155"/>
      <c r="P5" s="1155"/>
      <c r="Q5" s="1155"/>
      <c r="R5" s="1155"/>
    </row>
    <row r="6" spans="1:18" ht="11.25" x14ac:dyDescent="0.15">
      <c r="A6" s="278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ht="12.75" customHeight="1" x14ac:dyDescent="0.15">
      <c r="A7" s="299" t="s">
        <v>371</v>
      </c>
      <c r="B7" s="300"/>
      <c r="C7" s="300"/>
    </row>
    <row r="8" spans="1:18" ht="12.75" customHeight="1" x14ac:dyDescent="0.15">
      <c r="A8" s="1134" t="s">
        <v>359</v>
      </c>
      <c r="B8" s="1135"/>
      <c r="C8" s="1140" t="s">
        <v>372</v>
      </c>
      <c r="D8" s="1143" t="s">
        <v>492</v>
      </c>
      <c r="E8" s="1146" t="s">
        <v>367</v>
      </c>
      <c r="F8" s="1147"/>
      <c r="G8" s="1147"/>
      <c r="H8" s="1147"/>
      <c r="I8" s="1147"/>
      <c r="J8" s="1147"/>
      <c r="K8" s="1130" t="s">
        <v>501</v>
      </c>
      <c r="L8" s="1107" t="s">
        <v>366</v>
      </c>
      <c r="M8" s="1108"/>
      <c r="N8" s="1113" t="s">
        <v>503</v>
      </c>
      <c r="O8" s="1116" t="s">
        <v>502</v>
      </c>
      <c r="P8" s="1119" t="s">
        <v>255</v>
      </c>
      <c r="Q8" s="1120"/>
      <c r="R8" s="1121"/>
    </row>
    <row r="9" spans="1:18" ht="27" customHeight="1" x14ac:dyDescent="0.15">
      <c r="A9" s="1136"/>
      <c r="B9" s="1137"/>
      <c r="C9" s="1141"/>
      <c r="D9" s="1144"/>
      <c r="E9" s="1148" t="s">
        <v>363</v>
      </c>
      <c r="F9" s="1149"/>
      <c r="G9" s="1149"/>
      <c r="H9" s="1150"/>
      <c r="I9" s="1151" t="s">
        <v>365</v>
      </c>
      <c r="J9" s="1152"/>
      <c r="K9" s="1131"/>
      <c r="L9" s="1109"/>
      <c r="M9" s="1110"/>
      <c r="N9" s="1114"/>
      <c r="O9" s="1117"/>
      <c r="P9" s="1122"/>
      <c r="Q9" s="1123"/>
      <c r="R9" s="1124"/>
    </row>
    <row r="10" spans="1:18" s="46" customFormat="1" ht="27" customHeight="1" x14ac:dyDescent="0.15">
      <c r="A10" s="1138"/>
      <c r="B10" s="1139"/>
      <c r="C10" s="1142"/>
      <c r="D10" s="1145"/>
      <c r="E10" s="42" t="s">
        <v>401</v>
      </c>
      <c r="F10" s="43" t="s">
        <v>499</v>
      </c>
      <c r="G10" s="43" t="s">
        <v>357</v>
      </c>
      <c r="H10" s="43" t="s">
        <v>356</v>
      </c>
      <c r="I10" s="43" t="s">
        <v>500</v>
      </c>
      <c r="J10" s="158" t="s">
        <v>364</v>
      </c>
      <c r="K10" s="1132"/>
      <c r="L10" s="1111"/>
      <c r="M10" s="1112"/>
      <c r="N10" s="1115"/>
      <c r="O10" s="1118"/>
      <c r="P10" s="42" t="s">
        <v>248</v>
      </c>
      <c r="Q10" s="43" t="s">
        <v>249</v>
      </c>
      <c r="R10" s="45" t="s">
        <v>250</v>
      </c>
    </row>
    <row r="11" spans="1:18" ht="12.75" customHeight="1" x14ac:dyDescent="0.15">
      <c r="A11" s="302" t="s">
        <v>354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303"/>
      <c r="N11" s="200"/>
      <c r="O11" s="312"/>
      <c r="P11" s="200"/>
      <c r="Q11" s="200"/>
      <c r="R11" s="305"/>
    </row>
    <row r="12" spans="1:18" ht="12.75" customHeight="1" x14ac:dyDescent="0.15">
      <c r="A12" s="1156"/>
      <c r="B12" s="1134" t="s">
        <v>530</v>
      </c>
      <c r="C12" s="675" t="s">
        <v>271</v>
      </c>
      <c r="D12" s="703">
        <v>19561</v>
      </c>
      <c r="E12" s="665">
        <v>22457</v>
      </c>
      <c r="F12" s="722">
        <v>22413</v>
      </c>
      <c r="G12" s="722">
        <v>18921</v>
      </c>
      <c r="H12" s="224">
        <v>1.1480496907111089</v>
      </c>
      <c r="I12" s="722">
        <v>98</v>
      </c>
      <c r="J12" s="722">
        <v>83</v>
      </c>
      <c r="K12" s="722">
        <v>22555</v>
      </c>
      <c r="L12" s="666">
        <v>19004</v>
      </c>
      <c r="M12" s="1008">
        <v>18</v>
      </c>
      <c r="N12" s="666">
        <v>136</v>
      </c>
      <c r="O12" s="307">
        <v>1.1530596595266092</v>
      </c>
      <c r="P12" s="665">
        <v>3</v>
      </c>
      <c r="Q12" s="722">
        <v>0</v>
      </c>
      <c r="R12" s="727">
        <v>681</v>
      </c>
    </row>
    <row r="13" spans="1:18" ht="12.75" customHeight="1" x14ac:dyDescent="0.15">
      <c r="A13" s="1156"/>
      <c r="B13" s="1159"/>
      <c r="C13" s="676" t="s">
        <v>272</v>
      </c>
      <c r="D13" s="704">
        <v>160</v>
      </c>
      <c r="E13" s="688">
        <v>171</v>
      </c>
      <c r="F13" s="678">
        <v>171</v>
      </c>
      <c r="G13" s="678">
        <v>160</v>
      </c>
      <c r="H13" s="696">
        <v>1.0687500000000001</v>
      </c>
      <c r="I13" s="829" t="s">
        <v>527</v>
      </c>
      <c r="J13" s="829" t="s">
        <v>527</v>
      </c>
      <c r="K13" s="678">
        <v>171</v>
      </c>
      <c r="L13" s="679">
        <v>160</v>
      </c>
      <c r="M13" s="1003">
        <v>0</v>
      </c>
      <c r="N13" s="786">
        <v>0</v>
      </c>
      <c r="O13" s="323">
        <v>1.0687500000000001</v>
      </c>
      <c r="P13" s="688">
        <v>0</v>
      </c>
      <c r="Q13" s="678">
        <v>0</v>
      </c>
      <c r="R13" s="689">
        <v>0</v>
      </c>
    </row>
    <row r="14" spans="1:18" ht="12.75" customHeight="1" x14ac:dyDescent="0.15">
      <c r="A14" s="1157"/>
      <c r="B14" s="1160"/>
      <c r="C14" s="676" t="s">
        <v>274</v>
      </c>
      <c r="D14" s="704">
        <v>19721</v>
      </c>
      <c r="E14" s="688">
        <v>22628</v>
      </c>
      <c r="F14" s="678">
        <v>22584</v>
      </c>
      <c r="G14" s="678">
        <v>19081</v>
      </c>
      <c r="H14" s="696">
        <v>1.1474063181380254</v>
      </c>
      <c r="I14" s="678">
        <v>98</v>
      </c>
      <c r="J14" s="678">
        <v>83</v>
      </c>
      <c r="K14" s="678">
        <v>22726</v>
      </c>
      <c r="L14" s="679">
        <v>19164</v>
      </c>
      <c r="M14" s="684">
        <v>18</v>
      </c>
      <c r="N14" s="679">
        <v>136</v>
      </c>
      <c r="O14" s="323">
        <v>1.1523756401805183</v>
      </c>
      <c r="P14" s="688">
        <v>3</v>
      </c>
      <c r="Q14" s="678">
        <v>0</v>
      </c>
      <c r="R14" s="689">
        <v>681</v>
      </c>
    </row>
    <row r="15" spans="1:18" ht="12.75" customHeight="1" x14ac:dyDescent="0.15">
      <c r="A15" s="1156"/>
      <c r="B15" s="322" t="s">
        <v>373</v>
      </c>
      <c r="C15" s="659" t="s">
        <v>271</v>
      </c>
      <c r="D15" s="730">
        <v>1080</v>
      </c>
      <c r="E15" s="712">
        <v>1217</v>
      </c>
      <c r="F15" s="680">
        <v>1214</v>
      </c>
      <c r="G15" s="680">
        <v>1080</v>
      </c>
      <c r="H15" s="709">
        <v>1.1268518518518518</v>
      </c>
      <c r="I15" s="1179"/>
      <c r="J15" s="1180"/>
      <c r="K15" s="680">
        <v>1217</v>
      </c>
      <c r="L15" s="681">
        <v>1080</v>
      </c>
      <c r="M15" s="716">
        <v>0</v>
      </c>
      <c r="N15" s="681">
        <v>9</v>
      </c>
      <c r="O15" s="328">
        <v>1.1268518518518518</v>
      </c>
      <c r="P15" s="712">
        <v>0</v>
      </c>
      <c r="Q15" s="680">
        <v>0</v>
      </c>
      <c r="R15" s="700">
        <v>52</v>
      </c>
    </row>
    <row r="16" spans="1:18" ht="12.75" customHeight="1" x14ac:dyDescent="0.15">
      <c r="A16" s="1158"/>
      <c r="B16" s="1161" t="s">
        <v>374</v>
      </c>
      <c r="C16" s="675" t="s">
        <v>271</v>
      </c>
      <c r="D16" s="703">
        <v>20641</v>
      </c>
      <c r="E16" s="665">
        <v>23674</v>
      </c>
      <c r="F16" s="722">
        <v>23627</v>
      </c>
      <c r="G16" s="722">
        <v>20001</v>
      </c>
      <c r="H16" s="224">
        <v>1.1469405552056586</v>
      </c>
      <c r="I16" s="722">
        <v>98</v>
      </c>
      <c r="J16" s="722">
        <v>83</v>
      </c>
      <c r="K16" s="722">
        <v>23772</v>
      </c>
      <c r="L16" s="666">
        <v>20084</v>
      </c>
      <c r="M16" s="95">
        <v>18</v>
      </c>
      <c r="N16" s="666">
        <v>145</v>
      </c>
      <c r="O16" s="307">
        <v>1.151688387190543</v>
      </c>
      <c r="P16" s="665">
        <v>3</v>
      </c>
      <c r="Q16" s="722">
        <v>0</v>
      </c>
      <c r="R16" s="727">
        <v>733</v>
      </c>
    </row>
    <row r="17" spans="1:18" ht="12.75" customHeight="1" x14ac:dyDescent="0.15">
      <c r="A17" s="1156"/>
      <c r="B17" s="1159"/>
      <c r="C17" s="676" t="s">
        <v>272</v>
      </c>
      <c r="D17" s="704">
        <v>160</v>
      </c>
      <c r="E17" s="688">
        <v>171</v>
      </c>
      <c r="F17" s="678">
        <v>171</v>
      </c>
      <c r="G17" s="678">
        <v>160</v>
      </c>
      <c r="H17" s="696">
        <v>1.0687500000000001</v>
      </c>
      <c r="I17" s="829" t="s">
        <v>527</v>
      </c>
      <c r="J17" s="829" t="s">
        <v>527</v>
      </c>
      <c r="K17" s="678">
        <v>171</v>
      </c>
      <c r="L17" s="679">
        <v>160</v>
      </c>
      <c r="M17" s="684">
        <v>0</v>
      </c>
      <c r="N17" s="786">
        <v>0</v>
      </c>
      <c r="O17" s="323">
        <v>1.0687500000000001</v>
      </c>
      <c r="P17" s="688">
        <v>0</v>
      </c>
      <c r="Q17" s="678">
        <v>0</v>
      </c>
      <c r="R17" s="689">
        <v>0</v>
      </c>
    </row>
    <row r="18" spans="1:18" ht="12.75" customHeight="1" x14ac:dyDescent="0.15">
      <c r="A18" s="1156"/>
      <c r="B18" s="1162"/>
      <c r="C18" s="677" t="s">
        <v>274</v>
      </c>
      <c r="D18" s="705">
        <v>20801</v>
      </c>
      <c r="E18" s="672">
        <v>23845</v>
      </c>
      <c r="F18" s="711">
        <v>23798</v>
      </c>
      <c r="G18" s="711">
        <v>20161</v>
      </c>
      <c r="H18" s="225">
        <v>1.1463391183116196</v>
      </c>
      <c r="I18" s="711">
        <v>98</v>
      </c>
      <c r="J18" s="711">
        <v>83</v>
      </c>
      <c r="K18" s="711">
        <v>23943</v>
      </c>
      <c r="L18" s="673">
        <v>20244</v>
      </c>
      <c r="M18" s="108">
        <v>18</v>
      </c>
      <c r="N18" s="673">
        <v>145</v>
      </c>
      <c r="O18" s="311">
        <v>1.1510504302677755</v>
      </c>
      <c r="P18" s="672">
        <v>3</v>
      </c>
      <c r="Q18" s="711">
        <v>0</v>
      </c>
      <c r="R18" s="724">
        <v>733</v>
      </c>
    </row>
    <row r="19" spans="1:18" ht="12.75" customHeight="1" x14ac:dyDescent="0.15">
      <c r="A19" s="1156"/>
      <c r="B19" s="326" t="s">
        <v>285</v>
      </c>
      <c r="C19" s="319" t="s">
        <v>271</v>
      </c>
      <c r="D19" s="320">
        <v>400</v>
      </c>
      <c r="E19" s="50">
        <v>463</v>
      </c>
      <c r="F19" s="51">
        <v>460</v>
      </c>
      <c r="G19" s="51">
        <v>377</v>
      </c>
      <c r="H19" s="54">
        <v>1.1575</v>
      </c>
      <c r="I19" s="51">
        <v>48</v>
      </c>
      <c r="J19" s="51">
        <v>23</v>
      </c>
      <c r="K19" s="51">
        <v>511</v>
      </c>
      <c r="L19" s="52">
        <v>400</v>
      </c>
      <c r="M19" s="56">
        <v>0</v>
      </c>
      <c r="N19" s="52">
        <v>1</v>
      </c>
      <c r="O19" s="321">
        <v>1.2775000000000001</v>
      </c>
      <c r="P19" s="50">
        <v>0</v>
      </c>
      <c r="Q19" s="51">
        <v>0</v>
      </c>
      <c r="R19" s="118">
        <v>0</v>
      </c>
    </row>
    <row r="20" spans="1:18" ht="12.75" customHeight="1" x14ac:dyDescent="0.15">
      <c r="A20" s="1156"/>
      <c r="B20" s="1163" t="s">
        <v>261</v>
      </c>
      <c r="C20" s="290" t="s">
        <v>271</v>
      </c>
      <c r="D20" s="193">
        <v>2790</v>
      </c>
      <c r="E20" s="76">
        <v>2365</v>
      </c>
      <c r="F20" s="77">
        <v>2359</v>
      </c>
      <c r="G20" s="77">
        <v>2259</v>
      </c>
      <c r="H20" s="80">
        <v>0.8476702508960573</v>
      </c>
      <c r="I20" s="77">
        <v>78</v>
      </c>
      <c r="J20" s="77">
        <v>45</v>
      </c>
      <c r="K20" s="77">
        <v>2443</v>
      </c>
      <c r="L20" s="78">
        <v>2304</v>
      </c>
      <c r="M20" s="82">
        <v>3</v>
      </c>
      <c r="N20" s="78">
        <v>5</v>
      </c>
      <c r="O20" s="323">
        <v>0.87562724014336912</v>
      </c>
      <c r="P20" s="76">
        <v>0</v>
      </c>
      <c r="Q20" s="77">
        <v>0</v>
      </c>
      <c r="R20" s="102">
        <v>0</v>
      </c>
    </row>
    <row r="21" spans="1:18" ht="12.75" customHeight="1" x14ac:dyDescent="0.15">
      <c r="A21" s="1156"/>
      <c r="B21" s="1159"/>
      <c r="C21" s="290" t="s">
        <v>272</v>
      </c>
      <c r="D21" s="193">
        <v>160</v>
      </c>
      <c r="E21" s="76">
        <v>147</v>
      </c>
      <c r="F21" s="77">
        <v>147</v>
      </c>
      <c r="G21" s="77">
        <v>138</v>
      </c>
      <c r="H21" s="80">
        <v>0.91874999999999996</v>
      </c>
      <c r="I21" s="77">
        <v>9</v>
      </c>
      <c r="J21" s="77">
        <v>9</v>
      </c>
      <c r="K21" s="77">
        <v>156</v>
      </c>
      <c r="L21" s="78">
        <v>147</v>
      </c>
      <c r="M21" s="82">
        <v>0</v>
      </c>
      <c r="N21" s="78">
        <v>0</v>
      </c>
      <c r="O21" s="323">
        <v>0.97499999999999998</v>
      </c>
      <c r="P21" s="76">
        <v>0</v>
      </c>
      <c r="Q21" s="77">
        <v>0</v>
      </c>
      <c r="R21" s="102">
        <v>0</v>
      </c>
    </row>
    <row r="22" spans="1:18" ht="12.75" customHeight="1" x14ac:dyDescent="0.15">
      <c r="A22" s="1156"/>
      <c r="B22" s="1160"/>
      <c r="C22" s="290" t="s">
        <v>274</v>
      </c>
      <c r="D22" s="193">
        <v>2950</v>
      </c>
      <c r="E22" s="76">
        <v>2512</v>
      </c>
      <c r="F22" s="77">
        <v>2506</v>
      </c>
      <c r="G22" s="77">
        <v>2397</v>
      </c>
      <c r="H22" s="80">
        <v>0.85152542372881357</v>
      </c>
      <c r="I22" s="77">
        <v>87</v>
      </c>
      <c r="J22" s="77">
        <v>54</v>
      </c>
      <c r="K22" s="77">
        <v>2599</v>
      </c>
      <c r="L22" s="78">
        <v>2451</v>
      </c>
      <c r="M22" s="82">
        <v>3</v>
      </c>
      <c r="N22" s="78">
        <v>5</v>
      </c>
      <c r="O22" s="323">
        <v>0.88101694915254236</v>
      </c>
      <c r="P22" s="76">
        <v>0</v>
      </c>
      <c r="Q22" s="77">
        <v>0</v>
      </c>
      <c r="R22" s="102">
        <v>0</v>
      </c>
    </row>
    <row r="23" spans="1:18" ht="12.75" customHeight="1" x14ac:dyDescent="0.15">
      <c r="A23" s="1156"/>
      <c r="B23" s="1163" t="s">
        <v>286</v>
      </c>
      <c r="C23" s="290" t="s">
        <v>271</v>
      </c>
      <c r="D23" s="193">
        <v>600</v>
      </c>
      <c r="E23" s="76">
        <v>542</v>
      </c>
      <c r="F23" s="77">
        <v>540</v>
      </c>
      <c r="G23" s="77">
        <v>540</v>
      </c>
      <c r="H23" s="80">
        <v>0.90333333333333332</v>
      </c>
      <c r="I23" s="1048" t="s">
        <v>593</v>
      </c>
      <c r="J23" s="1048" t="s">
        <v>593</v>
      </c>
      <c r="K23" s="77">
        <v>542</v>
      </c>
      <c r="L23" s="78">
        <v>540</v>
      </c>
      <c r="M23" s="82">
        <v>2</v>
      </c>
      <c r="N23" s="1098" t="s">
        <v>169</v>
      </c>
      <c r="O23" s="323">
        <v>0.90333333333333332</v>
      </c>
      <c r="P23" s="76">
        <v>0</v>
      </c>
      <c r="Q23" s="77">
        <v>0</v>
      </c>
      <c r="R23" s="102">
        <v>0</v>
      </c>
    </row>
    <row r="24" spans="1:18" ht="12.75" customHeight="1" x14ac:dyDescent="0.15">
      <c r="A24" s="1156"/>
      <c r="B24" s="1159"/>
      <c r="C24" s="290" t="s">
        <v>272</v>
      </c>
      <c r="D24" s="193">
        <v>360</v>
      </c>
      <c r="E24" s="76">
        <v>365</v>
      </c>
      <c r="F24" s="77">
        <v>365</v>
      </c>
      <c r="G24" s="77">
        <v>284</v>
      </c>
      <c r="H24" s="80">
        <v>1.0138888888888888</v>
      </c>
      <c r="I24" s="77">
        <v>79</v>
      </c>
      <c r="J24" s="77">
        <v>76</v>
      </c>
      <c r="K24" s="77">
        <v>444</v>
      </c>
      <c r="L24" s="78">
        <v>360</v>
      </c>
      <c r="M24" s="82">
        <v>0</v>
      </c>
      <c r="N24" s="78">
        <v>4</v>
      </c>
      <c r="O24" s="323">
        <v>1.2333333333333334</v>
      </c>
      <c r="P24" s="76">
        <v>0</v>
      </c>
      <c r="Q24" s="77">
        <v>0</v>
      </c>
      <c r="R24" s="102">
        <v>0</v>
      </c>
    </row>
    <row r="25" spans="1:18" ht="12.75" customHeight="1" x14ac:dyDescent="0.15">
      <c r="A25" s="1156"/>
      <c r="B25" s="1160"/>
      <c r="C25" s="290" t="s">
        <v>274</v>
      </c>
      <c r="D25" s="193">
        <v>960</v>
      </c>
      <c r="E25" s="76">
        <v>907</v>
      </c>
      <c r="F25" s="77">
        <v>905</v>
      </c>
      <c r="G25" s="77">
        <v>824</v>
      </c>
      <c r="H25" s="80">
        <v>0.9447916666666667</v>
      </c>
      <c r="I25" s="77">
        <v>79</v>
      </c>
      <c r="J25" s="77">
        <v>76</v>
      </c>
      <c r="K25" s="77">
        <v>986</v>
      </c>
      <c r="L25" s="78">
        <v>900</v>
      </c>
      <c r="M25" s="82">
        <v>2</v>
      </c>
      <c r="N25" s="78">
        <v>4</v>
      </c>
      <c r="O25" s="323">
        <v>1.0270833333333333</v>
      </c>
      <c r="P25" s="76">
        <v>0</v>
      </c>
      <c r="Q25" s="77">
        <v>0</v>
      </c>
      <c r="R25" s="102">
        <v>0</v>
      </c>
    </row>
    <row r="26" spans="1:18" ht="12.75" customHeight="1" x14ac:dyDescent="0.15">
      <c r="A26" s="1156"/>
      <c r="B26" s="327" t="s">
        <v>287</v>
      </c>
      <c r="C26" s="290" t="s">
        <v>271</v>
      </c>
      <c r="D26" s="193">
        <v>240</v>
      </c>
      <c r="E26" s="76">
        <v>262</v>
      </c>
      <c r="F26" s="77">
        <v>262</v>
      </c>
      <c r="G26" s="77">
        <v>240</v>
      </c>
      <c r="H26" s="80">
        <v>1.0916666666666666</v>
      </c>
      <c r="I26" s="1181"/>
      <c r="J26" s="1182"/>
      <c r="K26" s="77">
        <v>262</v>
      </c>
      <c r="L26" s="78">
        <v>240</v>
      </c>
      <c r="M26" s="82">
        <v>0</v>
      </c>
      <c r="N26" s="78">
        <v>7</v>
      </c>
      <c r="O26" s="323">
        <v>1.0916666666666666</v>
      </c>
      <c r="P26" s="76">
        <v>0</v>
      </c>
      <c r="Q26" s="77">
        <v>0</v>
      </c>
      <c r="R26" s="102">
        <v>7</v>
      </c>
    </row>
    <row r="27" spans="1:18" ht="12.75" customHeight="1" x14ac:dyDescent="0.15">
      <c r="A27" s="1156"/>
      <c r="B27" s="327" t="s">
        <v>375</v>
      </c>
      <c r="C27" s="290" t="s">
        <v>271</v>
      </c>
      <c r="D27" s="193">
        <v>40</v>
      </c>
      <c r="E27" s="76">
        <v>46</v>
      </c>
      <c r="F27" s="77">
        <v>46</v>
      </c>
      <c r="G27" s="77">
        <v>39</v>
      </c>
      <c r="H27" s="80">
        <v>1.1499999999999999</v>
      </c>
      <c r="I27" s="77">
        <v>2</v>
      </c>
      <c r="J27" s="77">
        <v>1</v>
      </c>
      <c r="K27" s="77">
        <v>48</v>
      </c>
      <c r="L27" s="78">
        <v>40</v>
      </c>
      <c r="M27" s="82">
        <v>0</v>
      </c>
      <c r="N27" s="78">
        <v>0</v>
      </c>
      <c r="O27" s="323">
        <v>1.2</v>
      </c>
      <c r="P27" s="76">
        <v>0</v>
      </c>
      <c r="Q27" s="77">
        <v>0</v>
      </c>
      <c r="R27" s="102">
        <v>0</v>
      </c>
    </row>
    <row r="28" spans="1:18" ht="12.75" customHeight="1" x14ac:dyDescent="0.15">
      <c r="A28" s="1156"/>
      <c r="B28" s="327" t="s">
        <v>376</v>
      </c>
      <c r="C28" s="290" t="s">
        <v>271</v>
      </c>
      <c r="D28" s="193">
        <v>40</v>
      </c>
      <c r="E28" s="1000">
        <v>34</v>
      </c>
      <c r="F28" s="77">
        <v>34</v>
      </c>
      <c r="G28" s="77">
        <v>34</v>
      </c>
      <c r="H28" s="80">
        <v>0.85</v>
      </c>
      <c r="I28" s="829" t="s">
        <v>169</v>
      </c>
      <c r="J28" s="829" t="s">
        <v>169</v>
      </c>
      <c r="K28" s="77">
        <v>34</v>
      </c>
      <c r="L28" s="78">
        <v>34</v>
      </c>
      <c r="M28" s="998">
        <v>0</v>
      </c>
      <c r="N28" s="1098" t="s">
        <v>169</v>
      </c>
      <c r="O28" s="323">
        <v>0.85</v>
      </c>
      <c r="P28" s="76">
        <v>0</v>
      </c>
      <c r="Q28" s="77">
        <v>0</v>
      </c>
      <c r="R28" s="102">
        <v>0</v>
      </c>
    </row>
    <row r="29" spans="1:18" ht="12.75" customHeight="1" x14ac:dyDescent="0.15">
      <c r="A29" s="1156"/>
      <c r="B29" s="327" t="s">
        <v>377</v>
      </c>
      <c r="C29" s="290" t="s">
        <v>271</v>
      </c>
      <c r="D29" s="193">
        <v>120</v>
      </c>
      <c r="E29" s="76">
        <v>152</v>
      </c>
      <c r="F29" s="77">
        <v>152</v>
      </c>
      <c r="G29" s="77">
        <v>108</v>
      </c>
      <c r="H29" s="80">
        <v>1.2666666666666666</v>
      </c>
      <c r="I29" s="872">
        <v>44</v>
      </c>
      <c r="J29" s="873">
        <v>12</v>
      </c>
      <c r="K29" s="77">
        <v>196</v>
      </c>
      <c r="L29" s="78">
        <v>120</v>
      </c>
      <c r="M29" s="998">
        <v>0</v>
      </c>
      <c r="N29" s="78">
        <v>0</v>
      </c>
      <c r="O29" s="323">
        <v>1.6333333333333333</v>
      </c>
      <c r="P29" s="76">
        <v>0</v>
      </c>
      <c r="Q29" s="77">
        <v>0</v>
      </c>
      <c r="R29" s="102">
        <v>2</v>
      </c>
    </row>
    <row r="30" spans="1:18" ht="12.75" customHeight="1" x14ac:dyDescent="0.15">
      <c r="A30" s="1156"/>
      <c r="B30" s="327" t="s">
        <v>378</v>
      </c>
      <c r="C30" s="290" t="s">
        <v>271</v>
      </c>
      <c r="D30" s="193">
        <v>360</v>
      </c>
      <c r="E30" s="76">
        <v>490</v>
      </c>
      <c r="F30" s="77">
        <v>489</v>
      </c>
      <c r="G30" s="77">
        <v>358</v>
      </c>
      <c r="H30" s="80">
        <v>1.3611111111111112</v>
      </c>
      <c r="I30" s="789">
        <v>15</v>
      </c>
      <c r="J30" s="789">
        <v>2</v>
      </c>
      <c r="K30" s="77">
        <v>505</v>
      </c>
      <c r="L30" s="78">
        <v>360</v>
      </c>
      <c r="M30" s="998">
        <v>1</v>
      </c>
      <c r="N30" s="78">
        <v>0</v>
      </c>
      <c r="O30" s="323">
        <v>1.4027777777777777</v>
      </c>
      <c r="P30" s="76">
        <v>1</v>
      </c>
      <c r="Q30" s="77">
        <v>0</v>
      </c>
      <c r="R30" s="102">
        <v>59</v>
      </c>
    </row>
    <row r="31" spans="1:18" ht="12.75" customHeight="1" x14ac:dyDescent="0.15">
      <c r="A31" s="1156"/>
      <c r="B31" s="327" t="s">
        <v>379</v>
      </c>
      <c r="C31" s="290" t="s">
        <v>272</v>
      </c>
      <c r="D31" s="193">
        <v>40</v>
      </c>
      <c r="E31" s="76">
        <v>36</v>
      </c>
      <c r="F31" s="77">
        <v>36</v>
      </c>
      <c r="G31" s="77">
        <v>36</v>
      </c>
      <c r="H31" s="80">
        <v>0.9</v>
      </c>
      <c r="I31" s="77">
        <v>2</v>
      </c>
      <c r="J31" s="77">
        <v>2</v>
      </c>
      <c r="K31" s="77">
        <v>38</v>
      </c>
      <c r="L31" s="78">
        <v>38</v>
      </c>
      <c r="M31" s="998">
        <v>0</v>
      </c>
      <c r="N31" s="1102">
        <v>0</v>
      </c>
      <c r="O31" s="323">
        <v>0.95</v>
      </c>
      <c r="P31" s="76">
        <v>0</v>
      </c>
      <c r="Q31" s="77">
        <v>0</v>
      </c>
      <c r="R31" s="102">
        <v>0</v>
      </c>
    </row>
    <row r="32" spans="1:18" ht="12.75" customHeight="1" x14ac:dyDescent="0.15">
      <c r="A32" s="1156"/>
      <c r="B32" s="322" t="s">
        <v>388</v>
      </c>
      <c r="C32" s="290" t="s">
        <v>271</v>
      </c>
      <c r="D32" s="193">
        <v>200</v>
      </c>
      <c r="E32" s="76">
        <v>256</v>
      </c>
      <c r="F32" s="77">
        <v>256</v>
      </c>
      <c r="G32" s="77">
        <v>200</v>
      </c>
      <c r="H32" s="80">
        <v>1.28</v>
      </c>
      <c r="I32" s="1181"/>
      <c r="J32" s="1182"/>
      <c r="K32" s="77">
        <v>256</v>
      </c>
      <c r="L32" s="78">
        <v>200</v>
      </c>
      <c r="M32" s="82">
        <v>0</v>
      </c>
      <c r="N32" s="78">
        <v>0</v>
      </c>
      <c r="O32" s="323">
        <v>1.28</v>
      </c>
      <c r="P32" s="76">
        <v>0</v>
      </c>
      <c r="Q32" s="77">
        <v>0</v>
      </c>
      <c r="R32" s="102">
        <v>1</v>
      </c>
    </row>
    <row r="33" spans="1:18" ht="12.75" customHeight="1" x14ac:dyDescent="0.15">
      <c r="A33" s="1156"/>
      <c r="B33" s="322" t="s">
        <v>389</v>
      </c>
      <c r="C33" s="290" t="s">
        <v>271</v>
      </c>
      <c r="D33" s="193">
        <v>40</v>
      </c>
      <c r="E33" s="76">
        <v>65</v>
      </c>
      <c r="F33" s="77">
        <v>65</v>
      </c>
      <c r="G33" s="77">
        <v>40</v>
      </c>
      <c r="H33" s="80">
        <v>1.625</v>
      </c>
      <c r="I33" s="1048" t="s">
        <v>169</v>
      </c>
      <c r="J33" s="1048" t="s">
        <v>169</v>
      </c>
      <c r="K33" s="77">
        <v>65</v>
      </c>
      <c r="L33" s="78">
        <v>40</v>
      </c>
      <c r="M33" s="82">
        <v>0</v>
      </c>
      <c r="N33" s="78">
        <v>0</v>
      </c>
      <c r="O33" s="323">
        <v>1.625</v>
      </c>
      <c r="P33" s="76">
        <v>0</v>
      </c>
      <c r="Q33" s="77">
        <v>0</v>
      </c>
      <c r="R33" s="102">
        <v>0</v>
      </c>
    </row>
    <row r="34" spans="1:18" ht="12.75" customHeight="1" x14ac:dyDescent="0.15">
      <c r="A34" s="1156"/>
      <c r="B34" s="322" t="s">
        <v>390</v>
      </c>
      <c r="C34" s="290" t="s">
        <v>271</v>
      </c>
      <c r="D34" s="193">
        <v>40</v>
      </c>
      <c r="E34" s="76">
        <v>29</v>
      </c>
      <c r="F34" s="77">
        <v>29</v>
      </c>
      <c r="G34" s="77">
        <v>29</v>
      </c>
      <c r="H34" s="80">
        <v>0.72499999999999998</v>
      </c>
      <c r="I34" s="1173"/>
      <c r="J34" s="1174"/>
      <c r="K34" s="77">
        <v>29</v>
      </c>
      <c r="L34" s="78">
        <v>29</v>
      </c>
      <c r="M34" s="82">
        <v>0</v>
      </c>
      <c r="N34" s="839" t="s">
        <v>529</v>
      </c>
      <c r="O34" s="323">
        <v>0.72499999999999998</v>
      </c>
      <c r="P34" s="76">
        <v>0</v>
      </c>
      <c r="Q34" s="77">
        <v>0</v>
      </c>
      <c r="R34" s="102">
        <v>1</v>
      </c>
    </row>
    <row r="35" spans="1:18" ht="12.75" customHeight="1" x14ac:dyDescent="0.15">
      <c r="A35" s="1156"/>
      <c r="B35" s="322" t="s">
        <v>334</v>
      </c>
      <c r="C35" s="290" t="s">
        <v>271</v>
      </c>
      <c r="D35" s="193">
        <v>400</v>
      </c>
      <c r="E35" s="76">
        <v>455</v>
      </c>
      <c r="F35" s="77">
        <v>454</v>
      </c>
      <c r="G35" s="77">
        <v>382</v>
      </c>
      <c r="H35" s="80">
        <v>1.1375</v>
      </c>
      <c r="I35" s="1183"/>
      <c r="J35" s="1184"/>
      <c r="K35" s="77">
        <v>455</v>
      </c>
      <c r="L35" s="78">
        <v>382</v>
      </c>
      <c r="M35" s="82">
        <v>0</v>
      </c>
      <c r="N35" s="78">
        <v>3</v>
      </c>
      <c r="O35" s="323">
        <v>1.1375</v>
      </c>
      <c r="P35" s="76">
        <v>0</v>
      </c>
      <c r="Q35" s="77">
        <v>0</v>
      </c>
      <c r="R35" s="102">
        <v>1</v>
      </c>
    </row>
    <row r="36" spans="1:18" ht="12.75" customHeight="1" x14ac:dyDescent="0.15">
      <c r="A36" s="1156"/>
      <c r="B36" s="1164" t="s">
        <v>318</v>
      </c>
      <c r="C36" s="290" t="s">
        <v>271</v>
      </c>
      <c r="D36" s="193">
        <v>120</v>
      </c>
      <c r="E36" s="76">
        <v>86</v>
      </c>
      <c r="F36" s="77">
        <v>86</v>
      </c>
      <c r="G36" s="77">
        <v>74</v>
      </c>
      <c r="H36" s="80">
        <v>0.71666666666666667</v>
      </c>
      <c r="I36" s="77">
        <v>71</v>
      </c>
      <c r="J36" s="77">
        <v>43</v>
      </c>
      <c r="K36" s="77">
        <v>157</v>
      </c>
      <c r="L36" s="78">
        <v>117</v>
      </c>
      <c r="M36" s="82">
        <v>0</v>
      </c>
      <c r="N36" s="78">
        <v>0</v>
      </c>
      <c r="O36" s="323">
        <v>1.3083333333333333</v>
      </c>
      <c r="P36" s="76">
        <v>1</v>
      </c>
      <c r="Q36" s="77">
        <v>0</v>
      </c>
      <c r="R36" s="102">
        <v>8</v>
      </c>
    </row>
    <row r="37" spans="1:18" ht="12.75" customHeight="1" x14ac:dyDescent="0.15">
      <c r="A37" s="1156"/>
      <c r="B37" s="1156"/>
      <c r="C37" s="290" t="s">
        <v>272</v>
      </c>
      <c r="D37" s="193">
        <v>40</v>
      </c>
      <c r="E37" s="76">
        <v>19</v>
      </c>
      <c r="F37" s="77">
        <v>19</v>
      </c>
      <c r="G37" s="77">
        <v>19</v>
      </c>
      <c r="H37" s="80">
        <v>0.47499999999999998</v>
      </c>
      <c r="I37" s="1052">
        <v>1</v>
      </c>
      <c r="J37" s="1052">
        <v>1</v>
      </c>
      <c r="K37" s="77">
        <v>20</v>
      </c>
      <c r="L37" s="78">
        <v>20</v>
      </c>
      <c r="M37" s="998">
        <v>0</v>
      </c>
      <c r="N37" s="836" t="s">
        <v>527</v>
      </c>
      <c r="O37" s="323">
        <v>0.5</v>
      </c>
      <c r="P37" s="76">
        <v>0</v>
      </c>
      <c r="Q37" s="77">
        <v>0</v>
      </c>
      <c r="R37" s="102">
        <v>1</v>
      </c>
    </row>
    <row r="38" spans="1:18" ht="12.75" customHeight="1" x14ac:dyDescent="0.15">
      <c r="A38" s="1156"/>
      <c r="B38" s="1165"/>
      <c r="C38" s="290" t="s">
        <v>274</v>
      </c>
      <c r="D38" s="193">
        <v>160</v>
      </c>
      <c r="E38" s="76">
        <v>105</v>
      </c>
      <c r="F38" s="77">
        <v>105</v>
      </c>
      <c r="G38" s="77">
        <v>93</v>
      </c>
      <c r="H38" s="80">
        <v>0.65625</v>
      </c>
      <c r="I38" s="77">
        <v>72</v>
      </c>
      <c r="J38" s="77">
        <v>44</v>
      </c>
      <c r="K38" s="77">
        <v>177</v>
      </c>
      <c r="L38" s="78">
        <v>137</v>
      </c>
      <c r="M38" s="82">
        <v>0</v>
      </c>
      <c r="N38" s="78">
        <v>0</v>
      </c>
      <c r="O38" s="323">
        <v>1.10625</v>
      </c>
      <c r="P38" s="76">
        <v>1</v>
      </c>
      <c r="Q38" s="77">
        <v>0</v>
      </c>
      <c r="R38" s="102">
        <v>9</v>
      </c>
    </row>
    <row r="39" spans="1:18" ht="12.75" customHeight="1" x14ac:dyDescent="0.15">
      <c r="A39" s="1156"/>
      <c r="B39" s="327" t="s">
        <v>380</v>
      </c>
      <c r="C39" s="290" t="s">
        <v>271</v>
      </c>
      <c r="D39" s="193">
        <v>880</v>
      </c>
      <c r="E39" s="76">
        <v>823</v>
      </c>
      <c r="F39" s="77">
        <v>821</v>
      </c>
      <c r="G39" s="77">
        <v>715</v>
      </c>
      <c r="H39" s="80">
        <v>0.93522727272727268</v>
      </c>
      <c r="I39" s="77">
        <v>256</v>
      </c>
      <c r="J39" s="77">
        <v>123</v>
      </c>
      <c r="K39" s="77">
        <v>1079</v>
      </c>
      <c r="L39" s="78">
        <v>838</v>
      </c>
      <c r="M39" s="82">
        <v>1</v>
      </c>
      <c r="N39" s="78">
        <v>3</v>
      </c>
      <c r="O39" s="323">
        <v>1.2261363636363636</v>
      </c>
      <c r="P39" s="76">
        <v>5</v>
      </c>
      <c r="Q39" s="77">
        <v>0</v>
      </c>
      <c r="R39" s="102">
        <v>147</v>
      </c>
    </row>
    <row r="40" spans="1:18" ht="12.75" customHeight="1" x14ac:dyDescent="0.15">
      <c r="A40" s="1156"/>
      <c r="B40" s="327" t="s">
        <v>282</v>
      </c>
      <c r="C40" s="290" t="s">
        <v>271</v>
      </c>
      <c r="D40" s="193">
        <v>160</v>
      </c>
      <c r="E40" s="76">
        <v>259</v>
      </c>
      <c r="F40" s="77">
        <v>259</v>
      </c>
      <c r="G40" s="77">
        <v>160</v>
      </c>
      <c r="H40" s="80">
        <v>1.6187499999999999</v>
      </c>
      <c r="I40" s="829" t="s">
        <v>527</v>
      </c>
      <c r="J40" s="829" t="s">
        <v>527</v>
      </c>
      <c r="K40" s="77">
        <v>259</v>
      </c>
      <c r="L40" s="78">
        <v>160</v>
      </c>
      <c r="M40" s="998">
        <v>0</v>
      </c>
      <c r="N40" s="78">
        <v>0</v>
      </c>
      <c r="O40" s="323">
        <v>1.6187499999999999</v>
      </c>
      <c r="P40" s="76">
        <v>4</v>
      </c>
      <c r="Q40" s="77">
        <v>0</v>
      </c>
      <c r="R40" s="102">
        <v>35</v>
      </c>
    </row>
    <row r="41" spans="1:18" ht="12.75" customHeight="1" x14ac:dyDescent="0.15">
      <c r="A41" s="1156"/>
      <c r="B41" s="322" t="s">
        <v>391</v>
      </c>
      <c r="C41" s="290" t="s">
        <v>271</v>
      </c>
      <c r="D41" s="204">
        <v>81</v>
      </c>
      <c r="E41" s="132">
        <v>139</v>
      </c>
      <c r="F41" s="680">
        <v>136</v>
      </c>
      <c r="G41" s="121">
        <v>81</v>
      </c>
      <c r="H41" s="135">
        <v>1.7160493827160495</v>
      </c>
      <c r="I41" s="1173"/>
      <c r="J41" s="1174"/>
      <c r="K41" s="121">
        <v>139</v>
      </c>
      <c r="L41" s="133">
        <v>81</v>
      </c>
      <c r="M41" s="137">
        <v>0</v>
      </c>
      <c r="N41" s="133">
        <v>0</v>
      </c>
      <c r="O41" s="328">
        <v>1.7160493827160495</v>
      </c>
      <c r="P41" s="132">
        <v>1</v>
      </c>
      <c r="Q41" s="121">
        <v>0</v>
      </c>
      <c r="R41" s="139">
        <v>24</v>
      </c>
    </row>
    <row r="42" spans="1:18" ht="12.75" customHeight="1" x14ac:dyDescent="0.15">
      <c r="A42" s="1156"/>
      <c r="B42" s="322" t="s">
        <v>392</v>
      </c>
      <c r="C42" s="290" t="s">
        <v>271</v>
      </c>
      <c r="D42" s="204">
        <v>40</v>
      </c>
      <c r="E42" s="132">
        <v>33</v>
      </c>
      <c r="F42" s="121">
        <v>33</v>
      </c>
      <c r="G42" s="121">
        <v>33</v>
      </c>
      <c r="H42" s="135">
        <v>0.82499999999999996</v>
      </c>
      <c r="I42" s="1175"/>
      <c r="J42" s="1176"/>
      <c r="K42" s="121">
        <v>33</v>
      </c>
      <c r="L42" s="133">
        <v>33</v>
      </c>
      <c r="M42" s="1007">
        <v>0</v>
      </c>
      <c r="N42" s="438" t="s">
        <v>169</v>
      </c>
      <c r="O42" s="328">
        <v>0.82499999999999996</v>
      </c>
      <c r="P42" s="132">
        <v>0</v>
      </c>
      <c r="Q42" s="121">
        <v>0</v>
      </c>
      <c r="R42" s="139">
        <v>2</v>
      </c>
    </row>
    <row r="43" spans="1:18" ht="12.75" customHeight="1" x14ac:dyDescent="0.15">
      <c r="A43" s="1156"/>
      <c r="B43" s="322" t="s">
        <v>393</v>
      </c>
      <c r="C43" s="290" t="s">
        <v>271</v>
      </c>
      <c r="D43" s="204">
        <v>40</v>
      </c>
      <c r="E43" s="132">
        <v>40</v>
      </c>
      <c r="F43" s="121">
        <v>40</v>
      </c>
      <c r="G43" s="121">
        <v>40</v>
      </c>
      <c r="H43" s="135">
        <v>1</v>
      </c>
      <c r="I43" s="1175"/>
      <c r="J43" s="1176"/>
      <c r="K43" s="121">
        <v>40</v>
      </c>
      <c r="L43" s="133">
        <v>40</v>
      </c>
      <c r="M43" s="1007">
        <v>0</v>
      </c>
      <c r="N43" s="997">
        <v>0</v>
      </c>
      <c r="O43" s="328">
        <v>1</v>
      </c>
      <c r="P43" s="132">
        <v>0</v>
      </c>
      <c r="Q43" s="121">
        <v>0</v>
      </c>
      <c r="R43" s="139">
        <v>0</v>
      </c>
    </row>
    <row r="44" spans="1:18" ht="12.75" customHeight="1" x14ac:dyDescent="0.15">
      <c r="A44" s="1156"/>
      <c r="B44" s="322" t="s">
        <v>381</v>
      </c>
      <c r="C44" s="325" t="s">
        <v>271</v>
      </c>
      <c r="D44" s="204">
        <v>3480</v>
      </c>
      <c r="E44" s="132">
        <v>4906</v>
      </c>
      <c r="F44" s="121">
        <v>4904</v>
      </c>
      <c r="G44" s="121">
        <v>3480</v>
      </c>
      <c r="H44" s="135">
        <v>1.4097701149425288</v>
      </c>
      <c r="I44" s="1175"/>
      <c r="J44" s="1176"/>
      <c r="K44" s="121">
        <v>4906</v>
      </c>
      <c r="L44" s="133">
        <v>3480</v>
      </c>
      <c r="M44" s="137">
        <v>0</v>
      </c>
      <c r="N44" s="133">
        <v>14</v>
      </c>
      <c r="O44" s="328">
        <v>1.4097701149425288</v>
      </c>
      <c r="P44" s="132">
        <v>88</v>
      </c>
      <c r="Q44" s="121">
        <v>0</v>
      </c>
      <c r="R44" s="139">
        <v>2851</v>
      </c>
    </row>
    <row r="45" spans="1:18" ht="12.75" customHeight="1" x14ac:dyDescent="0.15">
      <c r="A45" s="1156"/>
      <c r="B45" s="322" t="s">
        <v>296</v>
      </c>
      <c r="C45" s="325" t="s">
        <v>271</v>
      </c>
      <c r="D45" s="204">
        <v>240</v>
      </c>
      <c r="E45" s="132">
        <v>296</v>
      </c>
      <c r="F45" s="121">
        <v>296</v>
      </c>
      <c r="G45" s="121">
        <v>240</v>
      </c>
      <c r="H45" s="135">
        <v>1.2333333333333334</v>
      </c>
      <c r="I45" s="1177"/>
      <c r="J45" s="1178"/>
      <c r="K45" s="121">
        <v>296</v>
      </c>
      <c r="L45" s="133">
        <v>240</v>
      </c>
      <c r="M45" s="1007">
        <v>0</v>
      </c>
      <c r="N45" s="133">
        <v>0</v>
      </c>
      <c r="O45" s="328">
        <v>1.2333333333333334</v>
      </c>
      <c r="P45" s="132">
        <v>0</v>
      </c>
      <c r="Q45" s="121">
        <v>0</v>
      </c>
      <c r="R45" s="139">
        <v>7</v>
      </c>
    </row>
    <row r="46" spans="1:18" ht="12.75" customHeight="1" x14ac:dyDescent="0.15">
      <c r="A46" s="1156"/>
      <c r="B46" s="1171" t="s">
        <v>270</v>
      </c>
      <c r="C46" s="288" t="s">
        <v>271</v>
      </c>
      <c r="D46" s="124">
        <v>10311</v>
      </c>
      <c r="E46" s="90">
        <v>11741</v>
      </c>
      <c r="F46" s="99">
        <v>11721</v>
      </c>
      <c r="G46" s="99">
        <v>9429</v>
      </c>
      <c r="H46" s="93">
        <v>1.1386868392978373</v>
      </c>
      <c r="I46" s="99">
        <v>514</v>
      </c>
      <c r="J46" s="99">
        <v>249</v>
      </c>
      <c r="K46" s="99">
        <v>12255</v>
      </c>
      <c r="L46" s="91">
        <v>9678</v>
      </c>
      <c r="M46" s="95">
        <v>7</v>
      </c>
      <c r="N46" s="91">
        <v>33</v>
      </c>
      <c r="O46" s="307">
        <v>1.188536514402095</v>
      </c>
      <c r="P46" s="90">
        <v>100</v>
      </c>
      <c r="Q46" s="99">
        <v>0</v>
      </c>
      <c r="R46" s="97">
        <v>3145</v>
      </c>
    </row>
    <row r="47" spans="1:18" ht="12.75" customHeight="1" x14ac:dyDescent="0.15">
      <c r="A47" s="1156"/>
      <c r="B47" s="1159"/>
      <c r="C47" s="290" t="s">
        <v>272</v>
      </c>
      <c r="D47" s="193">
        <v>600</v>
      </c>
      <c r="E47" s="76">
        <v>567</v>
      </c>
      <c r="F47" s="77">
        <v>567</v>
      </c>
      <c r="G47" s="77">
        <v>477</v>
      </c>
      <c r="H47" s="80">
        <v>0.94499999999999995</v>
      </c>
      <c r="I47" s="77">
        <v>91</v>
      </c>
      <c r="J47" s="77">
        <v>88</v>
      </c>
      <c r="K47" s="77">
        <v>658</v>
      </c>
      <c r="L47" s="78">
        <v>565</v>
      </c>
      <c r="M47" s="82">
        <v>0</v>
      </c>
      <c r="N47" s="78">
        <v>4</v>
      </c>
      <c r="O47" s="323">
        <v>1.0966666666666667</v>
      </c>
      <c r="P47" s="76">
        <v>0</v>
      </c>
      <c r="Q47" s="77">
        <v>0</v>
      </c>
      <c r="R47" s="102">
        <v>1</v>
      </c>
    </row>
    <row r="48" spans="1:18" ht="12.75" customHeight="1" x14ac:dyDescent="0.15">
      <c r="A48" s="1156"/>
      <c r="B48" s="1162"/>
      <c r="C48" s="309" t="s">
        <v>274</v>
      </c>
      <c r="D48" s="127">
        <v>10911</v>
      </c>
      <c r="E48" s="104">
        <v>12308</v>
      </c>
      <c r="F48" s="112">
        <v>12288</v>
      </c>
      <c r="G48" s="112">
        <v>9906</v>
      </c>
      <c r="H48" s="107">
        <v>1.1280359270461002</v>
      </c>
      <c r="I48" s="112">
        <v>605</v>
      </c>
      <c r="J48" s="112">
        <v>337</v>
      </c>
      <c r="K48" s="112">
        <v>12913</v>
      </c>
      <c r="L48" s="105">
        <v>10243</v>
      </c>
      <c r="M48" s="108">
        <v>7</v>
      </c>
      <c r="N48" s="105">
        <v>37</v>
      </c>
      <c r="O48" s="311">
        <v>1.1834845568692145</v>
      </c>
      <c r="P48" s="104">
        <v>100</v>
      </c>
      <c r="Q48" s="112">
        <v>0</v>
      </c>
      <c r="R48" s="110">
        <v>3146</v>
      </c>
    </row>
    <row r="49" spans="1:18" ht="12.75" customHeight="1" x14ac:dyDescent="0.15">
      <c r="A49" s="1156"/>
      <c r="B49" s="306" t="s">
        <v>300</v>
      </c>
      <c r="C49" s="314" t="s">
        <v>271</v>
      </c>
      <c r="D49" s="305">
        <v>3590</v>
      </c>
      <c r="E49" s="154">
        <v>3920</v>
      </c>
      <c r="F49" s="184">
        <v>3911</v>
      </c>
      <c r="G49" s="184">
        <v>3418</v>
      </c>
      <c r="H49" s="156">
        <v>1.0919220055710306</v>
      </c>
      <c r="I49" s="835" t="s">
        <v>527</v>
      </c>
      <c r="J49" s="835" t="s">
        <v>527</v>
      </c>
      <c r="K49" s="184">
        <v>3920</v>
      </c>
      <c r="L49" s="155">
        <v>3418</v>
      </c>
      <c r="M49" s="303">
        <v>2</v>
      </c>
      <c r="N49" s="155">
        <v>17</v>
      </c>
      <c r="O49" s="315">
        <v>1.0919220055710306</v>
      </c>
      <c r="P49" s="1010">
        <v>2</v>
      </c>
      <c r="Q49" s="184">
        <v>0</v>
      </c>
      <c r="R49" s="185">
        <v>17</v>
      </c>
    </row>
    <row r="50" spans="1:18" ht="12.75" customHeight="1" x14ac:dyDescent="0.15">
      <c r="A50" s="1156"/>
      <c r="B50" s="327" t="s">
        <v>386</v>
      </c>
      <c r="C50" s="290" t="s">
        <v>400</v>
      </c>
      <c r="D50" s="193">
        <v>1680</v>
      </c>
      <c r="E50" s="76">
        <v>1569</v>
      </c>
      <c r="F50" s="77">
        <v>1555</v>
      </c>
      <c r="G50" s="77">
        <v>1517</v>
      </c>
      <c r="H50" s="80">
        <v>0.93392857142857144</v>
      </c>
      <c r="I50" s="1173"/>
      <c r="J50" s="1174"/>
      <c r="K50" s="77">
        <v>1569</v>
      </c>
      <c r="L50" s="78">
        <v>1517</v>
      </c>
      <c r="M50" s="82">
        <v>3</v>
      </c>
      <c r="N50" s="1103"/>
      <c r="O50" s="323">
        <v>0.93392857142857144</v>
      </c>
      <c r="P50" s="76">
        <v>1</v>
      </c>
      <c r="Q50" s="77">
        <v>0</v>
      </c>
      <c r="R50" s="102">
        <v>1</v>
      </c>
    </row>
    <row r="51" spans="1:18" ht="12.75" customHeight="1" x14ac:dyDescent="0.15">
      <c r="A51" s="1156"/>
      <c r="B51" s="308" t="s">
        <v>310</v>
      </c>
      <c r="C51" s="309" t="s">
        <v>271</v>
      </c>
      <c r="D51" s="127">
        <v>234</v>
      </c>
      <c r="E51" s="104">
        <v>256</v>
      </c>
      <c r="F51" s="112">
        <v>256</v>
      </c>
      <c r="G51" s="112">
        <v>234</v>
      </c>
      <c r="H51" s="107">
        <v>1.0940170940170941</v>
      </c>
      <c r="I51" s="1177"/>
      <c r="J51" s="1178"/>
      <c r="K51" s="112">
        <v>256</v>
      </c>
      <c r="L51" s="105">
        <v>234</v>
      </c>
      <c r="M51" s="108">
        <v>0</v>
      </c>
      <c r="N51" s="105">
        <v>3</v>
      </c>
      <c r="O51" s="311">
        <v>1.0940170940170941</v>
      </c>
      <c r="P51" s="104">
        <v>0</v>
      </c>
      <c r="Q51" s="112">
        <v>0</v>
      </c>
      <c r="R51" s="110">
        <v>0</v>
      </c>
    </row>
    <row r="52" spans="1:18" s="70" customFormat="1" ht="12.75" customHeight="1" x14ac:dyDescent="0.15">
      <c r="A52" s="1156"/>
      <c r="B52" s="316" t="s">
        <v>355</v>
      </c>
      <c r="C52" s="277" t="s">
        <v>274</v>
      </c>
      <c r="D52" s="129">
        <v>5504</v>
      </c>
      <c r="E52" s="69">
        <v>5745</v>
      </c>
      <c r="F52" s="67">
        <v>5722</v>
      </c>
      <c r="G52" s="67">
        <v>5169</v>
      </c>
      <c r="H52" s="114">
        <v>1.0437863372093024</v>
      </c>
      <c r="I52" s="793" t="s">
        <v>527</v>
      </c>
      <c r="J52" s="793" t="s">
        <v>527</v>
      </c>
      <c r="K52" s="67">
        <v>5745</v>
      </c>
      <c r="L52" s="63">
        <v>5169</v>
      </c>
      <c r="M52" s="142">
        <v>5</v>
      </c>
      <c r="N52" s="63">
        <v>20</v>
      </c>
      <c r="O52" s="317">
        <v>1.0437863372093024</v>
      </c>
      <c r="P52" s="69">
        <v>3</v>
      </c>
      <c r="Q52" s="67">
        <v>0</v>
      </c>
      <c r="R52" s="62">
        <v>18</v>
      </c>
    </row>
    <row r="53" spans="1:18" s="70" customFormat="1" ht="12.75" customHeight="1" x14ac:dyDescent="0.15">
      <c r="A53" s="1156"/>
      <c r="B53" s="1171" t="s">
        <v>384</v>
      </c>
      <c r="C53" s="288" t="s">
        <v>271</v>
      </c>
      <c r="D53" s="124">
        <v>36456</v>
      </c>
      <c r="E53" s="90">
        <v>41160</v>
      </c>
      <c r="F53" s="99">
        <v>41070</v>
      </c>
      <c r="G53" s="99">
        <v>34599</v>
      </c>
      <c r="H53" s="93">
        <v>1.1290322580645162</v>
      </c>
      <c r="I53" s="99">
        <v>612</v>
      </c>
      <c r="J53" s="99">
        <v>332</v>
      </c>
      <c r="K53" s="99">
        <v>41772</v>
      </c>
      <c r="L53" s="91">
        <v>34931</v>
      </c>
      <c r="M53" s="95">
        <v>30</v>
      </c>
      <c r="N53" s="91">
        <v>198</v>
      </c>
      <c r="O53" s="307">
        <v>1.1458196181698486</v>
      </c>
      <c r="P53" s="90">
        <v>106</v>
      </c>
      <c r="Q53" s="99">
        <v>0</v>
      </c>
      <c r="R53" s="97">
        <v>3896</v>
      </c>
    </row>
    <row r="54" spans="1:18" s="70" customFormat="1" ht="12.75" customHeight="1" x14ac:dyDescent="0.15">
      <c r="A54" s="1156"/>
      <c r="B54" s="1159"/>
      <c r="C54" s="290" t="s">
        <v>272</v>
      </c>
      <c r="D54" s="193">
        <v>760</v>
      </c>
      <c r="E54" s="76">
        <v>738</v>
      </c>
      <c r="F54" s="77">
        <v>738</v>
      </c>
      <c r="G54" s="77">
        <v>637</v>
      </c>
      <c r="H54" s="80">
        <v>0.97105263157894739</v>
      </c>
      <c r="I54" s="77">
        <v>91</v>
      </c>
      <c r="J54" s="77">
        <v>88</v>
      </c>
      <c r="K54" s="77">
        <v>829</v>
      </c>
      <c r="L54" s="78">
        <v>725</v>
      </c>
      <c r="M54" s="82">
        <v>0</v>
      </c>
      <c r="N54" s="78">
        <v>4</v>
      </c>
      <c r="O54" s="323">
        <v>1.0907894736842105</v>
      </c>
      <c r="P54" s="76">
        <v>0</v>
      </c>
      <c r="Q54" s="77">
        <v>0</v>
      </c>
      <c r="R54" s="102">
        <v>1</v>
      </c>
    </row>
    <row r="55" spans="1:18" s="70" customFormat="1" ht="12.75" customHeight="1" x14ac:dyDescent="0.15">
      <c r="A55" s="1158"/>
      <c r="B55" s="1162"/>
      <c r="C55" s="309" t="s">
        <v>274</v>
      </c>
      <c r="D55" s="127">
        <v>37216</v>
      </c>
      <c r="E55" s="104">
        <v>41898</v>
      </c>
      <c r="F55" s="112">
        <v>41808</v>
      </c>
      <c r="G55" s="112">
        <v>35236</v>
      </c>
      <c r="H55" s="107">
        <v>1.1258061049011179</v>
      </c>
      <c r="I55" s="112">
        <v>703</v>
      </c>
      <c r="J55" s="112">
        <v>420</v>
      </c>
      <c r="K55" s="112">
        <v>42601</v>
      </c>
      <c r="L55" s="105">
        <v>35656</v>
      </c>
      <c r="M55" s="108">
        <v>30</v>
      </c>
      <c r="N55" s="105">
        <v>202</v>
      </c>
      <c r="O55" s="311">
        <v>1.1446958297506449</v>
      </c>
      <c r="P55" s="104">
        <v>106</v>
      </c>
      <c r="Q55" s="112">
        <v>0</v>
      </c>
      <c r="R55" s="110">
        <v>3897</v>
      </c>
    </row>
    <row r="56" spans="1:18" s="70" customFormat="1" ht="12.75" customHeight="1" x14ac:dyDescent="0.15">
      <c r="A56" s="190"/>
      <c r="B56" s="190"/>
      <c r="C56" s="190"/>
      <c r="H56" s="71"/>
      <c r="M56" s="36"/>
      <c r="O56" s="71"/>
    </row>
    <row r="57" spans="1:18" ht="12.75" customHeight="1" x14ac:dyDescent="0.15">
      <c r="A57" s="1134" t="s">
        <v>359</v>
      </c>
      <c r="B57" s="1135"/>
      <c r="C57" s="1140" t="s">
        <v>372</v>
      </c>
      <c r="D57" s="1143" t="s">
        <v>492</v>
      </c>
      <c r="E57" s="1146" t="s">
        <v>367</v>
      </c>
      <c r="F57" s="1147"/>
      <c r="G57" s="1147"/>
      <c r="H57" s="1147"/>
      <c r="I57" s="1147"/>
      <c r="J57" s="1147"/>
      <c r="K57" s="1130" t="s">
        <v>501</v>
      </c>
      <c r="L57" s="1107" t="s">
        <v>366</v>
      </c>
      <c r="M57" s="1108"/>
      <c r="N57" s="1113" t="s">
        <v>503</v>
      </c>
      <c r="O57" s="1116" t="s">
        <v>502</v>
      </c>
      <c r="P57" s="1119" t="s">
        <v>255</v>
      </c>
      <c r="Q57" s="1120"/>
      <c r="R57" s="1121"/>
    </row>
    <row r="58" spans="1:18" ht="27" customHeight="1" x14ac:dyDescent="0.15">
      <c r="A58" s="1136"/>
      <c r="B58" s="1137"/>
      <c r="C58" s="1141"/>
      <c r="D58" s="1144"/>
      <c r="E58" s="1148" t="s">
        <v>363</v>
      </c>
      <c r="F58" s="1149"/>
      <c r="G58" s="1149"/>
      <c r="H58" s="1150"/>
      <c r="I58" s="1151" t="s">
        <v>365</v>
      </c>
      <c r="J58" s="1152"/>
      <c r="K58" s="1131"/>
      <c r="L58" s="1109"/>
      <c r="M58" s="1110"/>
      <c r="N58" s="1114"/>
      <c r="O58" s="1117"/>
      <c r="P58" s="1122"/>
      <c r="Q58" s="1123"/>
      <c r="R58" s="1124"/>
    </row>
    <row r="59" spans="1:18" s="46" customFormat="1" ht="27" customHeight="1" x14ac:dyDescent="0.15">
      <c r="A59" s="1138"/>
      <c r="B59" s="1139"/>
      <c r="C59" s="1142"/>
      <c r="D59" s="1145"/>
      <c r="E59" s="514" t="s">
        <v>401</v>
      </c>
      <c r="F59" s="470" t="s">
        <v>499</v>
      </c>
      <c r="G59" s="470" t="s">
        <v>357</v>
      </c>
      <c r="H59" s="470" t="s">
        <v>356</v>
      </c>
      <c r="I59" s="470" t="s">
        <v>500</v>
      </c>
      <c r="J59" s="463" t="s">
        <v>364</v>
      </c>
      <c r="K59" s="1132"/>
      <c r="L59" s="1111"/>
      <c r="M59" s="1112"/>
      <c r="N59" s="1115"/>
      <c r="O59" s="1118"/>
      <c r="P59" s="514" t="s">
        <v>248</v>
      </c>
      <c r="Q59" s="470" t="s">
        <v>249</v>
      </c>
      <c r="R59" s="446" t="s">
        <v>250</v>
      </c>
    </row>
    <row r="60" spans="1:18" s="70" customFormat="1" ht="12.75" customHeight="1" x14ac:dyDescent="0.15">
      <c r="A60" s="302" t="s">
        <v>307</v>
      </c>
      <c r="B60" s="329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303"/>
      <c r="N60" s="200"/>
      <c r="O60" s="312"/>
      <c r="P60" s="200"/>
      <c r="Q60" s="200"/>
      <c r="R60" s="305"/>
    </row>
    <row r="61" spans="1:18" ht="12.75" customHeight="1" x14ac:dyDescent="0.15">
      <c r="A61" s="1159"/>
      <c r="B61" s="330" t="s">
        <v>361</v>
      </c>
      <c r="C61" s="288" t="s">
        <v>271</v>
      </c>
      <c r="D61" s="90">
        <v>90</v>
      </c>
      <c r="E61" s="98">
        <v>83</v>
      </c>
      <c r="F61" s="99">
        <v>82</v>
      </c>
      <c r="G61" s="99">
        <v>75</v>
      </c>
      <c r="H61" s="93">
        <v>0.92222222222222228</v>
      </c>
      <c r="I61" s="1096" t="s">
        <v>488</v>
      </c>
      <c r="J61" s="1096" t="s">
        <v>488</v>
      </c>
      <c r="K61" s="99">
        <v>83</v>
      </c>
      <c r="L61" s="91">
        <v>75</v>
      </c>
      <c r="M61" s="95" t="s">
        <v>346</v>
      </c>
      <c r="N61" s="1128"/>
      <c r="O61" s="125">
        <v>0.92222222222222228</v>
      </c>
      <c r="P61" s="98">
        <v>0</v>
      </c>
      <c r="Q61" s="99">
        <v>0</v>
      </c>
      <c r="R61" s="97">
        <v>0</v>
      </c>
    </row>
    <row r="62" spans="1:18" ht="12.75" customHeight="1" x14ac:dyDescent="0.15">
      <c r="A62" s="1159"/>
      <c r="B62" s="308" t="s">
        <v>362</v>
      </c>
      <c r="C62" s="309" t="s">
        <v>271</v>
      </c>
      <c r="D62" s="104">
        <v>45</v>
      </c>
      <c r="E62" s="111">
        <v>33</v>
      </c>
      <c r="F62" s="112">
        <v>32</v>
      </c>
      <c r="G62" s="112">
        <v>32</v>
      </c>
      <c r="H62" s="107">
        <v>0.73333333333333328</v>
      </c>
      <c r="I62" s="1100" t="s">
        <v>488</v>
      </c>
      <c r="J62" s="1100" t="s">
        <v>488</v>
      </c>
      <c r="K62" s="112">
        <v>33</v>
      </c>
      <c r="L62" s="105">
        <v>32</v>
      </c>
      <c r="M62" s="108" t="s">
        <v>346</v>
      </c>
      <c r="N62" s="1129"/>
      <c r="O62" s="128">
        <v>0.73333333333333328</v>
      </c>
      <c r="P62" s="111">
        <v>0</v>
      </c>
      <c r="Q62" s="112">
        <v>0</v>
      </c>
      <c r="R62" s="110">
        <v>0</v>
      </c>
    </row>
    <row r="63" spans="1:18" ht="12.75" customHeight="1" x14ac:dyDescent="0.15">
      <c r="A63" s="1162"/>
      <c r="B63" s="331" t="s">
        <v>358</v>
      </c>
      <c r="C63" s="332" t="s">
        <v>274</v>
      </c>
      <c r="D63" s="146">
        <v>135</v>
      </c>
      <c r="E63" s="151">
        <v>116</v>
      </c>
      <c r="F63" s="152">
        <v>114</v>
      </c>
      <c r="G63" s="152">
        <v>107</v>
      </c>
      <c r="H63" s="148">
        <v>0.85925925925925928</v>
      </c>
      <c r="I63" s="792" t="s">
        <v>488</v>
      </c>
      <c r="J63" s="792" t="s">
        <v>488</v>
      </c>
      <c r="K63" s="152">
        <v>116</v>
      </c>
      <c r="L63" s="147">
        <v>107</v>
      </c>
      <c r="M63" s="149"/>
      <c r="N63" s="179"/>
      <c r="O63" s="153">
        <v>0.85925925925925928</v>
      </c>
      <c r="P63" s="151">
        <v>0</v>
      </c>
      <c r="Q63" s="152">
        <v>0</v>
      </c>
      <c r="R63" s="145">
        <v>0</v>
      </c>
    </row>
    <row r="64" spans="1:18" s="70" customFormat="1" ht="12.75" customHeight="1" x14ac:dyDescent="0.15">
      <c r="A64" s="333" t="s">
        <v>306</v>
      </c>
      <c r="B64" s="329"/>
      <c r="C64" s="200"/>
      <c r="D64" s="200"/>
      <c r="E64" s="200"/>
      <c r="F64" s="200"/>
      <c r="G64" s="200"/>
      <c r="H64" s="312"/>
      <c r="I64" s="200"/>
      <c r="J64" s="200"/>
      <c r="K64" s="200"/>
      <c r="L64" s="200"/>
      <c r="M64" s="303"/>
      <c r="N64" s="200"/>
      <c r="O64" s="312"/>
      <c r="P64" s="200"/>
      <c r="Q64" s="200"/>
      <c r="R64" s="305"/>
    </row>
    <row r="65" spans="1:18" ht="12.75" customHeight="1" x14ac:dyDescent="0.15">
      <c r="A65" s="1159"/>
      <c r="B65" s="330" t="s">
        <v>304</v>
      </c>
      <c r="C65" s="288" t="s">
        <v>271</v>
      </c>
      <c r="D65" s="90">
        <v>160</v>
      </c>
      <c r="E65" s="98">
        <v>156</v>
      </c>
      <c r="F65" s="99">
        <v>149</v>
      </c>
      <c r="G65" s="99">
        <v>149</v>
      </c>
      <c r="H65" s="93">
        <v>0.97499999999999998</v>
      </c>
      <c r="I65" s="828" t="s">
        <v>527</v>
      </c>
      <c r="J65" s="828" t="s">
        <v>527</v>
      </c>
      <c r="K65" s="99">
        <v>156</v>
      </c>
      <c r="L65" s="91">
        <v>149</v>
      </c>
      <c r="M65" s="1008">
        <v>1</v>
      </c>
      <c r="N65" s="1128"/>
      <c r="O65" s="125">
        <v>0.97499999999999998</v>
      </c>
      <c r="P65" s="98">
        <v>0</v>
      </c>
      <c r="Q65" s="99">
        <v>0</v>
      </c>
      <c r="R65" s="97">
        <v>2</v>
      </c>
    </row>
    <row r="66" spans="1:18" ht="12.75" customHeight="1" x14ac:dyDescent="0.15">
      <c r="A66" s="1159"/>
      <c r="B66" s="308" t="s">
        <v>303</v>
      </c>
      <c r="C66" s="309" t="s">
        <v>271</v>
      </c>
      <c r="D66" s="104">
        <v>80</v>
      </c>
      <c r="E66" s="111">
        <v>45</v>
      </c>
      <c r="F66" s="112">
        <v>44</v>
      </c>
      <c r="G66" s="112">
        <v>44</v>
      </c>
      <c r="H66" s="107">
        <v>0.5625</v>
      </c>
      <c r="I66" s="112">
        <v>2</v>
      </c>
      <c r="J66" s="112">
        <v>0</v>
      </c>
      <c r="K66" s="112">
        <v>47</v>
      </c>
      <c r="L66" s="105">
        <v>44</v>
      </c>
      <c r="M66" s="1009"/>
      <c r="N66" s="1129"/>
      <c r="O66" s="128">
        <v>0.58750000000000002</v>
      </c>
      <c r="P66" s="111">
        <v>0</v>
      </c>
      <c r="Q66" s="112">
        <v>0</v>
      </c>
      <c r="R66" s="110">
        <v>0</v>
      </c>
    </row>
    <row r="67" spans="1:18" ht="12.75" customHeight="1" x14ac:dyDescent="0.15">
      <c r="A67" s="1162"/>
      <c r="B67" s="316" t="s">
        <v>360</v>
      </c>
      <c r="C67" s="277" t="s">
        <v>274</v>
      </c>
      <c r="D67" s="69">
        <v>240</v>
      </c>
      <c r="E67" s="66">
        <v>201</v>
      </c>
      <c r="F67" s="67">
        <v>193</v>
      </c>
      <c r="G67" s="67">
        <v>193</v>
      </c>
      <c r="H67" s="114">
        <v>0.83750000000000002</v>
      </c>
      <c r="I67" s="67">
        <v>2</v>
      </c>
      <c r="J67" s="67">
        <v>0</v>
      </c>
      <c r="K67" s="67">
        <v>203</v>
      </c>
      <c r="L67" s="63">
        <v>193</v>
      </c>
      <c r="M67" s="64">
        <v>1</v>
      </c>
      <c r="N67" s="179"/>
      <c r="O67" s="68">
        <v>0.84583333333333333</v>
      </c>
      <c r="P67" s="66">
        <v>0</v>
      </c>
      <c r="Q67" s="67">
        <v>0</v>
      </c>
      <c r="R67" s="62">
        <v>2</v>
      </c>
    </row>
    <row r="68" spans="1:18" ht="12.75" customHeight="1" x14ac:dyDescent="0.15">
      <c r="A68" s="1161" t="s">
        <v>394</v>
      </c>
      <c r="B68" s="1172"/>
      <c r="C68" s="314" t="s">
        <v>271</v>
      </c>
      <c r="D68" s="69">
        <v>37</v>
      </c>
      <c r="E68" s="66">
        <v>71</v>
      </c>
      <c r="F68" s="67">
        <v>70</v>
      </c>
      <c r="G68" s="67">
        <v>37</v>
      </c>
      <c r="H68" s="114">
        <v>1.9189189189189189</v>
      </c>
      <c r="I68" s="1166"/>
      <c r="J68" s="1167"/>
      <c r="K68" s="67">
        <v>71</v>
      </c>
      <c r="L68" s="63">
        <v>37</v>
      </c>
      <c r="M68" s="64"/>
      <c r="N68" s="179"/>
      <c r="O68" s="68">
        <v>1.9189189189189189</v>
      </c>
      <c r="P68" s="1125"/>
      <c r="Q68" s="1126"/>
      <c r="R68" s="1127"/>
    </row>
    <row r="69" spans="1:18" ht="12.75" customHeight="1" x14ac:dyDescent="0.15">
      <c r="A69" s="337"/>
      <c r="B69" s="337"/>
      <c r="C69" s="337"/>
      <c r="D69" s="60"/>
      <c r="E69" s="60"/>
      <c r="F69" s="60"/>
      <c r="G69" s="60"/>
      <c r="H69" s="338"/>
      <c r="I69" s="60"/>
      <c r="J69" s="60"/>
      <c r="K69" s="60"/>
      <c r="L69" s="60"/>
      <c r="M69" s="64"/>
      <c r="N69" s="60"/>
      <c r="O69" s="338"/>
      <c r="P69" s="60"/>
      <c r="Q69" s="60"/>
      <c r="R69" s="60"/>
    </row>
    <row r="70" spans="1:18" ht="12.75" customHeight="1" x14ac:dyDescent="0.15">
      <c r="A70" s="1171" t="s">
        <v>316</v>
      </c>
      <c r="B70" s="1168"/>
      <c r="C70" s="288" t="s">
        <v>271</v>
      </c>
      <c r="D70" s="124">
        <v>36868</v>
      </c>
      <c r="E70" s="90">
        <v>41548</v>
      </c>
      <c r="F70" s="99">
        <v>41447</v>
      </c>
      <c r="G70" s="99">
        <v>34936</v>
      </c>
      <c r="H70" s="93">
        <v>1.1269393511988717</v>
      </c>
      <c r="I70" s="99">
        <v>614</v>
      </c>
      <c r="J70" s="99">
        <v>332</v>
      </c>
      <c r="K70" s="99">
        <v>42162</v>
      </c>
      <c r="L70" s="91">
        <v>35268</v>
      </c>
      <c r="M70" s="92">
        <v>31</v>
      </c>
      <c r="N70" s="91">
        <v>198</v>
      </c>
      <c r="O70" s="307">
        <v>1.1435933600954757</v>
      </c>
      <c r="P70" s="90">
        <v>106</v>
      </c>
      <c r="Q70" s="99">
        <v>0</v>
      </c>
      <c r="R70" s="97">
        <v>3898</v>
      </c>
    </row>
    <row r="71" spans="1:18" ht="12.75" customHeight="1" x14ac:dyDescent="0.15">
      <c r="A71" s="1159"/>
      <c r="B71" s="1169"/>
      <c r="C71" s="290" t="s">
        <v>272</v>
      </c>
      <c r="D71" s="193">
        <v>760</v>
      </c>
      <c r="E71" s="76">
        <v>738</v>
      </c>
      <c r="F71" s="77">
        <v>738</v>
      </c>
      <c r="G71" s="77">
        <v>637</v>
      </c>
      <c r="H71" s="80">
        <v>0.97105263157894739</v>
      </c>
      <c r="I71" s="77">
        <v>91</v>
      </c>
      <c r="J71" s="77">
        <v>88</v>
      </c>
      <c r="K71" s="77">
        <v>829</v>
      </c>
      <c r="L71" s="78">
        <v>725</v>
      </c>
      <c r="M71" s="79"/>
      <c r="N71" s="78">
        <v>4</v>
      </c>
      <c r="O71" s="323">
        <v>1.0907894736842105</v>
      </c>
      <c r="P71" s="76">
        <v>0</v>
      </c>
      <c r="Q71" s="77">
        <v>0</v>
      </c>
      <c r="R71" s="102">
        <v>1</v>
      </c>
    </row>
    <row r="72" spans="1:18" ht="12.75" customHeight="1" x14ac:dyDescent="0.15">
      <c r="A72" s="1162"/>
      <c r="B72" s="1170"/>
      <c r="C72" s="309" t="s">
        <v>274</v>
      </c>
      <c r="D72" s="127">
        <v>37628</v>
      </c>
      <c r="E72" s="104">
        <v>42286</v>
      </c>
      <c r="F72" s="112">
        <v>42185</v>
      </c>
      <c r="G72" s="112">
        <v>35573</v>
      </c>
      <c r="H72" s="107">
        <v>1.1237907940895078</v>
      </c>
      <c r="I72" s="112">
        <v>705</v>
      </c>
      <c r="J72" s="112">
        <v>420</v>
      </c>
      <c r="K72" s="112">
        <v>42991</v>
      </c>
      <c r="L72" s="105">
        <v>35993</v>
      </c>
      <c r="M72" s="106">
        <v>31</v>
      </c>
      <c r="N72" s="105">
        <v>202</v>
      </c>
      <c r="O72" s="311">
        <v>1.1425268417136176</v>
      </c>
      <c r="P72" s="104">
        <v>106</v>
      </c>
      <c r="Q72" s="112">
        <v>0</v>
      </c>
      <c r="R72" s="110">
        <v>3899</v>
      </c>
    </row>
    <row r="73" spans="1:18" ht="12.75" customHeight="1" x14ac:dyDescent="0.15">
      <c r="A73" s="1134" t="s">
        <v>405</v>
      </c>
      <c r="B73" s="1168"/>
      <c r="C73" s="288" t="s">
        <v>271</v>
      </c>
      <c r="D73" s="124">
        <v>36831</v>
      </c>
      <c r="E73" s="90">
        <v>41477</v>
      </c>
      <c r="F73" s="99">
        <v>41377</v>
      </c>
      <c r="G73" s="99">
        <v>34899</v>
      </c>
      <c r="H73" s="93">
        <v>1.1269393511988717</v>
      </c>
      <c r="I73" s="99">
        <v>614</v>
      </c>
      <c r="J73" s="99">
        <v>332</v>
      </c>
      <c r="K73" s="99">
        <v>42091</v>
      </c>
      <c r="L73" s="91">
        <v>35231</v>
      </c>
      <c r="M73" s="92">
        <v>31</v>
      </c>
      <c r="N73" s="91">
        <v>198</v>
      </c>
      <c r="O73" s="307">
        <v>1.1435933600954757</v>
      </c>
      <c r="P73" s="90">
        <v>106</v>
      </c>
      <c r="Q73" s="99">
        <v>0</v>
      </c>
      <c r="R73" s="97">
        <v>3898</v>
      </c>
    </row>
    <row r="74" spans="1:18" ht="12.75" customHeight="1" x14ac:dyDescent="0.15">
      <c r="A74" s="1159"/>
      <c r="B74" s="1169"/>
      <c r="C74" s="290" t="s">
        <v>272</v>
      </c>
      <c r="D74" s="193">
        <v>760</v>
      </c>
      <c r="E74" s="76">
        <v>738</v>
      </c>
      <c r="F74" s="77">
        <v>738</v>
      </c>
      <c r="G74" s="77">
        <v>637</v>
      </c>
      <c r="H74" s="80">
        <v>0.97105263157894739</v>
      </c>
      <c r="I74" s="77">
        <v>91</v>
      </c>
      <c r="J74" s="77">
        <v>88</v>
      </c>
      <c r="K74" s="77">
        <v>829</v>
      </c>
      <c r="L74" s="78">
        <v>725</v>
      </c>
      <c r="M74" s="79"/>
      <c r="N74" s="78">
        <v>4</v>
      </c>
      <c r="O74" s="323">
        <v>1.0907894736842105</v>
      </c>
      <c r="P74" s="76">
        <v>0</v>
      </c>
      <c r="Q74" s="77">
        <v>0</v>
      </c>
      <c r="R74" s="102">
        <v>1</v>
      </c>
    </row>
    <row r="75" spans="1:18" ht="12.75" customHeight="1" x14ac:dyDescent="0.15">
      <c r="A75" s="1162"/>
      <c r="B75" s="1170"/>
      <c r="C75" s="309" t="s">
        <v>274</v>
      </c>
      <c r="D75" s="127">
        <v>37591</v>
      </c>
      <c r="E75" s="104">
        <v>42215</v>
      </c>
      <c r="F75" s="112">
        <v>42115</v>
      </c>
      <c r="G75" s="112">
        <v>35536</v>
      </c>
      <c r="H75" s="107">
        <v>1.1230081668484477</v>
      </c>
      <c r="I75" s="112">
        <v>705</v>
      </c>
      <c r="J75" s="112">
        <v>420</v>
      </c>
      <c r="K75" s="112">
        <v>42920</v>
      </c>
      <c r="L75" s="105">
        <v>35956</v>
      </c>
      <c r="M75" s="106">
        <v>31</v>
      </c>
      <c r="N75" s="105">
        <v>202</v>
      </c>
      <c r="O75" s="311">
        <v>1.1417626559548828</v>
      </c>
      <c r="P75" s="104">
        <v>106</v>
      </c>
      <c r="Q75" s="112">
        <v>0</v>
      </c>
      <c r="R75" s="110">
        <v>3899</v>
      </c>
    </row>
    <row r="77" spans="1:18" ht="45.75" customHeight="1" x14ac:dyDescent="0.15">
      <c r="M77" s="1106" t="s">
        <v>541</v>
      </c>
      <c r="N77" s="1106"/>
      <c r="O77" s="1106"/>
      <c r="P77" s="1106"/>
      <c r="Q77" s="1106"/>
      <c r="R77" s="1106"/>
    </row>
    <row r="78" spans="1:18" ht="12.75" customHeight="1" x14ac:dyDescent="0.15">
      <c r="O78" s="339" t="s">
        <v>439</v>
      </c>
      <c r="P78" s="97">
        <v>3999</v>
      </c>
    </row>
    <row r="79" spans="1:18" ht="12.75" customHeight="1" x14ac:dyDescent="0.15">
      <c r="O79" s="340" t="s">
        <v>440</v>
      </c>
      <c r="P79" s="102">
        <v>1205</v>
      </c>
    </row>
    <row r="80" spans="1:18" ht="12.75" customHeight="1" x14ac:dyDescent="0.15">
      <c r="O80" s="341" t="s">
        <v>441</v>
      </c>
      <c r="P80" s="342">
        <v>0.30132533133283324</v>
      </c>
    </row>
  </sheetData>
  <mergeCells count="49">
    <mergeCell ref="I41:J45"/>
    <mergeCell ref="I50:J51"/>
    <mergeCell ref="I15:J15"/>
    <mergeCell ref="I26:J26"/>
    <mergeCell ref="I32:J32"/>
    <mergeCell ref="I34:J35"/>
    <mergeCell ref="I68:J68"/>
    <mergeCell ref="A73:B75"/>
    <mergeCell ref="B46:B48"/>
    <mergeCell ref="B53:B55"/>
    <mergeCell ref="A61:A63"/>
    <mergeCell ref="A65:A67"/>
    <mergeCell ref="A70:B72"/>
    <mergeCell ref="A68:B68"/>
    <mergeCell ref="E58:H58"/>
    <mergeCell ref="I58:J58"/>
    <mergeCell ref="A57:B59"/>
    <mergeCell ref="C57:C59"/>
    <mergeCell ref="D57:D59"/>
    <mergeCell ref="E57:J57"/>
    <mergeCell ref="B12:B14"/>
    <mergeCell ref="B16:B18"/>
    <mergeCell ref="B20:B22"/>
    <mergeCell ref="B23:B25"/>
    <mergeCell ref="B36:B38"/>
    <mergeCell ref="K57:K59"/>
    <mergeCell ref="A2:R2"/>
    <mergeCell ref="A8:B10"/>
    <mergeCell ref="C8:C10"/>
    <mergeCell ref="D8:D10"/>
    <mergeCell ref="E8:J8"/>
    <mergeCell ref="K8:K10"/>
    <mergeCell ref="L8:M10"/>
    <mergeCell ref="N8:N10"/>
    <mergeCell ref="O8:O10"/>
    <mergeCell ref="P8:R9"/>
    <mergeCell ref="E9:H9"/>
    <mergeCell ref="I9:J9"/>
    <mergeCell ref="B4:R4"/>
    <mergeCell ref="B5:R5"/>
    <mergeCell ref="A12:A55"/>
    <mergeCell ref="M77:R77"/>
    <mergeCell ref="L57:M59"/>
    <mergeCell ref="N57:N59"/>
    <mergeCell ref="O57:O59"/>
    <mergeCell ref="P57:R58"/>
    <mergeCell ref="P68:R68"/>
    <mergeCell ref="N61:N62"/>
    <mergeCell ref="N65:N66"/>
  </mergeCells>
  <phoneticPr fontId="1"/>
  <conditionalFormatting sqref="M12:M55">
    <cfRule type="cellIs" dxfId="93" priority="1" operator="equal">
      <formula>0</formula>
    </cfRule>
  </conditionalFormatting>
  <pageMargins left="0.39370078740157483" right="0.39370078740157483" top="0.47244094488188981" bottom="0.47244094488188981" header="0.31496062992125984" footer="0.31496062992125984"/>
  <pageSetup paperSize="9" scale="75" fitToHeight="0" orientation="landscape" r:id="rId1"/>
  <rowBreaks count="1" manualBreakCount="1">
    <brk id="55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Q14"/>
  <sheetViews>
    <sheetView zoomScaleNormal="100" zoomScaleSheetLayoutView="100" workbookViewId="0"/>
  </sheetViews>
  <sheetFormatPr defaultColWidth="8.75" defaultRowHeight="12.75" customHeight="1" x14ac:dyDescent="0.15"/>
  <cols>
    <col min="1" max="1" width="2.875" style="33" customWidth="1"/>
    <col min="2" max="2" width="30" style="35" customWidth="1"/>
    <col min="3" max="12" width="10.625" style="33" customWidth="1"/>
    <col min="13" max="13" width="6.25" style="301" customWidth="1"/>
    <col min="14" max="14" width="10.625" style="37" customWidth="1"/>
    <col min="15" max="16384" width="8.75" style="33"/>
  </cols>
  <sheetData>
    <row r="1" spans="1:17" ht="12.75" customHeight="1" x14ac:dyDescent="0.15">
      <c r="A1" s="191" t="s">
        <v>467</v>
      </c>
      <c r="B1" s="33"/>
      <c r="M1" s="33"/>
      <c r="N1" s="33"/>
    </row>
    <row r="2" spans="1:17" s="34" customFormat="1" ht="14.25" x14ac:dyDescent="0.15">
      <c r="A2" s="1185" t="s">
        <v>470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5"/>
      <c r="Q2" s="1185"/>
    </row>
    <row r="3" spans="1:17" s="34" customFormat="1" ht="13.5" x14ac:dyDescent="0.15">
      <c r="A3" s="297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</row>
    <row r="4" spans="1:17" ht="11.25" x14ac:dyDescent="0.15">
      <c r="A4" s="278"/>
      <c r="B4" s="33" t="s">
        <v>473</v>
      </c>
      <c r="M4" s="33"/>
      <c r="N4" s="278"/>
    </row>
    <row r="5" spans="1:17" ht="11.25" x14ac:dyDescent="0.15">
      <c r="A5" s="278"/>
      <c r="B5" s="33" t="s">
        <v>404</v>
      </c>
      <c r="M5" s="33"/>
      <c r="N5" s="33"/>
    </row>
    <row r="6" spans="1:17" ht="11.25" x14ac:dyDescent="0.15">
      <c r="A6" s="278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7" ht="12.75" customHeight="1" x14ac:dyDescent="0.15">
      <c r="A7" s="299" t="s">
        <v>371</v>
      </c>
      <c r="B7" s="300"/>
      <c r="C7" s="300"/>
    </row>
    <row r="8" spans="1:17" ht="12.75" customHeight="1" x14ac:dyDescent="0.15">
      <c r="A8" s="1134" t="s">
        <v>359</v>
      </c>
      <c r="B8" s="1135"/>
      <c r="C8" s="1140" t="s">
        <v>372</v>
      </c>
      <c r="D8" s="1143" t="s">
        <v>492</v>
      </c>
      <c r="E8" s="1146" t="s">
        <v>367</v>
      </c>
      <c r="F8" s="1147"/>
      <c r="G8" s="1147"/>
      <c r="H8" s="1147"/>
      <c r="I8" s="1147"/>
      <c r="J8" s="1147"/>
      <c r="K8" s="1130" t="s">
        <v>504</v>
      </c>
      <c r="L8" s="1107" t="s">
        <v>366</v>
      </c>
      <c r="M8" s="1108"/>
      <c r="N8" s="1116" t="s">
        <v>540</v>
      </c>
    </row>
    <row r="9" spans="1:17" ht="27" customHeight="1" x14ac:dyDescent="0.15">
      <c r="A9" s="1136"/>
      <c r="B9" s="1137"/>
      <c r="C9" s="1141"/>
      <c r="D9" s="1144"/>
      <c r="E9" s="1148" t="s">
        <v>363</v>
      </c>
      <c r="F9" s="1149"/>
      <c r="G9" s="1149"/>
      <c r="H9" s="1150"/>
      <c r="I9" s="1151" t="s">
        <v>365</v>
      </c>
      <c r="J9" s="1152"/>
      <c r="K9" s="1131"/>
      <c r="L9" s="1109"/>
      <c r="M9" s="1110"/>
      <c r="N9" s="1117"/>
    </row>
    <row r="10" spans="1:17" s="46" customFormat="1" ht="27" customHeight="1" x14ac:dyDescent="0.15">
      <c r="A10" s="1138"/>
      <c r="B10" s="1139"/>
      <c r="C10" s="1142"/>
      <c r="D10" s="1145"/>
      <c r="E10" s="42" t="s">
        <v>368</v>
      </c>
      <c r="F10" s="43" t="s">
        <v>236</v>
      </c>
      <c r="G10" s="43" t="s">
        <v>357</v>
      </c>
      <c r="H10" s="43" t="s">
        <v>356</v>
      </c>
      <c r="I10" s="43" t="s">
        <v>369</v>
      </c>
      <c r="J10" s="158" t="s">
        <v>364</v>
      </c>
      <c r="K10" s="1132"/>
      <c r="L10" s="1111"/>
      <c r="M10" s="1112"/>
      <c r="N10" s="1118"/>
    </row>
    <row r="11" spans="1:17" ht="12.75" customHeight="1" x14ac:dyDescent="0.15">
      <c r="A11" s="302" t="s">
        <v>470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303"/>
      <c r="N11" s="304"/>
    </row>
    <row r="12" spans="1:17" ht="12.75" customHeight="1" x14ac:dyDescent="0.15">
      <c r="A12" s="550"/>
      <c r="B12" s="306" t="s">
        <v>471</v>
      </c>
      <c r="C12" s="288" t="s">
        <v>271</v>
      </c>
      <c r="D12" s="124">
        <v>270</v>
      </c>
      <c r="E12" s="90">
        <v>354</v>
      </c>
      <c r="F12" s="99">
        <v>353</v>
      </c>
      <c r="G12" s="99">
        <v>270</v>
      </c>
      <c r="H12" s="93">
        <v>1.3111111111111111</v>
      </c>
      <c r="I12" s="863" t="s">
        <v>534</v>
      </c>
      <c r="J12" s="863" t="s">
        <v>534</v>
      </c>
      <c r="K12" s="99">
        <v>354</v>
      </c>
      <c r="L12" s="91">
        <v>270</v>
      </c>
      <c r="M12" s="95"/>
      <c r="N12" s="307">
        <v>1.3111111111111111</v>
      </c>
    </row>
    <row r="13" spans="1:17" ht="12.75" customHeight="1" x14ac:dyDescent="0.15">
      <c r="A13" s="550"/>
      <c r="B13" s="531" t="s">
        <v>472</v>
      </c>
      <c r="C13" s="577" t="s">
        <v>271</v>
      </c>
      <c r="D13" s="335">
        <v>50</v>
      </c>
      <c r="E13" s="630">
        <v>34</v>
      </c>
      <c r="F13" s="597">
        <v>34</v>
      </c>
      <c r="G13" s="597">
        <v>34</v>
      </c>
      <c r="H13" s="632">
        <v>0.68</v>
      </c>
      <c r="I13" s="597">
        <v>52</v>
      </c>
      <c r="J13" s="597">
        <v>51</v>
      </c>
      <c r="K13" s="597">
        <v>86</v>
      </c>
      <c r="L13" s="626">
        <v>85</v>
      </c>
      <c r="M13" s="627">
        <v>1</v>
      </c>
      <c r="N13" s="525">
        <v>1.72</v>
      </c>
    </row>
    <row r="14" spans="1:17" ht="12.75" customHeight="1" x14ac:dyDescent="0.15">
      <c r="A14" s="1161" t="s">
        <v>316</v>
      </c>
      <c r="B14" s="1172"/>
      <c r="C14" s="647" t="s">
        <v>599</v>
      </c>
      <c r="D14" s="634">
        <v>320</v>
      </c>
      <c r="E14" s="69">
        <v>388</v>
      </c>
      <c r="F14" s="402">
        <v>387</v>
      </c>
      <c r="G14" s="402">
        <v>304</v>
      </c>
      <c r="H14" s="114">
        <v>1.2124999999999999</v>
      </c>
      <c r="I14" s="402">
        <v>52</v>
      </c>
      <c r="J14" s="402">
        <v>51</v>
      </c>
      <c r="K14" s="402">
        <v>440</v>
      </c>
      <c r="L14" s="633">
        <v>355</v>
      </c>
      <c r="M14" s="64">
        <v>1</v>
      </c>
      <c r="N14" s="317">
        <v>1.375</v>
      </c>
    </row>
  </sheetData>
  <mergeCells count="11">
    <mergeCell ref="A8:B10"/>
    <mergeCell ref="C8:C10"/>
    <mergeCell ref="D8:D10"/>
    <mergeCell ref="A14:B14"/>
    <mergeCell ref="A2:Q2"/>
    <mergeCell ref="N8:N10"/>
    <mergeCell ref="E9:H9"/>
    <mergeCell ref="I9:J9"/>
    <mergeCell ref="E8:J8"/>
    <mergeCell ref="K8:K10"/>
    <mergeCell ref="L8:M10"/>
  </mergeCells>
  <phoneticPr fontId="1"/>
  <pageMargins left="0.39370078740157483" right="0.39370078740157483" top="0.47244094488188981" bottom="0.47244094488188981" header="0.31496062992125984" footer="0.31496062992125984"/>
  <pageSetup paperSize="9" scale="7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D76"/>
  <sheetViews>
    <sheetView zoomScaleNormal="100" zoomScaleSheetLayoutView="100" workbookViewId="0"/>
  </sheetViews>
  <sheetFormatPr defaultColWidth="8.75" defaultRowHeight="12.75" customHeight="1" x14ac:dyDescent="0.15"/>
  <cols>
    <col min="1" max="1" width="1.625" style="33" customWidth="1"/>
    <col min="2" max="2" width="26.25" style="33" customWidth="1"/>
    <col min="3" max="3" width="16.25" style="35" customWidth="1"/>
    <col min="4" max="4" width="5" style="33" customWidth="1"/>
    <col min="5" max="7" width="7.5" style="33" customWidth="1"/>
    <col min="8" max="8" width="5" style="36" customWidth="1"/>
    <col min="9" max="9" width="7.5" style="37" customWidth="1"/>
    <col min="10" max="10" width="7.5" style="38" customWidth="1"/>
    <col min="11" max="11" width="7.5" style="33" customWidth="1"/>
    <col min="12" max="12" width="5" style="36" customWidth="1"/>
    <col min="13" max="13" width="5" style="73" customWidth="1"/>
    <col min="14" max="17" width="7.5" style="33" customWidth="1"/>
    <col min="18" max="18" width="16" style="33" customWidth="1"/>
    <col min="19" max="23" width="7.5" style="33" customWidth="1"/>
    <col min="24" max="24" width="7.5" style="37" customWidth="1"/>
    <col min="25" max="27" width="5.75" style="33" customWidth="1"/>
    <col min="28" max="30" width="1.625" style="33" customWidth="1"/>
    <col min="31" max="16384" width="8.75" style="33"/>
  </cols>
  <sheetData>
    <row r="1" spans="1:30" ht="13.5" x14ac:dyDescent="0.15">
      <c r="B1" s="32" t="s">
        <v>474</v>
      </c>
    </row>
    <row r="3" spans="1:30" ht="12.75" customHeight="1" x14ac:dyDescent="0.15">
      <c r="B3" s="33" t="s">
        <v>475</v>
      </c>
    </row>
    <row r="4" spans="1:30" ht="12.75" customHeight="1" x14ac:dyDescent="0.15">
      <c r="B4" s="33" t="s">
        <v>476</v>
      </c>
    </row>
    <row r="5" spans="1:30" ht="12.75" customHeight="1" x14ac:dyDescent="0.15">
      <c r="B5" s="33" t="s">
        <v>519</v>
      </c>
    </row>
    <row r="6" spans="1:30" ht="12.75" customHeight="1" x14ac:dyDescent="0.15">
      <c r="B6" s="33" t="s">
        <v>520</v>
      </c>
    </row>
    <row r="10" spans="1:30" ht="12.75" customHeight="1" x14ac:dyDescent="0.15">
      <c r="B10" s="191" t="s">
        <v>477</v>
      </c>
      <c r="C10" s="1246"/>
      <c r="D10" s="1246"/>
    </row>
    <row r="11" spans="1:30" ht="12.75" customHeight="1" x14ac:dyDescent="0.15">
      <c r="B11" s="1232" t="s">
        <v>227</v>
      </c>
      <c r="C11" s="1135" t="s">
        <v>228</v>
      </c>
      <c r="D11" s="1135"/>
      <c r="E11" s="1232" t="s">
        <v>229</v>
      </c>
      <c r="F11" s="1171" t="s">
        <v>239</v>
      </c>
      <c r="G11" s="1168"/>
      <c r="H11" s="1168"/>
      <c r="I11" s="1168"/>
      <c r="J11" s="1241"/>
      <c r="K11" s="1235" t="s">
        <v>233</v>
      </c>
      <c r="L11" s="1235"/>
      <c r="M11" s="1235"/>
      <c r="N11" s="1113" t="s">
        <v>518</v>
      </c>
      <c r="O11" s="1119" t="s">
        <v>245</v>
      </c>
      <c r="P11" s="1120"/>
      <c r="Q11" s="1120"/>
      <c r="R11" s="1120"/>
      <c r="S11" s="1120"/>
      <c r="T11" s="1120"/>
      <c r="U11" s="1120"/>
      <c r="V11" s="1120"/>
      <c r="W11" s="1120"/>
      <c r="X11" s="1121"/>
      <c r="Y11" s="1119" t="s">
        <v>255</v>
      </c>
      <c r="Z11" s="1120"/>
      <c r="AA11" s="1121"/>
    </row>
    <row r="12" spans="1:30" ht="12.75" customHeight="1" x14ac:dyDescent="0.15">
      <c r="B12" s="1233"/>
      <c r="C12" s="1137"/>
      <c r="D12" s="1137"/>
      <c r="E12" s="1233"/>
      <c r="F12" s="1159"/>
      <c r="G12" s="1169"/>
      <c r="H12" s="1169"/>
      <c r="I12" s="1169"/>
      <c r="J12" s="1242"/>
      <c r="K12" s="1236"/>
      <c r="L12" s="1236"/>
      <c r="M12" s="1236"/>
      <c r="N12" s="1238"/>
      <c r="O12" s="1122" t="s">
        <v>238</v>
      </c>
      <c r="P12" s="1123"/>
      <c r="Q12" s="1123"/>
      <c r="R12" s="1123" t="s">
        <v>246</v>
      </c>
      <c r="S12" s="1123"/>
      <c r="T12" s="1123"/>
      <c r="U12" s="1123"/>
      <c r="V12" s="1243" t="s">
        <v>589</v>
      </c>
      <c r="W12" s="1243" t="s">
        <v>576</v>
      </c>
      <c r="X12" s="1244" t="s">
        <v>585</v>
      </c>
      <c r="Y12" s="1122"/>
      <c r="Z12" s="1123"/>
      <c r="AA12" s="1124"/>
    </row>
    <row r="13" spans="1:30" s="46" customFormat="1" ht="33.75" x14ac:dyDescent="0.15">
      <c r="A13" s="800"/>
      <c r="B13" s="1234"/>
      <c r="C13" s="1247"/>
      <c r="D13" s="1247"/>
      <c r="E13" s="1234"/>
      <c r="F13" s="802" t="s">
        <v>230</v>
      </c>
      <c r="G13" s="1240" t="s">
        <v>509</v>
      </c>
      <c r="H13" s="1240"/>
      <c r="I13" s="736" t="s">
        <v>231</v>
      </c>
      <c r="J13" s="88" t="s">
        <v>232</v>
      </c>
      <c r="K13" s="1237"/>
      <c r="L13" s="1237"/>
      <c r="M13" s="1237"/>
      <c r="N13" s="1239"/>
      <c r="O13" s="721" t="s">
        <v>572</v>
      </c>
      <c r="P13" s="671" t="s">
        <v>236</v>
      </c>
      <c r="Q13" s="671" t="s">
        <v>573</v>
      </c>
      <c r="R13" s="671" t="s">
        <v>240</v>
      </c>
      <c r="S13" s="671" t="s">
        <v>241</v>
      </c>
      <c r="T13" s="671" t="s">
        <v>574</v>
      </c>
      <c r="U13" s="671" t="s">
        <v>575</v>
      </c>
      <c r="V13" s="1240"/>
      <c r="W13" s="1240"/>
      <c r="X13" s="1245"/>
      <c r="Y13" s="42" t="s">
        <v>248</v>
      </c>
      <c r="Z13" s="43" t="s">
        <v>249</v>
      </c>
      <c r="AA13" s="45" t="s">
        <v>250</v>
      </c>
      <c r="AC13" s="830"/>
      <c r="AD13" s="800"/>
    </row>
    <row r="14" spans="1:30" ht="12.75" customHeight="1" x14ac:dyDescent="0.15">
      <c r="B14" s="1252" t="s">
        <v>480</v>
      </c>
      <c r="C14" s="1248" t="s">
        <v>478</v>
      </c>
      <c r="D14" s="1249"/>
      <c r="E14" s="89">
        <v>280</v>
      </c>
      <c r="F14" s="1224">
        <v>395</v>
      </c>
      <c r="G14" s="1222">
        <v>393</v>
      </c>
      <c r="H14" s="1226">
        <v>1</v>
      </c>
      <c r="I14" s="1228">
        <v>1.0972222222222223</v>
      </c>
      <c r="J14" s="1230">
        <v>91.139240506329116</v>
      </c>
      <c r="K14" s="569">
        <v>280</v>
      </c>
      <c r="L14" s="95">
        <v>1</v>
      </c>
      <c r="M14" s="96"/>
      <c r="N14" s="97">
        <v>5</v>
      </c>
      <c r="O14" s="566">
        <v>330</v>
      </c>
      <c r="P14" s="99">
        <v>328</v>
      </c>
      <c r="Q14" s="99">
        <v>280</v>
      </c>
      <c r="R14" s="99" t="s">
        <v>479</v>
      </c>
      <c r="S14" s="568">
        <v>15</v>
      </c>
      <c r="T14" s="173" t="s">
        <v>169</v>
      </c>
      <c r="U14" s="173" t="s">
        <v>169</v>
      </c>
      <c r="V14" s="99">
        <v>330</v>
      </c>
      <c r="W14" s="99">
        <v>280</v>
      </c>
      <c r="X14" s="125">
        <v>1.1785714285714286</v>
      </c>
      <c r="Y14" s="98">
        <v>0</v>
      </c>
      <c r="Z14" s="99">
        <v>0</v>
      </c>
      <c r="AA14" s="97">
        <v>12</v>
      </c>
    </row>
    <row r="15" spans="1:30" ht="12.75" customHeight="1" x14ac:dyDescent="0.15">
      <c r="B15" s="1253"/>
      <c r="C15" s="1250" t="s">
        <v>479</v>
      </c>
      <c r="D15" s="1251"/>
      <c r="E15" s="103">
        <v>80</v>
      </c>
      <c r="F15" s="1225"/>
      <c r="G15" s="1223"/>
      <c r="H15" s="1227"/>
      <c r="I15" s="1229"/>
      <c r="J15" s="1231"/>
      <c r="K15" s="570">
        <v>78</v>
      </c>
      <c r="L15" s="108" t="s">
        <v>346</v>
      </c>
      <c r="M15" s="109">
        <v>2</v>
      </c>
      <c r="N15" s="110">
        <v>3</v>
      </c>
      <c r="O15" s="111">
        <v>65</v>
      </c>
      <c r="P15" s="112">
        <v>65</v>
      </c>
      <c r="Q15" s="112">
        <v>65</v>
      </c>
      <c r="R15" s="112" t="s">
        <v>478</v>
      </c>
      <c r="S15" s="567">
        <v>45</v>
      </c>
      <c r="T15" s="571">
        <v>13</v>
      </c>
      <c r="U15" s="571">
        <v>13</v>
      </c>
      <c r="V15" s="112">
        <v>78</v>
      </c>
      <c r="W15" s="112">
        <v>78</v>
      </c>
      <c r="X15" s="128">
        <v>0.97499999999999998</v>
      </c>
      <c r="Y15" s="111">
        <v>0</v>
      </c>
      <c r="Z15" s="112">
        <v>0</v>
      </c>
      <c r="AA15" s="110">
        <v>3</v>
      </c>
    </row>
    <row r="16" spans="1:30" ht="12.75" customHeight="1" x14ac:dyDescent="0.15">
      <c r="B16" s="115"/>
      <c r="C16" s="70"/>
      <c r="D16" s="70"/>
      <c r="E16" s="70"/>
      <c r="F16" s="70"/>
      <c r="G16" s="70"/>
      <c r="I16" s="71"/>
      <c r="J16" s="72"/>
      <c r="K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1"/>
      <c r="Y16" s="70"/>
      <c r="Z16" s="70"/>
      <c r="AA16" s="70"/>
    </row>
    <row r="17" spans="1:30" ht="12.75" customHeight="1" x14ac:dyDescent="0.15">
      <c r="B17" s="115"/>
      <c r="C17" s="70"/>
      <c r="D17" s="70"/>
      <c r="E17" s="70"/>
      <c r="F17" s="70"/>
      <c r="G17" s="70"/>
      <c r="I17" s="71"/>
      <c r="J17" s="72"/>
      <c r="K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1"/>
      <c r="Y17" s="70"/>
      <c r="Z17" s="70"/>
      <c r="AA17" s="70"/>
    </row>
    <row r="18" spans="1:30" ht="12.75" customHeight="1" x14ac:dyDescent="0.15">
      <c r="B18" s="115"/>
      <c r="C18" s="70"/>
      <c r="D18" s="70"/>
      <c r="E18" s="70"/>
      <c r="F18" s="70"/>
      <c r="G18" s="70"/>
      <c r="I18" s="71"/>
      <c r="J18" s="72"/>
      <c r="K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1"/>
      <c r="Y18" s="70"/>
      <c r="Z18" s="70"/>
      <c r="AA18" s="70"/>
    </row>
    <row r="19" spans="1:30" ht="12.75" customHeight="1" x14ac:dyDescent="0.15">
      <c r="B19" s="115"/>
      <c r="C19" s="70"/>
      <c r="D19" s="70"/>
      <c r="E19" s="70"/>
      <c r="F19" s="70"/>
      <c r="G19" s="70"/>
      <c r="I19" s="71"/>
      <c r="J19" s="72"/>
      <c r="K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1"/>
      <c r="Y19" s="70"/>
      <c r="Z19" s="70"/>
      <c r="AA19" s="70"/>
    </row>
    <row r="20" spans="1:30" ht="12.75" customHeight="1" x14ac:dyDescent="0.15">
      <c r="B20" s="115"/>
      <c r="C20" s="70"/>
      <c r="D20" s="70"/>
      <c r="E20" s="70"/>
      <c r="F20" s="70"/>
      <c r="G20" s="70"/>
      <c r="I20" s="71"/>
      <c r="J20" s="72"/>
      <c r="K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1"/>
      <c r="Y20" s="70"/>
      <c r="Z20" s="70"/>
      <c r="AA20" s="70"/>
    </row>
    <row r="21" spans="1:30" ht="12.75" customHeight="1" x14ac:dyDescent="0.15">
      <c r="B21" s="115"/>
      <c r="C21" s="70"/>
      <c r="D21" s="70"/>
      <c r="E21" s="70"/>
      <c r="F21" s="70"/>
      <c r="G21" s="70"/>
      <c r="I21" s="71"/>
      <c r="J21" s="72"/>
      <c r="K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1"/>
      <c r="Y21" s="70"/>
      <c r="Z21" s="70"/>
      <c r="AA21" s="70"/>
    </row>
    <row r="22" spans="1:30" ht="12.75" customHeight="1" x14ac:dyDescent="0.15">
      <c r="B22" s="115"/>
      <c r="C22" s="70"/>
      <c r="D22" s="70"/>
      <c r="E22" s="70"/>
      <c r="F22" s="70"/>
      <c r="G22" s="70"/>
      <c r="I22" s="71"/>
      <c r="J22" s="72"/>
      <c r="K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1"/>
      <c r="Y22" s="70"/>
      <c r="Z22" s="70"/>
      <c r="AA22" s="70"/>
    </row>
    <row r="23" spans="1:30" ht="12.75" customHeight="1" x14ac:dyDescent="0.15">
      <c r="B23" s="115"/>
      <c r="C23" s="70"/>
      <c r="D23" s="70"/>
      <c r="E23" s="70"/>
      <c r="F23" s="70"/>
      <c r="G23" s="70"/>
      <c r="I23" s="71"/>
      <c r="J23" s="72"/>
      <c r="K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1"/>
      <c r="Y23" s="70"/>
      <c r="Z23" s="70"/>
      <c r="AA23" s="70"/>
    </row>
    <row r="25" spans="1:30" s="70" customFormat="1" ht="12.75" customHeight="1" x14ac:dyDescent="0.15">
      <c r="A25" s="801"/>
      <c r="C25" s="115"/>
      <c r="H25" s="36"/>
      <c r="I25" s="71"/>
      <c r="J25" s="72"/>
      <c r="L25" s="36"/>
      <c r="M25" s="73"/>
      <c r="X25" s="71"/>
      <c r="AC25" s="833"/>
      <c r="AD25" s="801"/>
    </row>
    <row r="26" spans="1:30" s="70" customFormat="1" ht="12.75" customHeight="1" x14ac:dyDescent="0.15">
      <c r="A26" s="801"/>
      <c r="C26" s="115"/>
      <c r="H26" s="36"/>
      <c r="I26" s="71"/>
      <c r="J26" s="72"/>
      <c r="L26" s="36"/>
      <c r="M26" s="73"/>
      <c r="X26" s="71"/>
      <c r="AC26" s="833"/>
      <c r="AD26" s="801"/>
    </row>
    <row r="27" spans="1:30" s="70" customFormat="1" ht="12.75" customHeight="1" x14ac:dyDescent="0.15">
      <c r="A27" s="801"/>
      <c r="C27" s="115"/>
      <c r="H27" s="36"/>
      <c r="I27" s="71"/>
      <c r="J27" s="72"/>
      <c r="L27" s="36"/>
      <c r="M27" s="73"/>
      <c r="X27" s="71"/>
      <c r="AC27" s="833"/>
      <c r="AD27" s="801"/>
    </row>
    <row r="28" spans="1:30" s="70" customFormat="1" ht="12.75" customHeight="1" x14ac:dyDescent="0.15">
      <c r="A28" s="801"/>
      <c r="C28" s="115"/>
      <c r="H28" s="36"/>
      <c r="I28" s="71"/>
      <c r="J28" s="72"/>
      <c r="L28" s="36"/>
      <c r="M28" s="73"/>
      <c r="X28" s="71"/>
      <c r="AC28" s="833"/>
      <c r="AD28" s="801"/>
    </row>
    <row r="29" spans="1:30" s="70" customFormat="1" ht="12.75" customHeight="1" x14ac:dyDescent="0.15">
      <c r="A29" s="801"/>
      <c r="C29" s="115"/>
      <c r="H29" s="36"/>
      <c r="I29" s="71"/>
      <c r="J29" s="72"/>
      <c r="L29" s="36"/>
      <c r="M29" s="73"/>
      <c r="X29" s="71"/>
      <c r="AC29" s="833"/>
      <c r="AD29" s="801"/>
    </row>
    <row r="30" spans="1:30" s="70" customFormat="1" ht="12.75" customHeight="1" x14ac:dyDescent="0.15">
      <c r="A30" s="801"/>
      <c r="C30" s="115"/>
      <c r="H30" s="36"/>
      <c r="I30" s="71"/>
      <c r="J30" s="72"/>
      <c r="L30" s="36"/>
      <c r="M30" s="73"/>
      <c r="X30" s="71"/>
      <c r="AC30" s="833"/>
      <c r="AD30" s="801"/>
    </row>
    <row r="31" spans="1:30" s="70" customFormat="1" ht="12.75" customHeight="1" x14ac:dyDescent="0.15">
      <c r="A31" s="801"/>
      <c r="C31" s="115"/>
      <c r="H31" s="36"/>
      <c r="I31" s="71"/>
      <c r="J31" s="72"/>
      <c r="L31" s="36"/>
      <c r="M31" s="73"/>
      <c r="X31" s="71"/>
      <c r="AC31" s="833"/>
      <c r="AD31" s="801"/>
    </row>
    <row r="32" spans="1:30" s="70" customFormat="1" ht="12.75" customHeight="1" x14ac:dyDescent="0.15">
      <c r="A32" s="801"/>
      <c r="C32" s="115"/>
      <c r="H32" s="36"/>
      <c r="I32" s="71"/>
      <c r="J32" s="72"/>
      <c r="L32" s="36"/>
      <c r="M32" s="73"/>
      <c r="X32" s="71"/>
      <c r="AC32" s="833"/>
      <c r="AD32" s="801"/>
    </row>
    <row r="33" spans="1:30" s="70" customFormat="1" ht="12.75" customHeight="1" x14ac:dyDescent="0.15">
      <c r="A33" s="801"/>
      <c r="C33" s="115"/>
      <c r="H33" s="36"/>
      <c r="I33" s="71"/>
      <c r="J33" s="72"/>
      <c r="L33" s="36"/>
      <c r="M33" s="73"/>
      <c r="X33" s="71"/>
      <c r="AC33" s="833"/>
      <c r="AD33" s="801"/>
    </row>
    <row r="34" spans="1:30" s="70" customFormat="1" ht="12.75" customHeight="1" x14ac:dyDescent="0.15">
      <c r="A34" s="801"/>
      <c r="C34" s="115"/>
      <c r="H34" s="36"/>
      <c r="I34" s="71"/>
      <c r="J34" s="72"/>
      <c r="L34" s="36"/>
      <c r="M34" s="73"/>
      <c r="X34" s="71"/>
      <c r="AA34" s="840"/>
      <c r="AB34" s="840"/>
      <c r="AC34" s="840"/>
      <c r="AD34" s="801"/>
    </row>
    <row r="35" spans="1:30" s="70" customFormat="1" ht="12.75" customHeight="1" x14ac:dyDescent="0.15">
      <c r="A35" s="801"/>
      <c r="C35" s="115"/>
      <c r="H35" s="36"/>
      <c r="I35" s="71"/>
      <c r="J35" s="72"/>
      <c r="L35" s="36"/>
      <c r="M35" s="73"/>
      <c r="X35" s="71"/>
      <c r="AA35" s="840"/>
      <c r="AB35" s="840"/>
      <c r="AC35" s="840"/>
      <c r="AD35" s="825"/>
    </row>
    <row r="36" spans="1:30" s="70" customFormat="1" ht="12.75" customHeight="1" x14ac:dyDescent="0.15">
      <c r="A36" s="801"/>
      <c r="C36" s="115"/>
      <c r="H36" s="36"/>
      <c r="I36" s="71"/>
      <c r="J36" s="72"/>
      <c r="L36" s="36"/>
      <c r="M36" s="73"/>
      <c r="X36" s="71"/>
      <c r="AA36" s="840"/>
      <c r="AB36" s="840"/>
      <c r="AC36" s="840"/>
      <c r="AD36" s="825"/>
    </row>
    <row r="37" spans="1:30" s="70" customFormat="1" ht="12.75" customHeight="1" x14ac:dyDescent="0.15">
      <c r="A37" s="801"/>
      <c r="B37" s="192" t="s">
        <v>481</v>
      </c>
      <c r="C37" s="115"/>
      <c r="H37" s="36"/>
      <c r="I37" s="71"/>
      <c r="J37" s="72"/>
      <c r="L37" s="36"/>
      <c r="M37" s="73"/>
      <c r="X37" s="71"/>
      <c r="AA37" s="840"/>
      <c r="AB37" s="840"/>
      <c r="AC37" s="840"/>
      <c r="AD37" s="825"/>
    </row>
    <row r="38" spans="1:30" ht="12.75" customHeight="1" x14ac:dyDescent="0.15">
      <c r="AA38" s="841"/>
      <c r="AB38" s="841"/>
      <c r="AC38" s="841"/>
      <c r="AD38" s="826"/>
    </row>
    <row r="39" spans="1:30" ht="12.75" customHeight="1" x14ac:dyDescent="0.15">
      <c r="AA39" s="841"/>
      <c r="AB39" s="841"/>
      <c r="AC39" s="841"/>
      <c r="AD39" s="826"/>
    </row>
    <row r="40" spans="1:30" s="46" customFormat="1" ht="11.25" x14ac:dyDescent="0.15">
      <c r="A40" s="800"/>
      <c r="AA40" s="842"/>
      <c r="AB40" s="842"/>
      <c r="AC40" s="842"/>
      <c r="AD40" s="827"/>
    </row>
    <row r="41" spans="1:30" ht="12.75" customHeight="1" x14ac:dyDescent="0.15">
      <c r="AA41" s="841"/>
      <c r="AB41" s="841"/>
      <c r="AC41" s="841"/>
      <c r="AD41" s="826"/>
    </row>
    <row r="42" spans="1:30" ht="12.75" customHeight="1" x14ac:dyDescent="0.15">
      <c r="AA42" s="841"/>
      <c r="AB42" s="841"/>
      <c r="AC42" s="841"/>
      <c r="AD42" s="826"/>
    </row>
    <row r="43" spans="1:30" s="70" customFormat="1" ht="12.75" customHeight="1" x14ac:dyDescent="0.15">
      <c r="A43" s="801"/>
      <c r="B43" s="115"/>
      <c r="C43" s="115"/>
      <c r="H43" s="36"/>
      <c r="I43" s="71"/>
      <c r="J43" s="72"/>
      <c r="L43" s="36"/>
      <c r="M43" s="73"/>
      <c r="X43" s="71"/>
      <c r="AA43" s="840"/>
      <c r="AB43" s="840"/>
      <c r="AC43" s="840"/>
      <c r="AD43" s="825"/>
    </row>
    <row r="44" spans="1:30" ht="12.75" customHeight="1" x14ac:dyDescent="0.15">
      <c r="AA44" s="841"/>
      <c r="AB44" s="841"/>
      <c r="AC44" s="841"/>
      <c r="AD44" s="826"/>
    </row>
    <row r="45" spans="1:30" ht="12.75" customHeight="1" x14ac:dyDescent="0.15">
      <c r="AA45" s="841"/>
      <c r="AB45" s="841"/>
      <c r="AC45" s="841"/>
      <c r="AD45" s="826"/>
    </row>
    <row r="46" spans="1:30" ht="12.75" customHeight="1" x14ac:dyDescent="0.15">
      <c r="AA46" s="841"/>
      <c r="AB46" s="841"/>
      <c r="AC46" s="841"/>
    </row>
    <row r="47" spans="1:30" ht="12.75" customHeight="1" x14ac:dyDescent="0.15">
      <c r="AC47" s="841"/>
    </row>
    <row r="53" s="287" customFormat="1" ht="12.75" customHeight="1" x14ac:dyDescent="0.15"/>
    <row r="54" s="287" customFormat="1" ht="12.75" customHeight="1" x14ac:dyDescent="0.15"/>
    <row r="55" s="287" customFormat="1" ht="12.75" customHeight="1" x14ac:dyDescent="0.15"/>
    <row r="56" s="287" customFormat="1" ht="12.75" customHeight="1" x14ac:dyDescent="0.15"/>
    <row r="57" s="287" customFormat="1" ht="12.75" customHeight="1" x14ac:dyDescent="0.15"/>
    <row r="58" s="287" customFormat="1" ht="12.75" customHeight="1" x14ac:dyDescent="0.15"/>
    <row r="59" s="287" customFormat="1" ht="12.75" customHeight="1" x14ac:dyDescent="0.15"/>
    <row r="60" s="287" customFormat="1" ht="12.75" customHeight="1" x14ac:dyDescent="0.15"/>
    <row r="61" s="287" customFormat="1" ht="12.75" customHeight="1" x14ac:dyDescent="0.15"/>
    <row r="76" spans="14:19" ht="12.75" customHeight="1" x14ac:dyDescent="0.15">
      <c r="N76" s="764"/>
      <c r="O76" s="764"/>
      <c r="P76" s="764"/>
      <c r="Q76" s="764"/>
      <c r="R76" s="764"/>
      <c r="S76" s="764"/>
    </row>
  </sheetData>
  <mergeCells count="23">
    <mergeCell ref="C10:D10"/>
    <mergeCell ref="B11:B13"/>
    <mergeCell ref="C11:D13"/>
    <mergeCell ref="C14:D14"/>
    <mergeCell ref="C15:D15"/>
    <mergeCell ref="B14:B15"/>
    <mergeCell ref="Y11:AA12"/>
    <mergeCell ref="O12:Q12"/>
    <mergeCell ref="R12:U12"/>
    <mergeCell ref="V12:V13"/>
    <mergeCell ref="W12:W13"/>
    <mergeCell ref="X12:X13"/>
    <mergeCell ref="O11:X11"/>
    <mergeCell ref="E11:E13"/>
    <mergeCell ref="K11:M13"/>
    <mergeCell ref="N11:N13"/>
    <mergeCell ref="G13:H13"/>
    <mergeCell ref="F11:J12"/>
    <mergeCell ref="G14:G15"/>
    <mergeCell ref="F14:F15"/>
    <mergeCell ref="H14:H15"/>
    <mergeCell ref="I14:I15"/>
    <mergeCell ref="J14:J15"/>
  </mergeCells>
  <phoneticPr fontId="1"/>
  <pageMargins left="0.39370078740157483" right="0.39370078740157483" top="0.47244094488188981" bottom="0.47244094488188981" header="0.31496062992125984" footer="0.31496062992125984"/>
  <pageSetup paperSize="9" scale="64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Z57"/>
  <sheetViews>
    <sheetView zoomScaleNormal="100" zoomScaleSheetLayoutView="100" workbookViewId="0"/>
  </sheetViews>
  <sheetFormatPr defaultColWidth="8.75" defaultRowHeight="12.75" customHeight="1" x14ac:dyDescent="0.15"/>
  <cols>
    <col min="1" max="1" width="26.25" style="33" customWidth="1"/>
    <col min="2" max="2" width="16.25" style="35" customWidth="1"/>
    <col min="3" max="3" width="5" style="278" customWidth="1"/>
    <col min="4" max="6" width="7.5" style="33" customWidth="1"/>
    <col min="7" max="7" width="5" style="36" customWidth="1"/>
    <col min="8" max="8" width="7.5" style="37" customWidth="1"/>
    <col min="9" max="9" width="7.5" style="38" customWidth="1"/>
    <col min="10" max="10" width="6.125" style="33" bestFit="1" customWidth="1"/>
    <col min="11" max="11" width="4" style="36" customWidth="1"/>
    <col min="12" max="12" width="4" style="73" customWidth="1"/>
    <col min="13" max="16" width="7.5" style="33" customWidth="1"/>
    <col min="17" max="17" width="16.25" style="33" customWidth="1"/>
    <col min="18" max="22" width="7.5" style="33" customWidth="1"/>
    <col min="23" max="23" width="7.5" style="37" customWidth="1"/>
    <col min="24" max="26" width="6.25" style="33" customWidth="1"/>
    <col min="27" max="16384" width="8.75" style="33"/>
  </cols>
  <sheetData>
    <row r="1" spans="1:26" ht="12.75" customHeight="1" x14ac:dyDescent="0.15">
      <c r="A1" s="33" t="s">
        <v>352</v>
      </c>
      <c r="B1" s="1246"/>
      <c r="C1" s="1246"/>
    </row>
    <row r="2" spans="1:26" ht="12.75" customHeight="1" x14ac:dyDescent="0.15">
      <c r="A2" s="1232" t="s">
        <v>227</v>
      </c>
      <c r="B2" s="1107" t="s">
        <v>228</v>
      </c>
      <c r="C2" s="1135"/>
      <c r="D2" s="1232" t="s">
        <v>229</v>
      </c>
      <c r="E2" s="1171" t="s">
        <v>239</v>
      </c>
      <c r="F2" s="1168"/>
      <c r="G2" s="1168"/>
      <c r="H2" s="1168"/>
      <c r="I2" s="1241"/>
      <c r="J2" s="1235" t="s">
        <v>233</v>
      </c>
      <c r="K2" s="1235"/>
      <c r="L2" s="1235"/>
      <c r="M2" s="1113" t="s">
        <v>518</v>
      </c>
      <c r="N2" s="1119" t="s">
        <v>245</v>
      </c>
      <c r="O2" s="1120"/>
      <c r="P2" s="1120"/>
      <c r="Q2" s="1120"/>
      <c r="R2" s="1120"/>
      <c r="S2" s="1120"/>
      <c r="T2" s="1120"/>
      <c r="U2" s="1120"/>
      <c r="V2" s="1120"/>
      <c r="W2" s="1121"/>
      <c r="X2" s="1119" t="s">
        <v>255</v>
      </c>
      <c r="Y2" s="1120"/>
      <c r="Z2" s="1121"/>
    </row>
    <row r="3" spans="1:26" ht="12.75" customHeight="1" x14ac:dyDescent="0.15">
      <c r="A3" s="1262"/>
      <c r="B3" s="1109"/>
      <c r="C3" s="1137"/>
      <c r="D3" s="1262"/>
      <c r="E3" s="1160"/>
      <c r="F3" s="1199"/>
      <c r="G3" s="1199"/>
      <c r="H3" s="1199"/>
      <c r="I3" s="1301"/>
      <c r="J3" s="1243"/>
      <c r="K3" s="1243"/>
      <c r="L3" s="1243"/>
      <c r="M3" s="1114"/>
      <c r="N3" s="1293" t="s">
        <v>238</v>
      </c>
      <c r="O3" s="1294"/>
      <c r="P3" s="1295"/>
      <c r="Q3" s="1296" t="s">
        <v>246</v>
      </c>
      <c r="R3" s="1294"/>
      <c r="S3" s="1294"/>
      <c r="T3" s="1295"/>
      <c r="U3" s="1297" t="s">
        <v>590</v>
      </c>
      <c r="V3" s="1297" t="s">
        <v>584</v>
      </c>
      <c r="W3" s="1299" t="s">
        <v>586</v>
      </c>
      <c r="X3" s="1122"/>
      <c r="Y3" s="1123"/>
      <c r="Z3" s="1124"/>
    </row>
    <row r="4" spans="1:26" s="46" customFormat="1" ht="33.75" x14ac:dyDescent="0.15">
      <c r="A4" s="1263"/>
      <c r="B4" s="1111"/>
      <c r="C4" s="1139"/>
      <c r="D4" s="1263"/>
      <c r="E4" s="799" t="s">
        <v>230</v>
      </c>
      <c r="F4" s="1240" t="s">
        <v>509</v>
      </c>
      <c r="G4" s="1240"/>
      <c r="H4" s="87" t="s">
        <v>231</v>
      </c>
      <c r="I4" s="88" t="s">
        <v>232</v>
      </c>
      <c r="J4" s="1240"/>
      <c r="K4" s="1240"/>
      <c r="L4" s="1240"/>
      <c r="M4" s="1115"/>
      <c r="N4" s="1038" t="s">
        <v>577</v>
      </c>
      <c r="O4" s="1039" t="s">
        <v>578</v>
      </c>
      <c r="P4" s="1039" t="s">
        <v>579</v>
      </c>
      <c r="Q4" s="1039" t="s">
        <v>580</v>
      </c>
      <c r="R4" s="1039" t="s">
        <v>581</v>
      </c>
      <c r="S4" s="1039" t="s">
        <v>582</v>
      </c>
      <c r="T4" s="1039" t="s">
        <v>583</v>
      </c>
      <c r="U4" s="1298"/>
      <c r="V4" s="1298"/>
      <c r="W4" s="1300"/>
      <c r="X4" s="1038" t="s">
        <v>248</v>
      </c>
      <c r="Y4" s="1039" t="s">
        <v>249</v>
      </c>
      <c r="Z4" s="45" t="s">
        <v>250</v>
      </c>
    </row>
    <row r="5" spans="1:26" ht="12.75" customHeight="1" x14ac:dyDescent="0.15">
      <c r="A5" s="1275" t="s">
        <v>214</v>
      </c>
      <c r="B5" s="1279" t="s">
        <v>175</v>
      </c>
      <c r="C5" s="1280"/>
      <c r="D5" s="1283">
        <v>40</v>
      </c>
      <c r="E5" s="1285">
        <v>304</v>
      </c>
      <c r="F5" s="1272">
        <v>303</v>
      </c>
      <c r="G5" s="1307">
        <v>1</v>
      </c>
      <c r="H5" s="1311">
        <v>1.2666666666666666</v>
      </c>
      <c r="I5" s="1315">
        <v>78.94736842105263</v>
      </c>
      <c r="J5" s="1272">
        <v>40</v>
      </c>
      <c r="K5" s="1273">
        <v>1</v>
      </c>
      <c r="L5" s="1320" t="s">
        <v>346</v>
      </c>
      <c r="M5" s="1304">
        <v>0</v>
      </c>
      <c r="N5" s="1305">
        <v>35</v>
      </c>
      <c r="O5" s="1306">
        <v>35</v>
      </c>
      <c r="P5" s="1306">
        <v>32</v>
      </c>
      <c r="Q5" s="51" t="s">
        <v>5</v>
      </c>
      <c r="R5" s="51">
        <v>9</v>
      </c>
      <c r="S5" s="51">
        <v>4</v>
      </c>
      <c r="T5" s="51">
        <v>3</v>
      </c>
      <c r="U5" s="1306">
        <v>46</v>
      </c>
      <c r="V5" s="1306">
        <v>40</v>
      </c>
      <c r="W5" s="1328">
        <v>1.1499999999999999</v>
      </c>
      <c r="X5" s="1329">
        <v>0</v>
      </c>
      <c r="Y5" s="1330">
        <v>0</v>
      </c>
      <c r="Z5" s="1331">
        <v>0</v>
      </c>
    </row>
    <row r="6" spans="1:26" ht="12.75" customHeight="1" x14ac:dyDescent="0.15">
      <c r="A6" s="1276"/>
      <c r="B6" s="1281"/>
      <c r="C6" s="1282"/>
      <c r="D6" s="1284"/>
      <c r="E6" s="1286"/>
      <c r="F6" s="1265"/>
      <c r="G6" s="1308" t="s">
        <v>346</v>
      </c>
      <c r="H6" s="1312"/>
      <c r="I6" s="1316"/>
      <c r="J6" s="1265"/>
      <c r="K6" s="1274"/>
      <c r="L6" s="1321"/>
      <c r="M6" s="1302"/>
      <c r="N6" s="1303"/>
      <c r="O6" s="1264"/>
      <c r="P6" s="1264"/>
      <c r="Q6" s="77" t="s">
        <v>7</v>
      </c>
      <c r="R6" s="77">
        <v>0</v>
      </c>
      <c r="S6" s="77">
        <v>0</v>
      </c>
      <c r="T6" s="77">
        <v>0</v>
      </c>
      <c r="U6" s="1264"/>
      <c r="V6" s="1264"/>
      <c r="W6" s="1322"/>
      <c r="X6" s="1324"/>
      <c r="Y6" s="1325"/>
      <c r="Z6" s="1327"/>
    </row>
    <row r="7" spans="1:26" ht="12.75" customHeight="1" x14ac:dyDescent="0.15">
      <c r="A7" s="1276"/>
      <c r="B7" s="1281"/>
      <c r="C7" s="1282"/>
      <c r="D7" s="1284"/>
      <c r="E7" s="1286"/>
      <c r="F7" s="1265"/>
      <c r="G7" s="1308">
        <v>1</v>
      </c>
      <c r="H7" s="1312"/>
      <c r="I7" s="1316"/>
      <c r="J7" s="1265"/>
      <c r="K7" s="1274"/>
      <c r="L7" s="1321"/>
      <c r="M7" s="1302"/>
      <c r="N7" s="1303"/>
      <c r="O7" s="1264"/>
      <c r="P7" s="1264"/>
      <c r="Q7" s="77" t="s">
        <v>174</v>
      </c>
      <c r="R7" s="77">
        <v>6</v>
      </c>
      <c r="S7" s="77">
        <v>3</v>
      </c>
      <c r="T7" s="77">
        <v>2</v>
      </c>
      <c r="U7" s="1264"/>
      <c r="V7" s="1264"/>
      <c r="W7" s="1322"/>
      <c r="X7" s="1324"/>
      <c r="Y7" s="1325"/>
      <c r="Z7" s="1327"/>
    </row>
    <row r="8" spans="1:26" ht="12.75" customHeight="1" x14ac:dyDescent="0.15">
      <c r="A8" s="1276"/>
      <c r="B8" s="1281"/>
      <c r="C8" s="1282"/>
      <c r="D8" s="1284"/>
      <c r="E8" s="1286"/>
      <c r="F8" s="1265"/>
      <c r="G8" s="1308" t="s">
        <v>346</v>
      </c>
      <c r="H8" s="1312"/>
      <c r="I8" s="1316"/>
      <c r="J8" s="1265"/>
      <c r="K8" s="1274"/>
      <c r="L8" s="1321"/>
      <c r="M8" s="1302"/>
      <c r="N8" s="1303"/>
      <c r="O8" s="1264"/>
      <c r="P8" s="1264"/>
      <c r="Q8" s="77" t="s">
        <v>6</v>
      </c>
      <c r="R8" s="77">
        <v>6</v>
      </c>
      <c r="S8" s="77">
        <v>3</v>
      </c>
      <c r="T8" s="77">
        <v>2</v>
      </c>
      <c r="U8" s="1264"/>
      <c r="V8" s="1264"/>
      <c r="W8" s="1322"/>
      <c r="X8" s="1324"/>
      <c r="Y8" s="1325"/>
      <c r="Z8" s="1327"/>
    </row>
    <row r="9" spans="1:26" ht="12.75" customHeight="1" x14ac:dyDescent="0.15">
      <c r="A9" s="1276"/>
      <c r="B9" s="1281"/>
      <c r="C9" s="1282"/>
      <c r="D9" s="1284"/>
      <c r="E9" s="1286"/>
      <c r="F9" s="1265"/>
      <c r="G9" s="1308" t="s">
        <v>346</v>
      </c>
      <c r="H9" s="1312"/>
      <c r="I9" s="1316"/>
      <c r="J9" s="1265"/>
      <c r="K9" s="1274"/>
      <c r="L9" s="1321"/>
      <c r="M9" s="1302"/>
      <c r="N9" s="1303"/>
      <c r="O9" s="1264"/>
      <c r="P9" s="1264"/>
      <c r="Q9" s="77" t="s">
        <v>173</v>
      </c>
      <c r="R9" s="77">
        <v>2</v>
      </c>
      <c r="S9" s="77">
        <v>1</v>
      </c>
      <c r="T9" s="77">
        <v>1</v>
      </c>
      <c r="U9" s="1264"/>
      <c r="V9" s="1264"/>
      <c r="W9" s="1322"/>
      <c r="X9" s="1305"/>
      <c r="Y9" s="1306"/>
      <c r="Z9" s="1304"/>
    </row>
    <row r="10" spans="1:26" ht="12.75" customHeight="1" x14ac:dyDescent="0.15">
      <c r="A10" s="1276"/>
      <c r="B10" s="1256" t="s">
        <v>5</v>
      </c>
      <c r="C10" s="1282"/>
      <c r="D10" s="1284">
        <v>40</v>
      </c>
      <c r="E10" s="1286"/>
      <c r="F10" s="1265"/>
      <c r="G10" s="1308" t="s">
        <v>346</v>
      </c>
      <c r="H10" s="1312"/>
      <c r="I10" s="1317"/>
      <c r="J10" s="1265">
        <v>40</v>
      </c>
      <c r="K10" s="1274" t="s">
        <v>346</v>
      </c>
      <c r="L10" s="1321" t="s">
        <v>346</v>
      </c>
      <c r="M10" s="1302">
        <v>2</v>
      </c>
      <c r="N10" s="1303">
        <v>31</v>
      </c>
      <c r="O10" s="1264">
        <v>31</v>
      </c>
      <c r="P10" s="1264">
        <v>20</v>
      </c>
      <c r="Q10" s="77" t="s">
        <v>175</v>
      </c>
      <c r="R10" s="77">
        <v>21</v>
      </c>
      <c r="S10" s="194" t="s">
        <v>169</v>
      </c>
      <c r="T10" s="194" t="s">
        <v>169</v>
      </c>
      <c r="U10" s="1264">
        <v>59</v>
      </c>
      <c r="V10" s="1264">
        <v>40</v>
      </c>
      <c r="W10" s="1322">
        <v>1.4750000000000001</v>
      </c>
      <c r="X10" s="1323">
        <v>0</v>
      </c>
      <c r="Y10" s="1270">
        <v>0</v>
      </c>
      <c r="Z10" s="1326">
        <v>0</v>
      </c>
    </row>
    <row r="11" spans="1:26" ht="12.75" customHeight="1" x14ac:dyDescent="0.15">
      <c r="A11" s="1276"/>
      <c r="B11" s="1290"/>
      <c r="C11" s="1291"/>
      <c r="D11" s="1284"/>
      <c r="E11" s="1286"/>
      <c r="F11" s="1265"/>
      <c r="G11" s="1308" t="s">
        <v>346</v>
      </c>
      <c r="H11" s="1312"/>
      <c r="I11" s="1317"/>
      <c r="J11" s="1265"/>
      <c r="K11" s="1274"/>
      <c r="L11" s="1321"/>
      <c r="M11" s="1302"/>
      <c r="N11" s="1303"/>
      <c r="O11" s="1264"/>
      <c r="P11" s="1264"/>
      <c r="Q11" s="77" t="s">
        <v>7</v>
      </c>
      <c r="R11" s="77">
        <v>7</v>
      </c>
      <c r="S11" s="77">
        <v>4</v>
      </c>
      <c r="T11" s="77">
        <v>4</v>
      </c>
      <c r="U11" s="1264"/>
      <c r="V11" s="1264"/>
      <c r="W11" s="1322"/>
      <c r="X11" s="1324"/>
      <c r="Y11" s="1325"/>
      <c r="Z11" s="1327"/>
    </row>
    <row r="12" spans="1:26" ht="12.75" customHeight="1" x14ac:dyDescent="0.15">
      <c r="A12" s="1276"/>
      <c r="B12" s="1290"/>
      <c r="C12" s="1291"/>
      <c r="D12" s="1284"/>
      <c r="E12" s="1286"/>
      <c r="F12" s="1265"/>
      <c r="G12" s="1308" t="s">
        <v>346</v>
      </c>
      <c r="H12" s="1312"/>
      <c r="I12" s="1317"/>
      <c r="J12" s="1265"/>
      <c r="K12" s="1274"/>
      <c r="L12" s="1321"/>
      <c r="M12" s="1302"/>
      <c r="N12" s="1303"/>
      <c r="O12" s="1264"/>
      <c r="P12" s="1264"/>
      <c r="Q12" s="77" t="s">
        <v>174</v>
      </c>
      <c r="R12" s="77">
        <v>7</v>
      </c>
      <c r="S12" s="77">
        <v>2</v>
      </c>
      <c r="T12" s="77">
        <v>0</v>
      </c>
      <c r="U12" s="1264"/>
      <c r="V12" s="1264"/>
      <c r="W12" s="1322"/>
      <c r="X12" s="1324"/>
      <c r="Y12" s="1325"/>
      <c r="Z12" s="1327"/>
    </row>
    <row r="13" spans="1:26" ht="12.75" customHeight="1" x14ac:dyDescent="0.15">
      <c r="A13" s="1277"/>
      <c r="B13" s="1290"/>
      <c r="C13" s="1291"/>
      <c r="D13" s="1284"/>
      <c r="E13" s="1287"/>
      <c r="F13" s="1271"/>
      <c r="G13" s="1309" t="s">
        <v>346</v>
      </c>
      <c r="H13" s="1313"/>
      <c r="I13" s="1318"/>
      <c r="J13" s="1265"/>
      <c r="K13" s="1274"/>
      <c r="L13" s="1321"/>
      <c r="M13" s="1302"/>
      <c r="N13" s="1303"/>
      <c r="O13" s="1264"/>
      <c r="P13" s="1264"/>
      <c r="Q13" s="77" t="s">
        <v>6</v>
      </c>
      <c r="R13" s="77">
        <v>38</v>
      </c>
      <c r="S13" s="77">
        <v>14</v>
      </c>
      <c r="T13" s="77">
        <v>9</v>
      </c>
      <c r="U13" s="1264"/>
      <c r="V13" s="1264"/>
      <c r="W13" s="1322"/>
      <c r="X13" s="1324"/>
      <c r="Y13" s="1325"/>
      <c r="Z13" s="1327"/>
    </row>
    <row r="14" spans="1:26" ht="12.75" customHeight="1" x14ac:dyDescent="0.15">
      <c r="A14" s="1278"/>
      <c r="B14" s="1290"/>
      <c r="C14" s="1291"/>
      <c r="D14" s="1284"/>
      <c r="E14" s="1288"/>
      <c r="F14" s="1289"/>
      <c r="G14" s="1310" t="s">
        <v>346</v>
      </c>
      <c r="H14" s="1314"/>
      <c r="I14" s="1319"/>
      <c r="J14" s="1265"/>
      <c r="K14" s="1274"/>
      <c r="L14" s="1321"/>
      <c r="M14" s="1302"/>
      <c r="N14" s="1303"/>
      <c r="O14" s="1264"/>
      <c r="P14" s="1264"/>
      <c r="Q14" s="77" t="s">
        <v>173</v>
      </c>
      <c r="R14" s="77">
        <v>12</v>
      </c>
      <c r="S14" s="894">
        <v>8</v>
      </c>
      <c r="T14" s="894">
        <v>7</v>
      </c>
      <c r="U14" s="1264"/>
      <c r="V14" s="1264"/>
      <c r="W14" s="1322"/>
      <c r="X14" s="1305"/>
      <c r="Y14" s="1306"/>
      <c r="Z14" s="1304"/>
    </row>
    <row r="15" spans="1:26" ht="12.75" customHeight="1" x14ac:dyDescent="0.15">
      <c r="A15" s="1276"/>
      <c r="B15" s="1256" t="s">
        <v>7</v>
      </c>
      <c r="C15" s="1282"/>
      <c r="D15" s="1284">
        <v>40</v>
      </c>
      <c r="E15" s="1286"/>
      <c r="F15" s="1265"/>
      <c r="G15" s="1308" t="s">
        <v>346</v>
      </c>
      <c r="H15" s="1312"/>
      <c r="I15" s="1317"/>
      <c r="J15" s="1265">
        <v>40</v>
      </c>
      <c r="K15" s="1274" t="s">
        <v>346</v>
      </c>
      <c r="L15" s="1321" t="s">
        <v>346</v>
      </c>
      <c r="M15" s="1302">
        <v>0</v>
      </c>
      <c r="N15" s="1303">
        <v>57</v>
      </c>
      <c r="O15" s="1264">
        <v>57</v>
      </c>
      <c r="P15" s="1264">
        <v>40</v>
      </c>
      <c r="Q15" s="77" t="s">
        <v>175</v>
      </c>
      <c r="R15" s="77">
        <v>1</v>
      </c>
      <c r="S15" s="194" t="s">
        <v>169</v>
      </c>
      <c r="T15" s="194" t="s">
        <v>169</v>
      </c>
      <c r="U15" s="1264">
        <v>69</v>
      </c>
      <c r="V15" s="1264">
        <v>40</v>
      </c>
      <c r="W15" s="1322">
        <v>1.7250000000000001</v>
      </c>
      <c r="X15" s="1323">
        <v>0</v>
      </c>
      <c r="Y15" s="1270">
        <v>0</v>
      </c>
      <c r="Z15" s="1326">
        <v>0</v>
      </c>
    </row>
    <row r="16" spans="1:26" ht="12.75" customHeight="1" x14ac:dyDescent="0.15">
      <c r="A16" s="1253"/>
      <c r="B16" s="1290"/>
      <c r="C16" s="1291"/>
      <c r="D16" s="1284"/>
      <c r="E16" s="1286"/>
      <c r="F16" s="1265"/>
      <c r="G16" s="1308" t="s">
        <v>346</v>
      </c>
      <c r="H16" s="1312"/>
      <c r="I16" s="1317"/>
      <c r="J16" s="1265"/>
      <c r="K16" s="1274"/>
      <c r="L16" s="1321"/>
      <c r="M16" s="1302"/>
      <c r="N16" s="1303"/>
      <c r="O16" s="1264"/>
      <c r="P16" s="1264"/>
      <c r="Q16" s="77" t="s">
        <v>5</v>
      </c>
      <c r="R16" s="77">
        <v>5</v>
      </c>
      <c r="S16" s="194" t="s">
        <v>169</v>
      </c>
      <c r="T16" s="194" t="s">
        <v>169</v>
      </c>
      <c r="U16" s="1264"/>
      <c r="V16" s="1264"/>
      <c r="W16" s="1322"/>
      <c r="X16" s="1324"/>
      <c r="Y16" s="1325"/>
      <c r="Z16" s="1327"/>
    </row>
    <row r="17" spans="1:26" ht="12.75" customHeight="1" x14ac:dyDescent="0.15">
      <c r="A17" s="1276"/>
      <c r="B17" s="1290"/>
      <c r="C17" s="1291"/>
      <c r="D17" s="1284"/>
      <c r="E17" s="1286"/>
      <c r="F17" s="1265"/>
      <c r="G17" s="1308" t="s">
        <v>346</v>
      </c>
      <c r="H17" s="1312"/>
      <c r="I17" s="1317"/>
      <c r="J17" s="1265"/>
      <c r="K17" s="1274"/>
      <c r="L17" s="1321"/>
      <c r="M17" s="1302"/>
      <c r="N17" s="1303"/>
      <c r="O17" s="1264"/>
      <c r="P17" s="1264"/>
      <c r="Q17" s="77" t="s">
        <v>174</v>
      </c>
      <c r="R17" s="77">
        <v>7</v>
      </c>
      <c r="S17" s="194" t="s">
        <v>169</v>
      </c>
      <c r="T17" s="194" t="s">
        <v>169</v>
      </c>
      <c r="U17" s="1264"/>
      <c r="V17" s="1264"/>
      <c r="W17" s="1322"/>
      <c r="X17" s="1324"/>
      <c r="Y17" s="1325"/>
      <c r="Z17" s="1327"/>
    </row>
    <row r="18" spans="1:26" ht="12.75" customHeight="1" x14ac:dyDescent="0.15">
      <c r="A18" s="1276"/>
      <c r="B18" s="1290"/>
      <c r="C18" s="1291"/>
      <c r="D18" s="1284"/>
      <c r="E18" s="1286"/>
      <c r="F18" s="1265"/>
      <c r="G18" s="1308" t="s">
        <v>346</v>
      </c>
      <c r="H18" s="1312"/>
      <c r="I18" s="1317"/>
      <c r="J18" s="1265"/>
      <c r="K18" s="1274"/>
      <c r="L18" s="1321"/>
      <c r="M18" s="1302"/>
      <c r="N18" s="1303"/>
      <c r="O18" s="1264"/>
      <c r="P18" s="1264"/>
      <c r="Q18" s="77" t="s">
        <v>6</v>
      </c>
      <c r="R18" s="77">
        <v>5</v>
      </c>
      <c r="S18" s="194" t="s">
        <v>169</v>
      </c>
      <c r="T18" s="194" t="s">
        <v>169</v>
      </c>
      <c r="U18" s="1264"/>
      <c r="V18" s="1264"/>
      <c r="W18" s="1322"/>
      <c r="X18" s="1324"/>
      <c r="Y18" s="1325"/>
      <c r="Z18" s="1327"/>
    </row>
    <row r="19" spans="1:26" ht="12.75" customHeight="1" x14ac:dyDescent="0.15">
      <c r="A19" s="1276"/>
      <c r="B19" s="1290"/>
      <c r="C19" s="1291"/>
      <c r="D19" s="1284"/>
      <c r="E19" s="1286"/>
      <c r="F19" s="1265"/>
      <c r="G19" s="1308" t="s">
        <v>346</v>
      </c>
      <c r="H19" s="1312"/>
      <c r="I19" s="1317"/>
      <c r="J19" s="1265"/>
      <c r="K19" s="1274"/>
      <c r="L19" s="1321"/>
      <c r="M19" s="1302"/>
      <c r="N19" s="1303"/>
      <c r="O19" s="1264"/>
      <c r="P19" s="1264"/>
      <c r="Q19" s="77" t="s">
        <v>173</v>
      </c>
      <c r="R19" s="77">
        <v>39</v>
      </c>
      <c r="S19" s="894">
        <v>12</v>
      </c>
      <c r="T19" s="894">
        <v>0</v>
      </c>
      <c r="U19" s="1264"/>
      <c r="V19" s="1264"/>
      <c r="W19" s="1322"/>
      <c r="X19" s="1305"/>
      <c r="Y19" s="1306"/>
      <c r="Z19" s="1304"/>
    </row>
    <row r="20" spans="1:26" ht="12.75" customHeight="1" x14ac:dyDescent="0.15">
      <c r="A20" s="1276"/>
      <c r="B20" s="1281" t="s">
        <v>174</v>
      </c>
      <c r="C20" s="1282"/>
      <c r="D20" s="1284">
        <v>40</v>
      </c>
      <c r="E20" s="1286"/>
      <c r="F20" s="1265"/>
      <c r="G20" s="1308">
        <v>1</v>
      </c>
      <c r="H20" s="1312"/>
      <c r="I20" s="1316"/>
      <c r="J20" s="1265">
        <v>40</v>
      </c>
      <c r="K20" s="1274"/>
      <c r="L20" s="1321" t="s">
        <v>346</v>
      </c>
      <c r="M20" s="1302">
        <v>0</v>
      </c>
      <c r="N20" s="1303">
        <v>54</v>
      </c>
      <c r="O20" s="1264">
        <v>53</v>
      </c>
      <c r="P20" s="1264">
        <v>38</v>
      </c>
      <c r="Q20" s="77" t="s">
        <v>175</v>
      </c>
      <c r="R20" s="77">
        <v>0</v>
      </c>
      <c r="S20" s="194" t="s">
        <v>169</v>
      </c>
      <c r="T20" s="194" t="s">
        <v>169</v>
      </c>
      <c r="U20" s="1264">
        <v>61</v>
      </c>
      <c r="V20" s="1264">
        <v>40</v>
      </c>
      <c r="W20" s="1322">
        <v>1.5249999999999999</v>
      </c>
      <c r="X20" s="1323">
        <v>0</v>
      </c>
      <c r="Y20" s="1270">
        <v>0</v>
      </c>
      <c r="Z20" s="1326">
        <v>0</v>
      </c>
    </row>
    <row r="21" spans="1:26" ht="12.75" customHeight="1" x14ac:dyDescent="0.15">
      <c r="A21" s="1276"/>
      <c r="B21" s="1292"/>
      <c r="C21" s="1291"/>
      <c r="D21" s="1284"/>
      <c r="E21" s="1286"/>
      <c r="F21" s="1265"/>
      <c r="G21" s="1308" t="s">
        <v>346</v>
      </c>
      <c r="H21" s="1312"/>
      <c r="I21" s="1316"/>
      <c r="J21" s="1265"/>
      <c r="K21" s="1274"/>
      <c r="L21" s="1321"/>
      <c r="M21" s="1302"/>
      <c r="N21" s="1303"/>
      <c r="O21" s="1264"/>
      <c r="P21" s="1264"/>
      <c r="Q21" s="77" t="s">
        <v>5</v>
      </c>
      <c r="R21" s="77">
        <v>0</v>
      </c>
      <c r="S21" s="194" t="s">
        <v>169</v>
      </c>
      <c r="T21" s="194" t="s">
        <v>169</v>
      </c>
      <c r="U21" s="1264"/>
      <c r="V21" s="1264"/>
      <c r="W21" s="1322"/>
      <c r="X21" s="1324"/>
      <c r="Y21" s="1325"/>
      <c r="Z21" s="1327"/>
    </row>
    <row r="22" spans="1:26" ht="12.75" customHeight="1" x14ac:dyDescent="0.15">
      <c r="A22" s="1276"/>
      <c r="B22" s="1292"/>
      <c r="C22" s="1291"/>
      <c r="D22" s="1284"/>
      <c r="E22" s="1286"/>
      <c r="F22" s="1265"/>
      <c r="G22" s="1308" t="s">
        <v>346</v>
      </c>
      <c r="H22" s="1312"/>
      <c r="I22" s="1316"/>
      <c r="J22" s="1265"/>
      <c r="K22" s="1274"/>
      <c r="L22" s="1321"/>
      <c r="M22" s="1302"/>
      <c r="N22" s="1303"/>
      <c r="O22" s="1264"/>
      <c r="P22" s="1264"/>
      <c r="Q22" s="77" t="s">
        <v>7</v>
      </c>
      <c r="R22" s="77">
        <v>10</v>
      </c>
      <c r="S22" s="77">
        <v>4</v>
      </c>
      <c r="T22" s="77">
        <v>2</v>
      </c>
      <c r="U22" s="1264"/>
      <c r="V22" s="1264"/>
      <c r="W22" s="1322"/>
      <c r="X22" s="1324"/>
      <c r="Y22" s="1325"/>
      <c r="Z22" s="1327"/>
    </row>
    <row r="23" spans="1:26" ht="12.75" customHeight="1" x14ac:dyDescent="0.15">
      <c r="A23" s="1276"/>
      <c r="B23" s="1292"/>
      <c r="C23" s="1291"/>
      <c r="D23" s="1284"/>
      <c r="E23" s="1286"/>
      <c r="F23" s="1265"/>
      <c r="G23" s="1308" t="s">
        <v>346</v>
      </c>
      <c r="H23" s="1312"/>
      <c r="I23" s="1316"/>
      <c r="J23" s="1265"/>
      <c r="K23" s="1274"/>
      <c r="L23" s="1321"/>
      <c r="M23" s="1302"/>
      <c r="N23" s="1303"/>
      <c r="O23" s="1264"/>
      <c r="P23" s="1264"/>
      <c r="Q23" s="77" t="s">
        <v>6</v>
      </c>
      <c r="R23" s="77">
        <v>3</v>
      </c>
      <c r="S23" s="894">
        <v>2</v>
      </c>
      <c r="T23" s="894">
        <v>0</v>
      </c>
      <c r="U23" s="1264"/>
      <c r="V23" s="1264"/>
      <c r="W23" s="1322"/>
      <c r="X23" s="1324"/>
      <c r="Y23" s="1325"/>
      <c r="Z23" s="1327"/>
    </row>
    <row r="24" spans="1:26" ht="12.75" customHeight="1" x14ac:dyDescent="0.15">
      <c r="A24" s="1276"/>
      <c r="B24" s="1292"/>
      <c r="C24" s="1291"/>
      <c r="D24" s="1284"/>
      <c r="E24" s="1286"/>
      <c r="F24" s="1265"/>
      <c r="G24" s="1308" t="s">
        <v>346</v>
      </c>
      <c r="H24" s="1312"/>
      <c r="I24" s="1316"/>
      <c r="J24" s="1265"/>
      <c r="K24" s="1274"/>
      <c r="L24" s="1321"/>
      <c r="M24" s="1302"/>
      <c r="N24" s="1303"/>
      <c r="O24" s="1264"/>
      <c r="P24" s="1264"/>
      <c r="Q24" s="77" t="s">
        <v>173</v>
      </c>
      <c r="R24" s="77">
        <v>3</v>
      </c>
      <c r="S24" s="894">
        <v>1</v>
      </c>
      <c r="T24" s="894">
        <v>0</v>
      </c>
      <c r="U24" s="1264"/>
      <c r="V24" s="1264"/>
      <c r="W24" s="1322"/>
      <c r="X24" s="1305"/>
      <c r="Y24" s="1306"/>
      <c r="Z24" s="1304"/>
    </row>
    <row r="25" spans="1:26" ht="12.75" customHeight="1" x14ac:dyDescent="0.15">
      <c r="A25" s="1276"/>
      <c r="B25" s="1281" t="s">
        <v>6</v>
      </c>
      <c r="C25" s="1282"/>
      <c r="D25" s="1284">
        <v>40</v>
      </c>
      <c r="E25" s="1286"/>
      <c r="F25" s="1265"/>
      <c r="G25" s="1308" t="s">
        <v>346</v>
      </c>
      <c r="H25" s="1312"/>
      <c r="I25" s="1316"/>
      <c r="J25" s="1265">
        <v>40</v>
      </c>
      <c r="K25" s="1274" t="s">
        <v>346</v>
      </c>
      <c r="L25" s="1321" t="s">
        <v>346</v>
      </c>
      <c r="M25" s="1302">
        <v>0</v>
      </c>
      <c r="N25" s="1303">
        <v>62</v>
      </c>
      <c r="O25" s="1264">
        <v>62</v>
      </c>
      <c r="P25" s="1264">
        <v>38</v>
      </c>
      <c r="Q25" s="77" t="s">
        <v>175</v>
      </c>
      <c r="R25" s="77">
        <v>2</v>
      </c>
      <c r="S25" s="194" t="s">
        <v>169</v>
      </c>
      <c r="T25" s="194" t="s">
        <v>169</v>
      </c>
      <c r="U25" s="1264">
        <v>68</v>
      </c>
      <c r="V25" s="1264">
        <v>40</v>
      </c>
      <c r="W25" s="1322">
        <v>1.7</v>
      </c>
      <c r="X25" s="1323">
        <v>0</v>
      </c>
      <c r="Y25" s="1270">
        <v>0</v>
      </c>
      <c r="Z25" s="1326">
        <v>0</v>
      </c>
    </row>
    <row r="26" spans="1:26" ht="12.75" customHeight="1" x14ac:dyDescent="0.15">
      <c r="A26" s="1276"/>
      <c r="B26" s="1292"/>
      <c r="C26" s="1291"/>
      <c r="D26" s="1284"/>
      <c r="E26" s="1286"/>
      <c r="F26" s="1265"/>
      <c r="G26" s="1308" t="s">
        <v>346</v>
      </c>
      <c r="H26" s="1312"/>
      <c r="I26" s="1316"/>
      <c r="J26" s="1265"/>
      <c r="K26" s="1274"/>
      <c r="L26" s="1321"/>
      <c r="M26" s="1302"/>
      <c r="N26" s="1303"/>
      <c r="O26" s="1264"/>
      <c r="P26" s="1264"/>
      <c r="Q26" s="77" t="s">
        <v>5</v>
      </c>
      <c r="R26" s="77">
        <v>13</v>
      </c>
      <c r="S26" s="194" t="s">
        <v>169</v>
      </c>
      <c r="T26" s="194" t="s">
        <v>169</v>
      </c>
      <c r="U26" s="1264"/>
      <c r="V26" s="1264"/>
      <c r="W26" s="1322"/>
      <c r="X26" s="1324"/>
      <c r="Y26" s="1325"/>
      <c r="Z26" s="1327"/>
    </row>
    <row r="27" spans="1:26" ht="12.75" customHeight="1" x14ac:dyDescent="0.15">
      <c r="A27" s="1276"/>
      <c r="B27" s="1292"/>
      <c r="C27" s="1291"/>
      <c r="D27" s="1284"/>
      <c r="E27" s="1286"/>
      <c r="F27" s="1265"/>
      <c r="G27" s="1308" t="s">
        <v>346</v>
      </c>
      <c r="H27" s="1312"/>
      <c r="I27" s="1316"/>
      <c r="J27" s="1265"/>
      <c r="K27" s="1274"/>
      <c r="L27" s="1321"/>
      <c r="M27" s="1302"/>
      <c r="N27" s="1303"/>
      <c r="O27" s="1264"/>
      <c r="P27" s="1264"/>
      <c r="Q27" s="77" t="s">
        <v>7</v>
      </c>
      <c r="R27" s="77">
        <v>18</v>
      </c>
      <c r="S27" s="77">
        <v>4</v>
      </c>
      <c r="T27" s="77">
        <v>2</v>
      </c>
      <c r="U27" s="1264"/>
      <c r="V27" s="1264"/>
      <c r="W27" s="1322"/>
      <c r="X27" s="1324"/>
      <c r="Y27" s="1325"/>
      <c r="Z27" s="1327"/>
    </row>
    <row r="28" spans="1:26" ht="12.75" customHeight="1" x14ac:dyDescent="0.15">
      <c r="A28" s="1276"/>
      <c r="B28" s="1292"/>
      <c r="C28" s="1291"/>
      <c r="D28" s="1284"/>
      <c r="E28" s="1286"/>
      <c r="F28" s="1265"/>
      <c r="G28" s="1308" t="s">
        <v>346</v>
      </c>
      <c r="H28" s="1312"/>
      <c r="I28" s="1316"/>
      <c r="J28" s="1265"/>
      <c r="K28" s="1274"/>
      <c r="L28" s="1321"/>
      <c r="M28" s="1302"/>
      <c r="N28" s="1303"/>
      <c r="O28" s="1264"/>
      <c r="P28" s="1264"/>
      <c r="Q28" s="77" t="s">
        <v>174</v>
      </c>
      <c r="R28" s="77">
        <v>4</v>
      </c>
      <c r="S28" s="1027" t="s">
        <v>169</v>
      </c>
      <c r="T28" s="1027" t="s">
        <v>169</v>
      </c>
      <c r="U28" s="1264"/>
      <c r="V28" s="1264"/>
      <c r="W28" s="1322"/>
      <c r="X28" s="1324"/>
      <c r="Y28" s="1325"/>
      <c r="Z28" s="1327"/>
    </row>
    <row r="29" spans="1:26" ht="12.75" customHeight="1" x14ac:dyDescent="0.15">
      <c r="A29" s="1276"/>
      <c r="B29" s="1292"/>
      <c r="C29" s="1291"/>
      <c r="D29" s="1284"/>
      <c r="E29" s="1286"/>
      <c r="F29" s="1265"/>
      <c r="G29" s="1308" t="s">
        <v>346</v>
      </c>
      <c r="H29" s="1312"/>
      <c r="I29" s="1316"/>
      <c r="J29" s="1265"/>
      <c r="K29" s="1274"/>
      <c r="L29" s="1321"/>
      <c r="M29" s="1302"/>
      <c r="N29" s="1303"/>
      <c r="O29" s="1264"/>
      <c r="P29" s="1264"/>
      <c r="Q29" s="77" t="s">
        <v>173</v>
      </c>
      <c r="R29" s="77">
        <v>5</v>
      </c>
      <c r="S29" s="894">
        <v>2</v>
      </c>
      <c r="T29" s="894">
        <v>0</v>
      </c>
      <c r="U29" s="1264"/>
      <c r="V29" s="1264"/>
      <c r="W29" s="1322"/>
      <c r="X29" s="1305"/>
      <c r="Y29" s="1306"/>
      <c r="Z29" s="1304"/>
    </row>
    <row r="30" spans="1:26" ht="12.75" customHeight="1" x14ac:dyDescent="0.15">
      <c r="A30" s="1276"/>
      <c r="B30" s="1281" t="s">
        <v>173</v>
      </c>
      <c r="C30" s="1282"/>
      <c r="D30" s="1284">
        <v>40</v>
      </c>
      <c r="E30" s="1286"/>
      <c r="F30" s="1265"/>
      <c r="G30" s="1308" t="s">
        <v>346</v>
      </c>
      <c r="H30" s="1312"/>
      <c r="I30" s="1316"/>
      <c r="J30" s="1265">
        <v>40</v>
      </c>
      <c r="K30" s="1274" t="s">
        <v>346</v>
      </c>
      <c r="L30" s="1321" t="s">
        <v>346</v>
      </c>
      <c r="M30" s="1302">
        <v>0</v>
      </c>
      <c r="N30" s="1303">
        <v>65</v>
      </c>
      <c r="O30" s="1264">
        <v>65</v>
      </c>
      <c r="P30" s="1264">
        <v>40</v>
      </c>
      <c r="Q30" s="77" t="s">
        <v>175</v>
      </c>
      <c r="R30" s="77">
        <v>0</v>
      </c>
      <c r="S30" s="194" t="s">
        <v>169</v>
      </c>
      <c r="T30" s="194" t="s">
        <v>169</v>
      </c>
      <c r="U30" s="1264">
        <v>65</v>
      </c>
      <c r="V30" s="1264">
        <v>40</v>
      </c>
      <c r="W30" s="1322">
        <v>1.625</v>
      </c>
      <c r="X30" s="1323">
        <v>0</v>
      </c>
      <c r="Y30" s="1270">
        <v>0</v>
      </c>
      <c r="Z30" s="1326">
        <v>0</v>
      </c>
    </row>
    <row r="31" spans="1:26" ht="12.75" customHeight="1" x14ac:dyDescent="0.15">
      <c r="A31" s="1276"/>
      <c r="B31" s="1292"/>
      <c r="C31" s="1291"/>
      <c r="D31" s="1284"/>
      <c r="E31" s="1286"/>
      <c r="F31" s="1265"/>
      <c r="G31" s="1308" t="s">
        <v>346</v>
      </c>
      <c r="H31" s="1312"/>
      <c r="I31" s="1316"/>
      <c r="J31" s="1265"/>
      <c r="K31" s="1274"/>
      <c r="L31" s="1321"/>
      <c r="M31" s="1302"/>
      <c r="N31" s="1303"/>
      <c r="O31" s="1264"/>
      <c r="P31" s="1264"/>
      <c r="Q31" s="77" t="s">
        <v>5</v>
      </c>
      <c r="R31" s="77">
        <v>2</v>
      </c>
      <c r="S31" s="893" t="s">
        <v>169</v>
      </c>
      <c r="T31" s="893" t="s">
        <v>169</v>
      </c>
      <c r="U31" s="1264"/>
      <c r="V31" s="1264"/>
      <c r="W31" s="1322"/>
      <c r="X31" s="1324"/>
      <c r="Y31" s="1325"/>
      <c r="Z31" s="1327"/>
    </row>
    <row r="32" spans="1:26" ht="12.75" customHeight="1" x14ac:dyDescent="0.15">
      <c r="A32" s="1276"/>
      <c r="B32" s="1292"/>
      <c r="C32" s="1291"/>
      <c r="D32" s="1284"/>
      <c r="E32" s="1286"/>
      <c r="F32" s="1265"/>
      <c r="G32" s="1308" t="s">
        <v>346</v>
      </c>
      <c r="H32" s="1312"/>
      <c r="I32" s="1316"/>
      <c r="J32" s="1265"/>
      <c r="K32" s="1274"/>
      <c r="L32" s="1321"/>
      <c r="M32" s="1302"/>
      <c r="N32" s="1303"/>
      <c r="O32" s="1264"/>
      <c r="P32" s="1264"/>
      <c r="Q32" s="77" t="s">
        <v>7</v>
      </c>
      <c r="R32" s="77">
        <v>15</v>
      </c>
      <c r="S32" s="893" t="s">
        <v>169</v>
      </c>
      <c r="T32" s="893" t="s">
        <v>169</v>
      </c>
      <c r="U32" s="1264"/>
      <c r="V32" s="1264"/>
      <c r="W32" s="1322"/>
      <c r="X32" s="1324"/>
      <c r="Y32" s="1325"/>
      <c r="Z32" s="1327"/>
    </row>
    <row r="33" spans="1:26" ht="12.75" customHeight="1" x14ac:dyDescent="0.15">
      <c r="A33" s="1276"/>
      <c r="B33" s="1292"/>
      <c r="C33" s="1291"/>
      <c r="D33" s="1284"/>
      <c r="E33" s="1286"/>
      <c r="F33" s="1265"/>
      <c r="G33" s="1308" t="s">
        <v>346</v>
      </c>
      <c r="H33" s="1312"/>
      <c r="I33" s="1316"/>
      <c r="J33" s="1265"/>
      <c r="K33" s="1274"/>
      <c r="L33" s="1321"/>
      <c r="M33" s="1302"/>
      <c r="N33" s="1303"/>
      <c r="O33" s="1264"/>
      <c r="P33" s="1264"/>
      <c r="Q33" s="77" t="s">
        <v>174</v>
      </c>
      <c r="R33" s="77">
        <v>3</v>
      </c>
      <c r="S33" s="893" t="s">
        <v>169</v>
      </c>
      <c r="T33" s="893" t="s">
        <v>169</v>
      </c>
      <c r="U33" s="1264"/>
      <c r="V33" s="1264"/>
      <c r="W33" s="1322"/>
      <c r="X33" s="1324"/>
      <c r="Y33" s="1325"/>
      <c r="Z33" s="1327"/>
    </row>
    <row r="34" spans="1:26" ht="12.75" customHeight="1" x14ac:dyDescent="0.15">
      <c r="A34" s="1276"/>
      <c r="B34" s="1292"/>
      <c r="C34" s="1291"/>
      <c r="D34" s="1284"/>
      <c r="E34" s="1286"/>
      <c r="F34" s="1265"/>
      <c r="G34" s="1308" t="s">
        <v>346</v>
      </c>
      <c r="H34" s="1312"/>
      <c r="I34" s="1316"/>
      <c r="J34" s="1265"/>
      <c r="K34" s="1274"/>
      <c r="L34" s="1321"/>
      <c r="M34" s="1302"/>
      <c r="N34" s="1303"/>
      <c r="O34" s="1264"/>
      <c r="P34" s="1264"/>
      <c r="Q34" s="77" t="s">
        <v>6</v>
      </c>
      <c r="R34" s="77">
        <v>4</v>
      </c>
      <c r="S34" s="893" t="s">
        <v>169</v>
      </c>
      <c r="T34" s="893" t="s">
        <v>169</v>
      </c>
      <c r="U34" s="1264"/>
      <c r="V34" s="1264"/>
      <c r="W34" s="1322"/>
      <c r="X34" s="1305"/>
      <c r="Y34" s="1306"/>
      <c r="Z34" s="1304"/>
    </row>
    <row r="35" spans="1:26" ht="12.75" customHeight="1" x14ac:dyDescent="0.15">
      <c r="A35" s="74" t="s">
        <v>143</v>
      </c>
      <c r="B35" s="1264" t="s">
        <v>8</v>
      </c>
      <c r="C35" s="1265"/>
      <c r="D35" s="74">
        <v>40</v>
      </c>
      <c r="E35" s="76">
        <v>34</v>
      </c>
      <c r="F35" s="78">
        <v>34</v>
      </c>
      <c r="G35" s="79" t="s">
        <v>346</v>
      </c>
      <c r="H35" s="80">
        <v>0.85</v>
      </c>
      <c r="I35" s="81">
        <v>117.64705882352942</v>
      </c>
      <c r="J35" s="78">
        <v>34</v>
      </c>
      <c r="K35" s="82" t="s">
        <v>346</v>
      </c>
      <c r="L35" s="83">
        <v>3</v>
      </c>
      <c r="M35" s="1070" t="s">
        <v>597</v>
      </c>
      <c r="N35" s="84">
        <v>34</v>
      </c>
      <c r="O35" s="77">
        <v>34</v>
      </c>
      <c r="P35" s="77">
        <v>34</v>
      </c>
      <c r="Q35" s="1173"/>
      <c r="R35" s="1258"/>
      <c r="S35" s="1258"/>
      <c r="T35" s="1174"/>
      <c r="U35" s="77">
        <v>34</v>
      </c>
      <c r="V35" s="77">
        <v>34</v>
      </c>
      <c r="W35" s="85">
        <v>0.85</v>
      </c>
      <c r="X35" s="84">
        <v>0</v>
      </c>
      <c r="Y35" s="77">
        <v>0</v>
      </c>
      <c r="Z35" s="102">
        <v>0</v>
      </c>
    </row>
    <row r="36" spans="1:26" ht="12.75" customHeight="1" x14ac:dyDescent="0.15">
      <c r="A36" s="74" t="s">
        <v>121</v>
      </c>
      <c r="B36" s="1264" t="s">
        <v>172</v>
      </c>
      <c r="C36" s="1265"/>
      <c r="D36" s="74">
        <v>200</v>
      </c>
      <c r="E36" s="76">
        <v>256</v>
      </c>
      <c r="F36" s="78">
        <v>256</v>
      </c>
      <c r="G36" s="79" t="s">
        <v>346</v>
      </c>
      <c r="H36" s="80">
        <v>1.28</v>
      </c>
      <c r="I36" s="81">
        <v>78.125</v>
      </c>
      <c r="J36" s="78">
        <v>200</v>
      </c>
      <c r="K36" s="82" t="s">
        <v>346</v>
      </c>
      <c r="L36" s="83" t="s">
        <v>346</v>
      </c>
      <c r="M36" s="102">
        <v>0</v>
      </c>
      <c r="N36" s="84">
        <v>256</v>
      </c>
      <c r="O36" s="77">
        <v>256</v>
      </c>
      <c r="P36" s="77">
        <v>200</v>
      </c>
      <c r="Q36" s="1175"/>
      <c r="R36" s="1259"/>
      <c r="S36" s="1259"/>
      <c r="T36" s="1176"/>
      <c r="U36" s="77">
        <v>256</v>
      </c>
      <c r="V36" s="77">
        <v>200</v>
      </c>
      <c r="W36" s="85">
        <v>1.28</v>
      </c>
      <c r="X36" s="84">
        <v>0</v>
      </c>
      <c r="Y36" s="77">
        <v>0</v>
      </c>
      <c r="Z36" s="102">
        <v>1</v>
      </c>
    </row>
    <row r="37" spans="1:26" ht="12.75" customHeight="1" x14ac:dyDescent="0.15">
      <c r="A37" s="74" t="s">
        <v>20</v>
      </c>
      <c r="B37" s="1264" t="s">
        <v>171</v>
      </c>
      <c r="C37" s="1265"/>
      <c r="D37" s="74">
        <v>40</v>
      </c>
      <c r="E37" s="76">
        <v>29</v>
      </c>
      <c r="F37" s="78">
        <v>29</v>
      </c>
      <c r="G37" s="79" t="s">
        <v>346</v>
      </c>
      <c r="H37" s="80">
        <v>0.72499999999999998</v>
      </c>
      <c r="I37" s="81">
        <v>137.93103448275863</v>
      </c>
      <c r="J37" s="78">
        <v>29</v>
      </c>
      <c r="K37" s="82" t="s">
        <v>346</v>
      </c>
      <c r="L37" s="83"/>
      <c r="M37" s="1057" t="s">
        <v>594</v>
      </c>
      <c r="N37" s="84">
        <v>29</v>
      </c>
      <c r="O37" s="77">
        <v>29</v>
      </c>
      <c r="P37" s="77">
        <v>29</v>
      </c>
      <c r="Q37" s="1175"/>
      <c r="R37" s="1259"/>
      <c r="S37" s="1259"/>
      <c r="T37" s="1176"/>
      <c r="U37" s="77">
        <v>29</v>
      </c>
      <c r="V37" s="77">
        <v>29</v>
      </c>
      <c r="W37" s="85">
        <v>0.72499999999999998</v>
      </c>
      <c r="X37" s="84">
        <v>0</v>
      </c>
      <c r="Y37" s="77">
        <v>0</v>
      </c>
      <c r="Z37" s="102">
        <v>1</v>
      </c>
    </row>
    <row r="38" spans="1:26" ht="12.75" customHeight="1" x14ac:dyDescent="0.15">
      <c r="A38" s="74" t="s">
        <v>205</v>
      </c>
      <c r="B38" s="1264" t="s">
        <v>177</v>
      </c>
      <c r="C38" s="1265"/>
      <c r="D38" s="74">
        <v>120</v>
      </c>
      <c r="E38" s="76">
        <v>138</v>
      </c>
      <c r="F38" s="78">
        <v>137</v>
      </c>
      <c r="G38" s="79" t="s">
        <v>346</v>
      </c>
      <c r="H38" s="80">
        <v>1.1499999999999999</v>
      </c>
      <c r="I38" s="81">
        <v>86.956521739130437</v>
      </c>
      <c r="J38" s="78">
        <v>120</v>
      </c>
      <c r="K38" s="82" t="s">
        <v>346</v>
      </c>
      <c r="L38" s="83" t="s">
        <v>346</v>
      </c>
      <c r="M38" s="102">
        <v>1</v>
      </c>
      <c r="N38" s="84">
        <v>138</v>
      </c>
      <c r="O38" s="77">
        <v>137</v>
      </c>
      <c r="P38" s="77">
        <v>120</v>
      </c>
      <c r="Q38" s="1175"/>
      <c r="R38" s="1259"/>
      <c r="S38" s="1259"/>
      <c r="T38" s="1176"/>
      <c r="U38" s="77">
        <v>138</v>
      </c>
      <c r="V38" s="77">
        <v>120</v>
      </c>
      <c r="W38" s="85">
        <v>1.1499999999999999</v>
      </c>
      <c r="X38" s="84">
        <v>0</v>
      </c>
      <c r="Y38" s="77">
        <v>0</v>
      </c>
      <c r="Z38" s="102">
        <v>1</v>
      </c>
    </row>
    <row r="39" spans="1:26" ht="12.75" customHeight="1" x14ac:dyDescent="0.15">
      <c r="A39" s="74" t="s">
        <v>206</v>
      </c>
      <c r="B39" s="1264" t="s">
        <v>168</v>
      </c>
      <c r="C39" s="1265"/>
      <c r="D39" s="74">
        <v>120</v>
      </c>
      <c r="E39" s="76">
        <v>121</v>
      </c>
      <c r="F39" s="78">
        <v>121</v>
      </c>
      <c r="G39" s="79" t="s">
        <v>346</v>
      </c>
      <c r="H39" s="80">
        <v>1.0083333333333333</v>
      </c>
      <c r="I39" s="81">
        <v>99.173553719008268</v>
      </c>
      <c r="J39" s="78">
        <v>120</v>
      </c>
      <c r="K39" s="82" t="s">
        <v>346</v>
      </c>
      <c r="L39" s="83" t="s">
        <v>346</v>
      </c>
      <c r="M39" s="102">
        <v>0</v>
      </c>
      <c r="N39" s="84">
        <v>121</v>
      </c>
      <c r="O39" s="77">
        <v>121</v>
      </c>
      <c r="P39" s="77">
        <v>120</v>
      </c>
      <c r="Q39" s="1175"/>
      <c r="R39" s="1259"/>
      <c r="S39" s="1259"/>
      <c r="T39" s="1176"/>
      <c r="U39" s="77">
        <v>121</v>
      </c>
      <c r="V39" s="77">
        <v>120</v>
      </c>
      <c r="W39" s="85">
        <v>1.0083333333333333</v>
      </c>
      <c r="X39" s="84">
        <v>0</v>
      </c>
      <c r="Y39" s="77">
        <v>0</v>
      </c>
      <c r="Z39" s="102">
        <v>0</v>
      </c>
    </row>
    <row r="40" spans="1:26" ht="12.75" customHeight="1" x14ac:dyDescent="0.15">
      <c r="A40" s="74" t="s">
        <v>50</v>
      </c>
      <c r="B40" s="1264" t="s">
        <v>168</v>
      </c>
      <c r="C40" s="1265"/>
      <c r="D40" s="74">
        <v>80</v>
      </c>
      <c r="E40" s="76">
        <v>59</v>
      </c>
      <c r="F40" s="78">
        <v>59</v>
      </c>
      <c r="G40" s="79" t="s">
        <v>346</v>
      </c>
      <c r="H40" s="80">
        <v>0.73750000000000004</v>
      </c>
      <c r="I40" s="81">
        <v>135.59322033898303</v>
      </c>
      <c r="J40" s="78">
        <v>59</v>
      </c>
      <c r="K40" s="82" t="s">
        <v>346</v>
      </c>
      <c r="L40" s="83">
        <v>3</v>
      </c>
      <c r="M40" s="1070" t="s">
        <v>597</v>
      </c>
      <c r="N40" s="84">
        <v>59</v>
      </c>
      <c r="O40" s="77">
        <v>59</v>
      </c>
      <c r="P40" s="77">
        <v>59</v>
      </c>
      <c r="Q40" s="1175"/>
      <c r="R40" s="1259"/>
      <c r="S40" s="1259"/>
      <c r="T40" s="1176"/>
      <c r="U40" s="77">
        <v>59</v>
      </c>
      <c r="V40" s="77">
        <v>59</v>
      </c>
      <c r="W40" s="85">
        <v>0.73750000000000004</v>
      </c>
      <c r="X40" s="84">
        <v>0</v>
      </c>
      <c r="Y40" s="77">
        <v>0</v>
      </c>
      <c r="Z40" s="102">
        <v>0</v>
      </c>
    </row>
    <row r="41" spans="1:26" ht="12.75" customHeight="1" x14ac:dyDescent="0.15">
      <c r="A41" s="74" t="s">
        <v>76</v>
      </c>
      <c r="B41" s="1264" t="s">
        <v>168</v>
      </c>
      <c r="C41" s="1265"/>
      <c r="D41" s="74">
        <v>80</v>
      </c>
      <c r="E41" s="76">
        <v>134</v>
      </c>
      <c r="F41" s="78">
        <v>134</v>
      </c>
      <c r="G41" s="79" t="s">
        <v>346</v>
      </c>
      <c r="H41" s="80">
        <v>1.675</v>
      </c>
      <c r="I41" s="81">
        <v>59.701492537313428</v>
      </c>
      <c r="J41" s="78">
        <v>80</v>
      </c>
      <c r="K41" s="82" t="s">
        <v>346</v>
      </c>
      <c r="L41" s="83" t="s">
        <v>346</v>
      </c>
      <c r="M41" s="102">
        <v>2</v>
      </c>
      <c r="N41" s="84">
        <v>134</v>
      </c>
      <c r="O41" s="77">
        <v>134</v>
      </c>
      <c r="P41" s="77">
        <v>80</v>
      </c>
      <c r="Q41" s="1175"/>
      <c r="R41" s="1259"/>
      <c r="S41" s="1259"/>
      <c r="T41" s="1176"/>
      <c r="U41" s="77">
        <v>134</v>
      </c>
      <c r="V41" s="77">
        <v>80</v>
      </c>
      <c r="W41" s="85">
        <v>1.675</v>
      </c>
      <c r="X41" s="84">
        <v>0</v>
      </c>
      <c r="Y41" s="77">
        <v>0</v>
      </c>
      <c r="Z41" s="102">
        <v>0</v>
      </c>
    </row>
    <row r="42" spans="1:26" ht="12.75" customHeight="1" x14ac:dyDescent="0.15">
      <c r="A42" s="74" t="s">
        <v>219</v>
      </c>
      <c r="B42" s="1264" t="s">
        <v>176</v>
      </c>
      <c r="C42" s="1265"/>
      <c r="D42" s="74">
        <v>76</v>
      </c>
      <c r="E42" s="76">
        <v>132</v>
      </c>
      <c r="F42" s="78">
        <v>131</v>
      </c>
      <c r="G42" s="79" t="s">
        <v>346</v>
      </c>
      <c r="H42" s="80">
        <v>1.736842105263158</v>
      </c>
      <c r="I42" s="81">
        <v>57.575757575757578</v>
      </c>
      <c r="J42" s="78">
        <v>76</v>
      </c>
      <c r="K42" s="82" t="s">
        <v>346</v>
      </c>
      <c r="L42" s="83" t="s">
        <v>346</v>
      </c>
      <c r="M42" s="102">
        <v>0</v>
      </c>
      <c r="N42" s="84">
        <v>132</v>
      </c>
      <c r="O42" s="77">
        <v>131</v>
      </c>
      <c r="P42" s="77">
        <v>76</v>
      </c>
      <c r="Q42" s="1175"/>
      <c r="R42" s="1259"/>
      <c r="S42" s="1259"/>
      <c r="T42" s="1176"/>
      <c r="U42" s="77">
        <v>132</v>
      </c>
      <c r="V42" s="77">
        <v>76</v>
      </c>
      <c r="W42" s="85">
        <v>1.736842105263158</v>
      </c>
      <c r="X42" s="84">
        <v>0</v>
      </c>
      <c r="Y42" s="77">
        <v>0</v>
      </c>
      <c r="Z42" s="102">
        <v>22</v>
      </c>
    </row>
    <row r="43" spans="1:26" ht="12.75" customHeight="1" x14ac:dyDescent="0.15">
      <c r="A43" s="74" t="s">
        <v>218</v>
      </c>
      <c r="B43" s="1264" t="s">
        <v>178</v>
      </c>
      <c r="C43" s="1265"/>
      <c r="D43" s="74">
        <v>40</v>
      </c>
      <c r="E43" s="76">
        <v>31</v>
      </c>
      <c r="F43" s="78">
        <v>31</v>
      </c>
      <c r="G43" s="79" t="s">
        <v>346</v>
      </c>
      <c r="H43" s="80">
        <v>0.77500000000000002</v>
      </c>
      <c r="I43" s="81">
        <v>129.03225806451613</v>
      </c>
      <c r="J43" s="78">
        <v>31</v>
      </c>
      <c r="K43" s="82" t="s">
        <v>346</v>
      </c>
      <c r="L43" s="83">
        <v>2</v>
      </c>
      <c r="M43" s="1070" t="s">
        <v>597</v>
      </c>
      <c r="N43" s="84">
        <v>31</v>
      </c>
      <c r="O43" s="77">
        <v>31</v>
      </c>
      <c r="P43" s="77">
        <v>31</v>
      </c>
      <c r="Q43" s="1175"/>
      <c r="R43" s="1259"/>
      <c r="S43" s="1259"/>
      <c r="T43" s="1176"/>
      <c r="U43" s="77">
        <v>31</v>
      </c>
      <c r="V43" s="77">
        <v>31</v>
      </c>
      <c r="W43" s="85">
        <v>0.77500000000000002</v>
      </c>
      <c r="X43" s="84">
        <v>0</v>
      </c>
      <c r="Y43" s="77">
        <v>0</v>
      </c>
      <c r="Z43" s="102">
        <v>2</v>
      </c>
    </row>
    <row r="44" spans="1:26" ht="12.75" customHeight="1" x14ac:dyDescent="0.15">
      <c r="A44" s="103" t="s">
        <v>25</v>
      </c>
      <c r="B44" s="1270" t="s">
        <v>170</v>
      </c>
      <c r="C44" s="1271"/>
      <c r="D44" s="130">
        <v>40</v>
      </c>
      <c r="E44" s="132">
        <v>40</v>
      </c>
      <c r="F44" s="133">
        <v>40</v>
      </c>
      <c r="G44" s="134" t="s">
        <v>346</v>
      </c>
      <c r="H44" s="135">
        <v>1</v>
      </c>
      <c r="I44" s="136">
        <v>100</v>
      </c>
      <c r="J44" s="133">
        <v>40</v>
      </c>
      <c r="K44" s="137" t="s">
        <v>346</v>
      </c>
      <c r="L44" s="138" t="s">
        <v>346</v>
      </c>
      <c r="M44" s="907">
        <v>0</v>
      </c>
      <c r="N44" s="140">
        <v>40</v>
      </c>
      <c r="O44" s="121">
        <v>40</v>
      </c>
      <c r="P44" s="121">
        <v>40</v>
      </c>
      <c r="Q44" s="1175"/>
      <c r="R44" s="1259"/>
      <c r="S44" s="1259"/>
      <c r="T44" s="1176"/>
      <c r="U44" s="121">
        <v>40</v>
      </c>
      <c r="V44" s="121">
        <v>40</v>
      </c>
      <c r="W44" s="141">
        <v>1</v>
      </c>
      <c r="X44" s="140">
        <v>0</v>
      </c>
      <c r="Y44" s="121">
        <v>0</v>
      </c>
      <c r="Z44" s="139">
        <v>0</v>
      </c>
    </row>
    <row r="45" spans="1:26" ht="12.75" customHeight="1" x14ac:dyDescent="0.15">
      <c r="A45" s="1187" t="s">
        <v>262</v>
      </c>
      <c r="B45" s="1255" t="s">
        <v>261</v>
      </c>
      <c r="C45" s="357" t="s">
        <v>271</v>
      </c>
      <c r="D45" s="89">
        <v>200</v>
      </c>
      <c r="E45" s="1266"/>
      <c r="F45" s="1266"/>
      <c r="G45" s="1266"/>
      <c r="H45" s="1266"/>
      <c r="I45" s="1204"/>
      <c r="J45" s="91">
        <v>200</v>
      </c>
      <c r="K45" s="95">
        <v>1</v>
      </c>
      <c r="L45" s="96">
        <v>0</v>
      </c>
      <c r="M45" s="97">
        <v>2</v>
      </c>
      <c r="N45" s="98">
        <v>239</v>
      </c>
      <c r="O45" s="99">
        <v>238</v>
      </c>
      <c r="P45" s="99">
        <v>168</v>
      </c>
      <c r="Q45" s="1267"/>
      <c r="R45" s="99">
        <v>223</v>
      </c>
      <c r="S45" s="99">
        <v>64</v>
      </c>
      <c r="T45" s="99">
        <v>32</v>
      </c>
      <c r="U45" s="99">
        <v>303</v>
      </c>
      <c r="V45" s="99">
        <v>200</v>
      </c>
      <c r="W45" s="283">
        <v>1.5149999999999999</v>
      </c>
      <c r="X45" s="98">
        <v>0</v>
      </c>
      <c r="Y45" s="99">
        <v>0</v>
      </c>
      <c r="Z45" s="97">
        <v>0</v>
      </c>
    </row>
    <row r="46" spans="1:26" ht="12.75" customHeight="1" x14ac:dyDescent="0.15">
      <c r="A46" s="1188"/>
      <c r="B46" s="1256"/>
      <c r="C46" s="354" t="s">
        <v>272</v>
      </c>
      <c r="D46" s="74">
        <v>40</v>
      </c>
      <c r="E46" s="1259"/>
      <c r="F46" s="1259"/>
      <c r="G46" s="1259"/>
      <c r="H46" s="1259"/>
      <c r="I46" s="1176"/>
      <c r="J46" s="78">
        <v>34</v>
      </c>
      <c r="K46" s="82"/>
      <c r="L46" s="83">
        <v>3</v>
      </c>
      <c r="M46" s="1070" t="s">
        <v>597</v>
      </c>
      <c r="N46" s="84">
        <v>34</v>
      </c>
      <c r="O46" s="77">
        <v>34</v>
      </c>
      <c r="P46" s="77">
        <v>34</v>
      </c>
      <c r="Q46" s="1268"/>
      <c r="R46" s="1181"/>
      <c r="S46" s="1254"/>
      <c r="T46" s="1182"/>
      <c r="U46" s="77">
        <v>34</v>
      </c>
      <c r="V46" s="77">
        <v>34</v>
      </c>
      <c r="W46" s="206">
        <v>0.85</v>
      </c>
      <c r="X46" s="84">
        <v>0</v>
      </c>
      <c r="Y46" s="77">
        <v>0</v>
      </c>
      <c r="Z46" s="102">
        <v>0</v>
      </c>
    </row>
    <row r="47" spans="1:26" ht="12.75" customHeight="1" x14ac:dyDescent="0.15">
      <c r="A47" s="1188"/>
      <c r="B47" s="1256"/>
      <c r="C47" s="354" t="s">
        <v>274</v>
      </c>
      <c r="D47" s="74">
        <v>240</v>
      </c>
      <c r="E47" s="1259"/>
      <c r="F47" s="1259"/>
      <c r="G47" s="1259"/>
      <c r="H47" s="1259"/>
      <c r="I47" s="1176"/>
      <c r="J47" s="78">
        <v>234</v>
      </c>
      <c r="K47" s="82">
        <v>1</v>
      </c>
      <c r="L47" s="906">
        <v>3</v>
      </c>
      <c r="M47" s="102">
        <v>2</v>
      </c>
      <c r="N47" s="84">
        <v>273</v>
      </c>
      <c r="O47" s="77">
        <v>272</v>
      </c>
      <c r="P47" s="77">
        <v>202</v>
      </c>
      <c r="Q47" s="1268"/>
      <c r="R47" s="77">
        <v>223</v>
      </c>
      <c r="S47" s="77">
        <v>64</v>
      </c>
      <c r="T47" s="77">
        <v>32</v>
      </c>
      <c r="U47" s="77">
        <v>337</v>
      </c>
      <c r="V47" s="77">
        <v>234</v>
      </c>
      <c r="W47" s="206">
        <v>1.4041666666666666</v>
      </c>
      <c r="X47" s="84">
        <v>0</v>
      </c>
      <c r="Y47" s="77">
        <v>0</v>
      </c>
      <c r="Z47" s="102">
        <v>0</v>
      </c>
    </row>
    <row r="48" spans="1:26" ht="12.75" customHeight="1" x14ac:dyDescent="0.15">
      <c r="A48" s="1188"/>
      <c r="B48" s="201" t="s">
        <v>263</v>
      </c>
      <c r="C48" s="354" t="s">
        <v>271</v>
      </c>
      <c r="D48" s="74">
        <v>200</v>
      </c>
      <c r="E48" s="1259"/>
      <c r="F48" s="1259"/>
      <c r="G48" s="1259"/>
      <c r="H48" s="1259"/>
      <c r="I48" s="1176"/>
      <c r="J48" s="78">
        <v>200</v>
      </c>
      <c r="K48" s="82"/>
      <c r="L48" s="906">
        <v>0</v>
      </c>
      <c r="M48" s="102">
        <v>0</v>
      </c>
      <c r="N48" s="84">
        <v>256</v>
      </c>
      <c r="O48" s="77">
        <v>256</v>
      </c>
      <c r="P48" s="77">
        <v>200</v>
      </c>
      <c r="Q48" s="1268"/>
      <c r="R48" s="1181"/>
      <c r="S48" s="1254"/>
      <c r="T48" s="1182"/>
      <c r="U48" s="77">
        <v>256</v>
      </c>
      <c r="V48" s="77">
        <v>200</v>
      </c>
      <c r="W48" s="206">
        <v>1.28</v>
      </c>
      <c r="X48" s="84">
        <v>0</v>
      </c>
      <c r="Y48" s="77">
        <v>0</v>
      </c>
      <c r="Z48" s="102">
        <v>1</v>
      </c>
    </row>
    <row r="49" spans="1:26" ht="12.75" customHeight="1" x14ac:dyDescent="0.15">
      <c r="A49" s="1188"/>
      <c r="B49" s="201" t="s">
        <v>264</v>
      </c>
      <c r="C49" s="354" t="s">
        <v>271</v>
      </c>
      <c r="D49" s="74">
        <v>40</v>
      </c>
      <c r="E49" s="1259"/>
      <c r="F49" s="1259"/>
      <c r="G49" s="1259"/>
      <c r="H49" s="1259"/>
      <c r="I49" s="1176"/>
      <c r="J49" s="78">
        <v>40</v>
      </c>
      <c r="K49" s="82"/>
      <c r="L49" s="906">
        <v>0</v>
      </c>
      <c r="M49" s="102">
        <v>0</v>
      </c>
      <c r="N49" s="84">
        <v>65</v>
      </c>
      <c r="O49" s="77">
        <v>65</v>
      </c>
      <c r="P49" s="77">
        <v>40</v>
      </c>
      <c r="Q49" s="1268"/>
      <c r="R49" s="77">
        <v>24</v>
      </c>
      <c r="S49" s="1041" t="s">
        <v>587</v>
      </c>
      <c r="T49" s="1041" t="s">
        <v>587</v>
      </c>
      <c r="U49" s="77">
        <v>65</v>
      </c>
      <c r="V49" s="77">
        <v>40</v>
      </c>
      <c r="W49" s="206">
        <v>1.625</v>
      </c>
      <c r="X49" s="84">
        <v>0</v>
      </c>
      <c r="Y49" s="77">
        <v>0</v>
      </c>
      <c r="Z49" s="102">
        <v>0</v>
      </c>
    </row>
    <row r="50" spans="1:26" ht="12.75" customHeight="1" x14ac:dyDescent="0.15">
      <c r="A50" s="1188"/>
      <c r="B50" s="201" t="s">
        <v>265</v>
      </c>
      <c r="C50" s="354" t="s">
        <v>271</v>
      </c>
      <c r="D50" s="74">
        <v>40</v>
      </c>
      <c r="E50" s="1259"/>
      <c r="F50" s="1259"/>
      <c r="G50" s="1259"/>
      <c r="H50" s="1259"/>
      <c r="I50" s="1176"/>
      <c r="J50" s="78">
        <v>29</v>
      </c>
      <c r="K50" s="902"/>
      <c r="L50" s="83">
        <v>0</v>
      </c>
      <c r="M50" s="1057" t="s">
        <v>594</v>
      </c>
      <c r="N50" s="84">
        <v>29</v>
      </c>
      <c r="O50" s="77">
        <v>29</v>
      </c>
      <c r="P50" s="77">
        <v>29</v>
      </c>
      <c r="Q50" s="1268"/>
      <c r="R50" s="1173"/>
      <c r="S50" s="1258"/>
      <c r="T50" s="1174"/>
      <c r="U50" s="77">
        <v>29</v>
      </c>
      <c r="V50" s="77">
        <v>29</v>
      </c>
      <c r="W50" s="206">
        <v>0.72499999999999998</v>
      </c>
      <c r="X50" s="84">
        <v>0</v>
      </c>
      <c r="Y50" s="77">
        <v>0</v>
      </c>
      <c r="Z50" s="102">
        <v>1</v>
      </c>
    </row>
    <row r="51" spans="1:26" ht="12.75" customHeight="1" x14ac:dyDescent="0.15">
      <c r="A51" s="1188"/>
      <c r="B51" s="201" t="s">
        <v>266</v>
      </c>
      <c r="C51" s="354" t="s">
        <v>271</v>
      </c>
      <c r="D51" s="74">
        <v>400</v>
      </c>
      <c r="E51" s="1259"/>
      <c r="F51" s="1259"/>
      <c r="G51" s="1259"/>
      <c r="H51" s="1259"/>
      <c r="I51" s="1176"/>
      <c r="J51" s="78">
        <v>379</v>
      </c>
      <c r="K51" s="82"/>
      <c r="L51" s="83">
        <v>3</v>
      </c>
      <c r="M51" s="102">
        <v>3</v>
      </c>
      <c r="N51" s="84">
        <v>452</v>
      </c>
      <c r="O51" s="77">
        <v>451</v>
      </c>
      <c r="P51" s="77">
        <v>379</v>
      </c>
      <c r="Q51" s="1268"/>
      <c r="R51" s="1175"/>
      <c r="S51" s="1259"/>
      <c r="T51" s="1176"/>
      <c r="U51" s="77">
        <v>452</v>
      </c>
      <c r="V51" s="77">
        <v>379</v>
      </c>
      <c r="W51" s="206">
        <v>1.1299999999999999</v>
      </c>
      <c r="X51" s="84">
        <v>0</v>
      </c>
      <c r="Y51" s="77">
        <v>0</v>
      </c>
      <c r="Z51" s="102">
        <v>1</v>
      </c>
    </row>
    <row r="52" spans="1:26" ht="12.75" customHeight="1" x14ac:dyDescent="0.15">
      <c r="A52" s="1188"/>
      <c r="B52" s="201" t="s">
        <v>267</v>
      </c>
      <c r="C52" s="354" t="s">
        <v>271</v>
      </c>
      <c r="D52" s="74">
        <v>76</v>
      </c>
      <c r="E52" s="1259"/>
      <c r="F52" s="1259"/>
      <c r="G52" s="1259"/>
      <c r="H52" s="1259"/>
      <c r="I52" s="1176"/>
      <c r="J52" s="78">
        <v>76</v>
      </c>
      <c r="K52" s="998"/>
      <c r="L52" s="906">
        <v>0</v>
      </c>
      <c r="M52" s="102">
        <v>0</v>
      </c>
      <c r="N52" s="84">
        <v>132</v>
      </c>
      <c r="O52" s="77">
        <v>131</v>
      </c>
      <c r="P52" s="77">
        <v>76</v>
      </c>
      <c r="Q52" s="1268"/>
      <c r="R52" s="1175"/>
      <c r="S52" s="1259"/>
      <c r="T52" s="1176"/>
      <c r="U52" s="77">
        <v>132</v>
      </c>
      <c r="V52" s="77">
        <v>76</v>
      </c>
      <c r="W52" s="206">
        <v>1.736842105263158</v>
      </c>
      <c r="X52" s="84">
        <v>0</v>
      </c>
      <c r="Y52" s="77">
        <v>0</v>
      </c>
      <c r="Z52" s="102">
        <v>22</v>
      </c>
    </row>
    <row r="53" spans="1:26" ht="12.75" customHeight="1" x14ac:dyDescent="0.15">
      <c r="A53" s="1188"/>
      <c r="B53" s="201" t="s">
        <v>268</v>
      </c>
      <c r="C53" s="354" t="s">
        <v>271</v>
      </c>
      <c r="D53" s="74">
        <v>40</v>
      </c>
      <c r="E53" s="1259"/>
      <c r="F53" s="1259"/>
      <c r="G53" s="1259"/>
      <c r="H53" s="1259"/>
      <c r="I53" s="1176"/>
      <c r="J53" s="78">
        <v>31</v>
      </c>
      <c r="K53" s="82"/>
      <c r="L53" s="906">
        <v>2</v>
      </c>
      <c r="M53" s="1070" t="s">
        <v>597</v>
      </c>
      <c r="N53" s="84">
        <v>31</v>
      </c>
      <c r="O53" s="77">
        <v>31</v>
      </c>
      <c r="P53" s="77">
        <v>31</v>
      </c>
      <c r="Q53" s="1268"/>
      <c r="R53" s="1175"/>
      <c r="S53" s="1259"/>
      <c r="T53" s="1176"/>
      <c r="U53" s="77">
        <v>31</v>
      </c>
      <c r="V53" s="77">
        <v>31</v>
      </c>
      <c r="W53" s="206">
        <v>0.77500000000000002</v>
      </c>
      <c r="X53" s="84">
        <v>0</v>
      </c>
      <c r="Y53" s="77">
        <v>0</v>
      </c>
      <c r="Z53" s="102">
        <v>2</v>
      </c>
    </row>
    <row r="54" spans="1:26" ht="12.75" customHeight="1" x14ac:dyDescent="0.15">
      <c r="A54" s="1257"/>
      <c r="B54" s="126" t="s">
        <v>269</v>
      </c>
      <c r="C54" s="406" t="s">
        <v>271</v>
      </c>
      <c r="D54" s="103">
        <v>40</v>
      </c>
      <c r="E54" s="1260"/>
      <c r="F54" s="1260"/>
      <c r="G54" s="1260"/>
      <c r="H54" s="1260"/>
      <c r="I54" s="1178"/>
      <c r="J54" s="105">
        <v>40</v>
      </c>
      <c r="K54" s="108"/>
      <c r="L54" s="109">
        <v>0</v>
      </c>
      <c r="M54" s="910">
        <v>0</v>
      </c>
      <c r="N54" s="111">
        <v>40</v>
      </c>
      <c r="O54" s="112">
        <v>40</v>
      </c>
      <c r="P54" s="112">
        <v>40</v>
      </c>
      <c r="Q54" s="1269"/>
      <c r="R54" s="1177"/>
      <c r="S54" s="1260"/>
      <c r="T54" s="1178"/>
      <c r="U54" s="112">
        <v>40</v>
      </c>
      <c r="V54" s="112">
        <v>40</v>
      </c>
      <c r="W54" s="207">
        <v>1</v>
      </c>
      <c r="X54" s="111">
        <v>0</v>
      </c>
      <c r="Y54" s="112">
        <v>0</v>
      </c>
      <c r="Z54" s="110">
        <v>0</v>
      </c>
    </row>
    <row r="55" spans="1:26" ht="12.75" customHeight="1" x14ac:dyDescent="0.15">
      <c r="A55" s="1171" t="s">
        <v>270</v>
      </c>
      <c r="B55" s="1241"/>
      <c r="C55" s="345" t="s">
        <v>271</v>
      </c>
      <c r="D55" s="89">
        <v>1036</v>
      </c>
      <c r="E55" s="1266"/>
      <c r="F55" s="1266"/>
      <c r="G55" s="1266"/>
      <c r="H55" s="1266"/>
      <c r="I55" s="1204"/>
      <c r="J55" s="91">
        <v>995</v>
      </c>
      <c r="K55" s="95">
        <v>1</v>
      </c>
      <c r="L55" s="96">
        <v>5</v>
      </c>
      <c r="M55" s="97">
        <v>5</v>
      </c>
      <c r="N55" s="98">
        <v>1244</v>
      </c>
      <c r="O55" s="99">
        <v>1241</v>
      </c>
      <c r="P55" s="99">
        <v>963</v>
      </c>
      <c r="Q55" s="1267"/>
      <c r="R55" s="99">
        <v>247</v>
      </c>
      <c r="S55" s="99">
        <v>64</v>
      </c>
      <c r="T55" s="99">
        <v>32</v>
      </c>
      <c r="U55" s="99">
        <v>1308</v>
      </c>
      <c r="V55" s="99">
        <v>995</v>
      </c>
      <c r="W55" s="283">
        <v>1.2625482625482625</v>
      </c>
      <c r="X55" s="98">
        <v>0</v>
      </c>
      <c r="Y55" s="99">
        <v>0</v>
      </c>
      <c r="Z55" s="97">
        <v>27</v>
      </c>
    </row>
    <row r="56" spans="1:26" ht="12.75" customHeight="1" x14ac:dyDescent="0.15">
      <c r="A56" s="1159"/>
      <c r="B56" s="1242"/>
      <c r="C56" s="346" t="s">
        <v>272</v>
      </c>
      <c r="D56" s="74">
        <v>40</v>
      </c>
      <c r="E56" s="1259"/>
      <c r="F56" s="1259"/>
      <c r="G56" s="1259"/>
      <c r="H56" s="1259"/>
      <c r="I56" s="1176"/>
      <c r="J56" s="78">
        <v>34</v>
      </c>
      <c r="K56" s="82"/>
      <c r="L56" s="83">
        <v>3</v>
      </c>
      <c r="M56" s="1070" t="s">
        <v>597</v>
      </c>
      <c r="N56" s="84">
        <v>34</v>
      </c>
      <c r="O56" s="77">
        <v>34</v>
      </c>
      <c r="P56" s="77">
        <v>34</v>
      </c>
      <c r="Q56" s="1268"/>
      <c r="R56" s="1181"/>
      <c r="S56" s="1254"/>
      <c r="T56" s="1182"/>
      <c r="U56" s="77">
        <v>34</v>
      </c>
      <c r="V56" s="77">
        <v>34</v>
      </c>
      <c r="W56" s="206">
        <v>0.85</v>
      </c>
      <c r="X56" s="84">
        <v>0</v>
      </c>
      <c r="Y56" s="77">
        <v>0</v>
      </c>
      <c r="Z56" s="102">
        <v>0</v>
      </c>
    </row>
    <row r="57" spans="1:26" ht="12.75" customHeight="1" x14ac:dyDescent="0.15">
      <c r="A57" s="1162"/>
      <c r="B57" s="1261"/>
      <c r="C57" s="165" t="s">
        <v>274</v>
      </c>
      <c r="D57" s="103">
        <v>1076</v>
      </c>
      <c r="E57" s="1260"/>
      <c r="F57" s="1260"/>
      <c r="G57" s="1260"/>
      <c r="H57" s="1260"/>
      <c r="I57" s="1178"/>
      <c r="J57" s="105">
        <v>1029</v>
      </c>
      <c r="K57" s="108">
        <v>1</v>
      </c>
      <c r="L57" s="109">
        <v>8</v>
      </c>
      <c r="M57" s="110">
        <v>5</v>
      </c>
      <c r="N57" s="111">
        <v>1278</v>
      </c>
      <c r="O57" s="112">
        <v>1275</v>
      </c>
      <c r="P57" s="112">
        <v>997</v>
      </c>
      <c r="Q57" s="1269"/>
      <c r="R57" s="112">
        <v>247</v>
      </c>
      <c r="S57" s="112">
        <v>64</v>
      </c>
      <c r="T57" s="112">
        <v>32</v>
      </c>
      <c r="U57" s="112">
        <v>1342</v>
      </c>
      <c r="V57" s="112">
        <v>1029</v>
      </c>
      <c r="W57" s="207">
        <v>1.2472118959107807</v>
      </c>
      <c r="X57" s="111">
        <v>0</v>
      </c>
      <c r="Y57" s="112">
        <v>0</v>
      </c>
      <c r="Z57" s="110">
        <v>27</v>
      </c>
    </row>
  </sheetData>
  <mergeCells count="133">
    <mergeCell ref="Q35:T44"/>
    <mergeCell ref="U30:U34"/>
    <mergeCell ref="V30:V34"/>
    <mergeCell ref="W30:W34"/>
    <mergeCell ref="X30:X34"/>
    <mergeCell ref="Y30:Y34"/>
    <mergeCell ref="Z30:Z34"/>
    <mergeCell ref="W25:W29"/>
    <mergeCell ref="X25:X29"/>
    <mergeCell ref="Y25:Y29"/>
    <mergeCell ref="Z25:Z29"/>
    <mergeCell ref="U25:U29"/>
    <mergeCell ref="V25:V29"/>
    <mergeCell ref="M30:M34"/>
    <mergeCell ref="N30:N34"/>
    <mergeCell ref="O30:O34"/>
    <mergeCell ref="P30:P34"/>
    <mergeCell ref="M25:M29"/>
    <mergeCell ref="N25:N29"/>
    <mergeCell ref="O25:O29"/>
    <mergeCell ref="P25:P29"/>
    <mergeCell ref="K25:K29"/>
    <mergeCell ref="L25:L29"/>
    <mergeCell ref="K30:K34"/>
    <mergeCell ref="L30:L34"/>
    <mergeCell ref="X20:X24"/>
    <mergeCell ref="Y20:Y24"/>
    <mergeCell ref="Z20:Z24"/>
    <mergeCell ref="W15:W19"/>
    <mergeCell ref="X15:X19"/>
    <mergeCell ref="Y15:Y19"/>
    <mergeCell ref="Z15:Z19"/>
    <mergeCell ref="U15:U19"/>
    <mergeCell ref="V15:V19"/>
    <mergeCell ref="O20:O24"/>
    <mergeCell ref="P20:P24"/>
    <mergeCell ref="M15:M19"/>
    <mergeCell ref="N15:N19"/>
    <mergeCell ref="O15:O19"/>
    <mergeCell ref="P15:P19"/>
    <mergeCell ref="U20:U24"/>
    <mergeCell ref="V20:V24"/>
    <mergeCell ref="W20:W24"/>
    <mergeCell ref="U10:U14"/>
    <mergeCell ref="V10:V14"/>
    <mergeCell ref="W10:W14"/>
    <mergeCell ref="X10:X14"/>
    <mergeCell ref="Y10:Y14"/>
    <mergeCell ref="Z10:Z14"/>
    <mergeCell ref="W5:W9"/>
    <mergeCell ref="X5:X9"/>
    <mergeCell ref="Y5:Y9"/>
    <mergeCell ref="Z5:Z9"/>
    <mergeCell ref="U5:U9"/>
    <mergeCell ref="V5:V9"/>
    <mergeCell ref="M10:M14"/>
    <mergeCell ref="N10:N14"/>
    <mergeCell ref="O10:O14"/>
    <mergeCell ref="P10:P14"/>
    <mergeCell ref="M5:M9"/>
    <mergeCell ref="N5:N9"/>
    <mergeCell ref="O5:O9"/>
    <mergeCell ref="P5:P9"/>
    <mergeCell ref="G5:G34"/>
    <mergeCell ref="H5:H34"/>
    <mergeCell ref="I5:I34"/>
    <mergeCell ref="L5:L9"/>
    <mergeCell ref="J10:J14"/>
    <mergeCell ref="K10:K14"/>
    <mergeCell ref="L10:L14"/>
    <mergeCell ref="J15:J19"/>
    <mergeCell ref="K15:K19"/>
    <mergeCell ref="L15:L19"/>
    <mergeCell ref="J20:J24"/>
    <mergeCell ref="K20:K24"/>
    <mergeCell ref="L20:L24"/>
    <mergeCell ref="J25:J29"/>
    <mergeCell ref="M20:M24"/>
    <mergeCell ref="N20:N24"/>
    <mergeCell ref="X2:Z3"/>
    <mergeCell ref="N3:P3"/>
    <mergeCell ref="Q3:T3"/>
    <mergeCell ref="U3:U4"/>
    <mergeCell ref="V3:V4"/>
    <mergeCell ref="W3:W4"/>
    <mergeCell ref="F4:G4"/>
    <mergeCell ref="D2:D4"/>
    <mergeCell ref="J2:L4"/>
    <mergeCell ref="M2:M4"/>
    <mergeCell ref="N2:W2"/>
    <mergeCell ref="E2:I3"/>
    <mergeCell ref="J5:J9"/>
    <mergeCell ref="K5:K9"/>
    <mergeCell ref="A5:A34"/>
    <mergeCell ref="B5:C9"/>
    <mergeCell ref="D5:D9"/>
    <mergeCell ref="E5:E34"/>
    <mergeCell ref="F5:F34"/>
    <mergeCell ref="B15:C19"/>
    <mergeCell ref="D15:D19"/>
    <mergeCell ref="B25:C29"/>
    <mergeCell ref="D25:D29"/>
    <mergeCell ref="B10:C14"/>
    <mergeCell ref="D10:D14"/>
    <mergeCell ref="B20:C24"/>
    <mergeCell ref="D20:D24"/>
    <mergeCell ref="B30:C34"/>
    <mergeCell ref="D30:D34"/>
    <mergeCell ref="J30:J34"/>
    <mergeCell ref="R48:T48"/>
    <mergeCell ref="R46:T46"/>
    <mergeCell ref="B45:B47"/>
    <mergeCell ref="A45:A54"/>
    <mergeCell ref="R50:T54"/>
    <mergeCell ref="R56:T56"/>
    <mergeCell ref="A55:B57"/>
    <mergeCell ref="B1:C1"/>
    <mergeCell ref="A2:A4"/>
    <mergeCell ref="B2:C4"/>
    <mergeCell ref="B41:C41"/>
    <mergeCell ref="B42:C42"/>
    <mergeCell ref="E45:I54"/>
    <mergeCell ref="E55:I57"/>
    <mergeCell ref="Q45:Q54"/>
    <mergeCell ref="Q55:Q57"/>
    <mergeCell ref="B43:C43"/>
    <mergeCell ref="B44:C44"/>
    <mergeCell ref="B35:C35"/>
    <mergeCell ref="B36:C36"/>
    <mergeCell ref="B37:C37"/>
    <mergeCell ref="B38:C38"/>
    <mergeCell ref="B39:C39"/>
    <mergeCell ref="B40:C40"/>
  </mergeCells>
  <phoneticPr fontId="1"/>
  <conditionalFormatting sqref="L1:L1048576">
    <cfRule type="cellIs" dxfId="87" priority="1" operator="equal">
      <formula>0</formula>
    </cfRule>
  </conditionalFormatting>
  <pageMargins left="0.39370078740157483" right="0.39370078740157483" top="0.47244094488188981" bottom="0.47244094488188981" header="0.31496062992125984" footer="0.31496062992125984"/>
  <pageSetup paperSize="9" scale="6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Y32"/>
  <sheetViews>
    <sheetView zoomScaleNormal="100" zoomScaleSheetLayoutView="100" workbookViewId="0"/>
  </sheetViews>
  <sheetFormatPr defaultColWidth="8.75" defaultRowHeight="12.75" customHeight="1" x14ac:dyDescent="0.15"/>
  <cols>
    <col min="1" max="1" width="26.25" style="33" customWidth="1"/>
    <col min="2" max="2" width="16.25" style="35" customWidth="1"/>
    <col min="3" max="3" width="5" style="278" customWidth="1"/>
    <col min="4" max="6" width="7.5" style="33" customWidth="1"/>
    <col min="7" max="7" width="5" style="36" customWidth="1"/>
    <col min="8" max="8" width="7.5" style="37" customWidth="1"/>
    <col min="9" max="9" width="7.5" style="38" customWidth="1"/>
    <col min="10" max="10" width="6.125" style="33" bestFit="1" customWidth="1"/>
    <col min="11" max="11" width="4" style="36" customWidth="1"/>
    <col min="12" max="12" width="4" style="73" customWidth="1"/>
    <col min="13" max="15" width="7.5" style="33" customWidth="1"/>
    <col min="16" max="16" width="16.25" style="33" customWidth="1"/>
    <col min="17" max="21" width="7.5" style="33" customWidth="1"/>
    <col min="22" max="22" width="7.5" style="37" customWidth="1"/>
    <col min="23" max="25" width="6.25" style="33" customWidth="1"/>
    <col min="26" max="16384" width="8.75" style="33"/>
  </cols>
  <sheetData>
    <row r="1" spans="1:25" ht="12.75" customHeight="1" x14ac:dyDescent="0.15">
      <c r="A1" s="33" t="s">
        <v>351</v>
      </c>
      <c r="B1" s="350"/>
      <c r="C1" s="349"/>
    </row>
    <row r="2" spans="1:25" ht="12.75" customHeight="1" x14ac:dyDescent="0.15">
      <c r="A2" s="1232" t="s">
        <v>227</v>
      </c>
      <c r="B2" s="1107" t="s">
        <v>228</v>
      </c>
      <c r="C2" s="1135"/>
      <c r="D2" s="1232" t="s">
        <v>229</v>
      </c>
      <c r="E2" s="1171" t="s">
        <v>239</v>
      </c>
      <c r="F2" s="1168"/>
      <c r="G2" s="1168"/>
      <c r="H2" s="1168"/>
      <c r="I2" s="1241"/>
      <c r="J2" s="1235" t="s">
        <v>233</v>
      </c>
      <c r="K2" s="1235"/>
      <c r="L2" s="1235"/>
      <c r="M2" s="1119" t="s">
        <v>245</v>
      </c>
      <c r="N2" s="1120"/>
      <c r="O2" s="1120"/>
      <c r="P2" s="1120"/>
      <c r="Q2" s="1120"/>
      <c r="R2" s="1120"/>
      <c r="S2" s="1120"/>
      <c r="T2" s="1120"/>
      <c r="U2" s="1120"/>
      <c r="V2" s="1121"/>
      <c r="W2" s="1119" t="s">
        <v>255</v>
      </c>
      <c r="X2" s="1120"/>
      <c r="Y2" s="1121"/>
    </row>
    <row r="3" spans="1:25" ht="12.75" customHeight="1" x14ac:dyDescent="0.15">
      <c r="A3" s="1262"/>
      <c r="B3" s="1109"/>
      <c r="C3" s="1137"/>
      <c r="D3" s="1262"/>
      <c r="E3" s="1160"/>
      <c r="F3" s="1199"/>
      <c r="G3" s="1199"/>
      <c r="H3" s="1199"/>
      <c r="I3" s="1301"/>
      <c r="J3" s="1243"/>
      <c r="K3" s="1243"/>
      <c r="L3" s="1243"/>
      <c r="M3" s="1122" t="s">
        <v>238</v>
      </c>
      <c r="N3" s="1123"/>
      <c r="O3" s="1123"/>
      <c r="P3" s="1123" t="s">
        <v>246</v>
      </c>
      <c r="Q3" s="1123"/>
      <c r="R3" s="1123"/>
      <c r="S3" s="1123"/>
      <c r="T3" s="1243" t="s">
        <v>589</v>
      </c>
      <c r="U3" s="1243" t="s">
        <v>576</v>
      </c>
      <c r="V3" s="1244" t="s">
        <v>585</v>
      </c>
      <c r="W3" s="1122"/>
      <c r="X3" s="1123"/>
      <c r="Y3" s="1124"/>
    </row>
    <row r="4" spans="1:25" s="46" customFormat="1" ht="33.75" x14ac:dyDescent="0.15">
      <c r="A4" s="1263"/>
      <c r="B4" s="1111"/>
      <c r="C4" s="1139"/>
      <c r="D4" s="1263"/>
      <c r="E4" s="799" t="s">
        <v>230</v>
      </c>
      <c r="F4" s="1240" t="s">
        <v>509</v>
      </c>
      <c r="G4" s="1240"/>
      <c r="H4" s="87" t="s">
        <v>231</v>
      </c>
      <c r="I4" s="88" t="s">
        <v>232</v>
      </c>
      <c r="J4" s="1240"/>
      <c r="K4" s="1240"/>
      <c r="L4" s="1240"/>
      <c r="M4" s="42" t="s">
        <v>577</v>
      </c>
      <c r="N4" s="43" t="s">
        <v>578</v>
      </c>
      <c r="O4" s="43" t="s">
        <v>579</v>
      </c>
      <c r="P4" s="43" t="s">
        <v>580</v>
      </c>
      <c r="Q4" s="43" t="s">
        <v>581</v>
      </c>
      <c r="R4" s="43" t="s">
        <v>582</v>
      </c>
      <c r="S4" s="43" t="s">
        <v>583</v>
      </c>
      <c r="T4" s="1240"/>
      <c r="U4" s="1240"/>
      <c r="V4" s="1245"/>
      <c r="W4" s="42" t="s">
        <v>248</v>
      </c>
      <c r="X4" s="43" t="s">
        <v>249</v>
      </c>
      <c r="Y4" s="45" t="s">
        <v>250</v>
      </c>
    </row>
    <row r="5" spans="1:25" ht="12.75" customHeight="1" x14ac:dyDescent="0.15">
      <c r="A5" s="48" t="s">
        <v>139</v>
      </c>
      <c r="B5" s="1249" t="s">
        <v>308</v>
      </c>
      <c r="C5" s="1332"/>
      <c r="D5" s="48">
        <v>210</v>
      </c>
      <c r="E5" s="50">
        <v>180</v>
      </c>
      <c r="F5" s="52">
        <v>179</v>
      </c>
      <c r="G5" s="53" t="s">
        <v>346</v>
      </c>
      <c r="H5" s="54">
        <v>0.8571428571428571</v>
      </c>
      <c r="I5" s="55">
        <v>116.66666666666667</v>
      </c>
      <c r="J5" s="52">
        <v>179</v>
      </c>
      <c r="K5" s="56" t="s">
        <v>346</v>
      </c>
      <c r="L5" s="57">
        <v>6</v>
      </c>
      <c r="M5" s="58">
        <v>180</v>
      </c>
      <c r="N5" s="51">
        <v>179</v>
      </c>
      <c r="O5" s="51">
        <v>179</v>
      </c>
      <c r="P5" s="1203"/>
      <c r="Q5" s="1266"/>
      <c r="R5" s="1266"/>
      <c r="S5" s="1204"/>
      <c r="T5" s="51">
        <v>180</v>
      </c>
      <c r="U5" s="51">
        <v>179</v>
      </c>
      <c r="V5" s="59">
        <v>0.8571428571428571</v>
      </c>
      <c r="W5" s="58">
        <v>0</v>
      </c>
      <c r="X5" s="51">
        <v>0</v>
      </c>
      <c r="Y5" s="118">
        <v>0</v>
      </c>
    </row>
    <row r="6" spans="1:25" ht="12.75" customHeight="1" x14ac:dyDescent="0.15">
      <c r="A6" s="74" t="s">
        <v>135</v>
      </c>
      <c r="B6" s="1265" t="s">
        <v>308</v>
      </c>
      <c r="C6" s="1333"/>
      <c r="D6" s="74">
        <v>210</v>
      </c>
      <c r="E6" s="76">
        <v>220</v>
      </c>
      <c r="F6" s="78">
        <v>220</v>
      </c>
      <c r="G6" s="79" t="s">
        <v>346</v>
      </c>
      <c r="H6" s="80">
        <v>1.0476190476190477</v>
      </c>
      <c r="I6" s="81">
        <v>95.454545454545453</v>
      </c>
      <c r="J6" s="78">
        <v>210</v>
      </c>
      <c r="K6" s="82" t="s">
        <v>346</v>
      </c>
      <c r="L6" s="83" t="s">
        <v>346</v>
      </c>
      <c r="M6" s="84">
        <v>220</v>
      </c>
      <c r="N6" s="77">
        <v>220</v>
      </c>
      <c r="O6" s="77">
        <v>210</v>
      </c>
      <c r="P6" s="1175"/>
      <c r="Q6" s="1259"/>
      <c r="R6" s="1259"/>
      <c r="S6" s="1176"/>
      <c r="T6" s="77">
        <v>220</v>
      </c>
      <c r="U6" s="77">
        <v>210</v>
      </c>
      <c r="V6" s="85">
        <v>1.0476190476190477</v>
      </c>
      <c r="W6" s="84">
        <v>0</v>
      </c>
      <c r="X6" s="77">
        <v>0</v>
      </c>
      <c r="Y6" s="102">
        <v>0</v>
      </c>
    </row>
    <row r="7" spans="1:25" ht="12.75" customHeight="1" x14ac:dyDescent="0.15">
      <c r="A7" s="74" t="s">
        <v>132</v>
      </c>
      <c r="B7" s="1265" t="s">
        <v>308</v>
      </c>
      <c r="C7" s="1333"/>
      <c r="D7" s="74">
        <v>210</v>
      </c>
      <c r="E7" s="76">
        <v>232</v>
      </c>
      <c r="F7" s="78">
        <v>230</v>
      </c>
      <c r="G7" s="79" t="s">
        <v>346</v>
      </c>
      <c r="H7" s="80">
        <v>1.1047619047619048</v>
      </c>
      <c r="I7" s="81">
        <v>90.517241379310349</v>
      </c>
      <c r="J7" s="78">
        <v>210</v>
      </c>
      <c r="K7" s="82" t="s">
        <v>346</v>
      </c>
      <c r="L7" s="83" t="s">
        <v>346</v>
      </c>
      <c r="M7" s="84">
        <v>232</v>
      </c>
      <c r="N7" s="77">
        <v>230</v>
      </c>
      <c r="O7" s="77">
        <v>210</v>
      </c>
      <c r="P7" s="1175"/>
      <c r="Q7" s="1259"/>
      <c r="R7" s="1259"/>
      <c r="S7" s="1176"/>
      <c r="T7" s="77">
        <v>232</v>
      </c>
      <c r="U7" s="77">
        <v>210</v>
      </c>
      <c r="V7" s="85">
        <v>1.1047619047619048</v>
      </c>
      <c r="W7" s="84">
        <v>0</v>
      </c>
      <c r="X7" s="77">
        <v>0</v>
      </c>
      <c r="Y7" s="102">
        <v>0</v>
      </c>
    </row>
    <row r="8" spans="1:25" ht="12.75" customHeight="1" x14ac:dyDescent="0.15">
      <c r="A8" s="74" t="s">
        <v>133</v>
      </c>
      <c r="B8" s="1265" t="s">
        <v>308</v>
      </c>
      <c r="C8" s="1333"/>
      <c r="D8" s="74">
        <v>198</v>
      </c>
      <c r="E8" s="76">
        <v>184</v>
      </c>
      <c r="F8" s="78">
        <v>184</v>
      </c>
      <c r="G8" s="79" t="s">
        <v>346</v>
      </c>
      <c r="H8" s="80">
        <v>0.92929292929292928</v>
      </c>
      <c r="I8" s="81">
        <v>107.60869565217391</v>
      </c>
      <c r="J8" s="78">
        <v>184</v>
      </c>
      <c r="K8" s="82" t="s">
        <v>346</v>
      </c>
      <c r="L8" s="83">
        <v>6</v>
      </c>
      <c r="M8" s="84">
        <v>184</v>
      </c>
      <c r="N8" s="77">
        <v>184</v>
      </c>
      <c r="O8" s="77">
        <v>184</v>
      </c>
      <c r="P8" s="1175"/>
      <c r="Q8" s="1259"/>
      <c r="R8" s="1259"/>
      <c r="S8" s="1176"/>
      <c r="T8" s="77">
        <v>184</v>
      </c>
      <c r="U8" s="77">
        <v>184</v>
      </c>
      <c r="V8" s="85">
        <v>0.92929292929292928</v>
      </c>
      <c r="W8" s="84">
        <v>0</v>
      </c>
      <c r="X8" s="77">
        <v>0</v>
      </c>
      <c r="Y8" s="102">
        <v>0</v>
      </c>
    </row>
    <row r="9" spans="1:25" ht="12.75" customHeight="1" x14ac:dyDescent="0.15">
      <c r="A9" s="74" t="s">
        <v>134</v>
      </c>
      <c r="B9" s="1265" t="s">
        <v>308</v>
      </c>
      <c r="C9" s="1333"/>
      <c r="D9" s="74">
        <v>210</v>
      </c>
      <c r="E9" s="76">
        <v>166</v>
      </c>
      <c r="F9" s="78">
        <v>163</v>
      </c>
      <c r="G9" s="79">
        <v>1</v>
      </c>
      <c r="H9" s="80">
        <v>0.79047619047619044</v>
      </c>
      <c r="I9" s="81">
        <v>126.50602409638554</v>
      </c>
      <c r="J9" s="78">
        <v>163</v>
      </c>
      <c r="K9" s="82">
        <v>1</v>
      </c>
      <c r="L9" s="83">
        <v>6</v>
      </c>
      <c r="M9" s="84">
        <v>166</v>
      </c>
      <c r="N9" s="77">
        <v>163</v>
      </c>
      <c r="O9" s="77">
        <v>163</v>
      </c>
      <c r="P9" s="1175"/>
      <c r="Q9" s="1259"/>
      <c r="R9" s="1259"/>
      <c r="S9" s="1176"/>
      <c r="T9" s="77">
        <v>166</v>
      </c>
      <c r="U9" s="77">
        <v>163</v>
      </c>
      <c r="V9" s="85">
        <v>0.79047619047619044</v>
      </c>
      <c r="W9" s="84">
        <v>0</v>
      </c>
      <c r="X9" s="77">
        <v>0</v>
      </c>
      <c r="Y9" s="102">
        <v>0</v>
      </c>
    </row>
    <row r="10" spans="1:25" ht="12.75" customHeight="1" x14ac:dyDescent="0.15">
      <c r="A10" s="74" t="s">
        <v>69</v>
      </c>
      <c r="B10" s="1265" t="s">
        <v>308</v>
      </c>
      <c r="C10" s="1333"/>
      <c r="D10" s="74">
        <v>196</v>
      </c>
      <c r="E10" s="76">
        <v>197</v>
      </c>
      <c r="F10" s="78">
        <v>195</v>
      </c>
      <c r="G10" s="79" t="s">
        <v>346</v>
      </c>
      <c r="H10" s="80">
        <v>1.0051020408163265</v>
      </c>
      <c r="I10" s="81">
        <v>99.492385786802032</v>
      </c>
      <c r="J10" s="78">
        <v>195</v>
      </c>
      <c r="K10" s="82" t="s">
        <v>346</v>
      </c>
      <c r="L10" s="83"/>
      <c r="M10" s="84">
        <v>197</v>
      </c>
      <c r="N10" s="77">
        <v>195</v>
      </c>
      <c r="O10" s="77">
        <v>195</v>
      </c>
      <c r="P10" s="1175"/>
      <c r="Q10" s="1259"/>
      <c r="R10" s="1259"/>
      <c r="S10" s="1176"/>
      <c r="T10" s="77">
        <v>197</v>
      </c>
      <c r="U10" s="77">
        <v>195</v>
      </c>
      <c r="V10" s="85">
        <v>1.0051020408163265</v>
      </c>
      <c r="W10" s="84">
        <v>1</v>
      </c>
      <c r="X10" s="77">
        <v>0</v>
      </c>
      <c r="Y10" s="102">
        <v>0</v>
      </c>
    </row>
    <row r="11" spans="1:25" ht="12.75" customHeight="1" x14ac:dyDescent="0.15">
      <c r="A11" s="74" t="s">
        <v>137</v>
      </c>
      <c r="B11" s="1265" t="s">
        <v>308</v>
      </c>
      <c r="C11" s="1333"/>
      <c r="D11" s="74">
        <v>210</v>
      </c>
      <c r="E11" s="76">
        <v>205</v>
      </c>
      <c r="F11" s="78">
        <v>201</v>
      </c>
      <c r="G11" s="79">
        <v>2</v>
      </c>
      <c r="H11" s="80">
        <v>0.97619047619047616</v>
      </c>
      <c r="I11" s="81">
        <v>102.4390243902439</v>
      </c>
      <c r="J11" s="78">
        <v>201</v>
      </c>
      <c r="K11" s="82">
        <v>2</v>
      </c>
      <c r="L11" s="83">
        <v>4</v>
      </c>
      <c r="M11" s="84">
        <v>205</v>
      </c>
      <c r="N11" s="77">
        <v>201</v>
      </c>
      <c r="O11" s="77">
        <v>201</v>
      </c>
      <c r="P11" s="1175"/>
      <c r="Q11" s="1259"/>
      <c r="R11" s="1259"/>
      <c r="S11" s="1176"/>
      <c r="T11" s="77">
        <v>205</v>
      </c>
      <c r="U11" s="77">
        <v>201</v>
      </c>
      <c r="V11" s="85">
        <v>0.97619047619047616</v>
      </c>
      <c r="W11" s="84">
        <v>0</v>
      </c>
      <c r="X11" s="77">
        <v>0</v>
      </c>
      <c r="Y11" s="102">
        <v>0</v>
      </c>
    </row>
    <row r="12" spans="1:25" ht="12.75" customHeight="1" x14ac:dyDescent="0.15">
      <c r="A12" s="130" t="s">
        <v>106</v>
      </c>
      <c r="B12" s="1251" t="s">
        <v>308</v>
      </c>
      <c r="C12" s="1334"/>
      <c r="D12" s="130">
        <v>210</v>
      </c>
      <c r="E12" s="132">
        <v>128</v>
      </c>
      <c r="F12" s="133">
        <v>126</v>
      </c>
      <c r="G12" s="134" t="s">
        <v>346</v>
      </c>
      <c r="H12" s="135">
        <v>0.60952380952380958</v>
      </c>
      <c r="I12" s="136">
        <v>164.0625</v>
      </c>
      <c r="J12" s="133">
        <v>126</v>
      </c>
      <c r="K12" s="137" t="s">
        <v>346</v>
      </c>
      <c r="L12" s="138">
        <v>1</v>
      </c>
      <c r="M12" s="140">
        <v>128</v>
      </c>
      <c r="N12" s="121">
        <v>126</v>
      </c>
      <c r="O12" s="121">
        <v>126</v>
      </c>
      <c r="P12" s="1177"/>
      <c r="Q12" s="1260"/>
      <c r="R12" s="1260"/>
      <c r="S12" s="1178"/>
      <c r="T12" s="121">
        <v>128</v>
      </c>
      <c r="U12" s="121">
        <v>126</v>
      </c>
      <c r="V12" s="141">
        <v>0.60952380952380958</v>
      </c>
      <c r="W12" s="140">
        <v>0</v>
      </c>
      <c r="X12" s="121">
        <v>0</v>
      </c>
      <c r="Y12" s="139">
        <v>0</v>
      </c>
    </row>
    <row r="13" spans="1:25" ht="12.75" customHeight="1" x14ac:dyDescent="0.15">
      <c r="A13" s="832" t="s">
        <v>262</v>
      </c>
      <c r="B13" s="635" t="s">
        <v>309</v>
      </c>
      <c r="C13" s="622" t="s">
        <v>271</v>
      </c>
      <c r="D13" s="619">
        <v>1654</v>
      </c>
      <c r="E13" s="1335"/>
      <c r="F13" s="1266"/>
      <c r="G13" s="1266"/>
      <c r="H13" s="1266"/>
      <c r="I13" s="1204"/>
      <c r="J13" s="63">
        <v>1468</v>
      </c>
      <c r="K13" s="64">
        <v>3</v>
      </c>
      <c r="L13" s="65">
        <v>23</v>
      </c>
      <c r="M13" s="66">
        <v>1512</v>
      </c>
      <c r="N13" s="67">
        <v>1498</v>
      </c>
      <c r="O13" s="67">
        <v>1468</v>
      </c>
      <c r="P13" s="1166"/>
      <c r="Q13" s="1126"/>
      <c r="R13" s="1126"/>
      <c r="S13" s="1167"/>
      <c r="T13" s="67">
        <v>1512</v>
      </c>
      <c r="U13" s="67">
        <v>1468</v>
      </c>
      <c r="V13" s="68">
        <v>0.91414752116082221</v>
      </c>
      <c r="W13" s="66">
        <v>1</v>
      </c>
      <c r="X13" s="67">
        <v>0</v>
      </c>
      <c r="Y13" s="62">
        <v>0</v>
      </c>
    </row>
    <row r="14" spans="1:25" s="70" customFormat="1" ht="12.75" customHeight="1" x14ac:dyDescent="0.15">
      <c r="A14" s="200"/>
      <c r="B14" s="735"/>
      <c r="C14" s="661"/>
      <c r="D14" s="200"/>
      <c r="E14" s="200"/>
      <c r="F14" s="200"/>
      <c r="G14" s="718"/>
      <c r="H14" s="312"/>
      <c r="I14" s="747"/>
      <c r="J14" s="200"/>
      <c r="K14" s="718"/>
      <c r="L14" s="719"/>
      <c r="M14" s="200"/>
      <c r="N14" s="200"/>
      <c r="O14" s="200"/>
      <c r="P14" s="200"/>
      <c r="Q14" s="200"/>
      <c r="R14" s="200"/>
      <c r="S14" s="200"/>
      <c r="T14" s="200"/>
      <c r="U14" s="200"/>
      <c r="V14" s="312"/>
      <c r="W14" s="200"/>
      <c r="X14" s="200"/>
      <c r="Y14" s="200"/>
    </row>
    <row r="15" spans="1:25" s="70" customFormat="1" ht="12.75" customHeight="1" x14ac:dyDescent="0.15">
      <c r="A15" s="70" t="s">
        <v>353</v>
      </c>
      <c r="B15" s="115"/>
      <c r="C15" s="349"/>
      <c r="G15" s="36"/>
      <c r="H15" s="71"/>
      <c r="I15" s="72"/>
      <c r="K15" s="36"/>
      <c r="L15" s="73"/>
      <c r="V15" s="71"/>
    </row>
    <row r="16" spans="1:25" ht="12.75" customHeight="1" x14ac:dyDescent="0.15">
      <c r="A16" s="1234" t="s">
        <v>227</v>
      </c>
      <c r="B16" s="1336" t="s">
        <v>228</v>
      </c>
      <c r="C16" s="1337"/>
      <c r="D16" s="1140" t="s">
        <v>229</v>
      </c>
      <c r="E16" s="1171" t="s">
        <v>239</v>
      </c>
      <c r="F16" s="1168"/>
      <c r="G16" s="1168"/>
      <c r="H16" s="1168"/>
      <c r="I16" s="1241"/>
      <c r="J16" s="1107" t="s">
        <v>233</v>
      </c>
      <c r="K16" s="1135"/>
      <c r="L16" s="1108"/>
      <c r="M16" s="1146" t="s">
        <v>245</v>
      </c>
      <c r="N16" s="1147"/>
      <c r="O16" s="1147"/>
      <c r="P16" s="1147"/>
      <c r="Q16" s="1147"/>
      <c r="R16" s="1147"/>
      <c r="S16" s="1147"/>
      <c r="T16" s="1147"/>
      <c r="U16" s="1147"/>
      <c r="V16" s="1189"/>
      <c r="W16" s="1171" t="s">
        <v>255</v>
      </c>
      <c r="X16" s="1168"/>
      <c r="Y16" s="1193"/>
    </row>
    <row r="17" spans="1:25" ht="12.75" customHeight="1" x14ac:dyDescent="0.15">
      <c r="A17" s="1141"/>
      <c r="B17" s="1109"/>
      <c r="C17" s="1338"/>
      <c r="D17" s="1141"/>
      <c r="E17" s="1159"/>
      <c r="F17" s="1169"/>
      <c r="G17" s="1169"/>
      <c r="H17" s="1169"/>
      <c r="I17" s="1242"/>
      <c r="J17" s="1109"/>
      <c r="K17" s="1137"/>
      <c r="L17" s="1110"/>
      <c r="M17" s="1148" t="s">
        <v>238</v>
      </c>
      <c r="N17" s="1149"/>
      <c r="O17" s="1150"/>
      <c r="P17" s="1339" t="s">
        <v>246</v>
      </c>
      <c r="Q17" s="1149"/>
      <c r="R17" s="1149"/>
      <c r="S17" s="1150"/>
      <c r="T17" s="1243" t="s">
        <v>590</v>
      </c>
      <c r="U17" s="1243" t="s">
        <v>576</v>
      </c>
      <c r="V17" s="1244" t="s">
        <v>586</v>
      </c>
      <c r="W17" s="1160"/>
      <c r="X17" s="1199"/>
      <c r="Y17" s="1197"/>
    </row>
    <row r="18" spans="1:25" s="46" customFormat="1" ht="33.75" x14ac:dyDescent="0.15">
      <c r="A18" s="1142"/>
      <c r="B18" s="1111"/>
      <c r="C18" s="1219"/>
      <c r="D18" s="1142"/>
      <c r="E18" s="874" t="s">
        <v>230</v>
      </c>
      <c r="F18" s="1240" t="s">
        <v>509</v>
      </c>
      <c r="G18" s="1240"/>
      <c r="H18" s="87" t="s">
        <v>231</v>
      </c>
      <c r="I18" s="88" t="s">
        <v>232</v>
      </c>
      <c r="J18" s="1111"/>
      <c r="K18" s="1139"/>
      <c r="L18" s="1112"/>
      <c r="M18" s="42" t="s">
        <v>577</v>
      </c>
      <c r="N18" s="43" t="s">
        <v>578</v>
      </c>
      <c r="O18" s="43" t="s">
        <v>579</v>
      </c>
      <c r="P18" s="43" t="s">
        <v>580</v>
      </c>
      <c r="Q18" s="43" t="s">
        <v>581</v>
      </c>
      <c r="R18" s="43" t="s">
        <v>582</v>
      </c>
      <c r="S18" s="43" t="s">
        <v>583</v>
      </c>
      <c r="T18" s="1240"/>
      <c r="U18" s="1240"/>
      <c r="V18" s="1245"/>
      <c r="W18" s="42" t="s">
        <v>248</v>
      </c>
      <c r="X18" s="43" t="s">
        <v>249</v>
      </c>
      <c r="Y18" s="45" t="s">
        <v>250</v>
      </c>
    </row>
    <row r="19" spans="1:25" ht="12.75" customHeight="1" x14ac:dyDescent="0.15">
      <c r="A19" s="1341" t="s">
        <v>149</v>
      </c>
      <c r="B19" s="1249" t="s">
        <v>256</v>
      </c>
      <c r="C19" s="1332"/>
      <c r="D19" s="89">
        <v>70</v>
      </c>
      <c r="E19" s="1329">
        <v>76</v>
      </c>
      <c r="F19" s="1222">
        <v>74</v>
      </c>
      <c r="G19" s="1226" t="s">
        <v>346</v>
      </c>
      <c r="H19" s="1228">
        <v>0.66086956521739126</v>
      </c>
      <c r="I19" s="1230">
        <v>151.31578947368419</v>
      </c>
      <c r="J19" s="91">
        <v>45</v>
      </c>
      <c r="K19" s="95" t="s">
        <v>346</v>
      </c>
      <c r="L19" s="96">
        <v>10</v>
      </c>
      <c r="M19" s="98">
        <v>46</v>
      </c>
      <c r="N19" s="99">
        <v>45</v>
      </c>
      <c r="O19" s="99">
        <v>45</v>
      </c>
      <c r="P19" s="99" t="s">
        <v>257</v>
      </c>
      <c r="Q19" s="99">
        <v>21</v>
      </c>
      <c r="R19" s="1067" t="s">
        <v>597</v>
      </c>
      <c r="S19" s="1067" t="s">
        <v>597</v>
      </c>
      <c r="T19" s="99">
        <v>46</v>
      </c>
      <c r="U19" s="99">
        <v>45</v>
      </c>
      <c r="V19" s="125">
        <v>0.65714285714285714</v>
      </c>
      <c r="W19" s="98">
        <v>0</v>
      </c>
      <c r="X19" s="99">
        <v>0</v>
      </c>
      <c r="Y19" s="97">
        <v>0</v>
      </c>
    </row>
    <row r="20" spans="1:25" ht="12.75" customHeight="1" x14ac:dyDescent="0.15">
      <c r="A20" s="1342"/>
      <c r="B20" s="1251" t="s">
        <v>257</v>
      </c>
      <c r="C20" s="1334"/>
      <c r="D20" s="103">
        <v>45</v>
      </c>
      <c r="E20" s="1343"/>
      <c r="F20" s="1223"/>
      <c r="G20" s="1227"/>
      <c r="H20" s="1229"/>
      <c r="I20" s="1231"/>
      <c r="J20" s="105">
        <v>29</v>
      </c>
      <c r="K20" s="108" t="s">
        <v>346</v>
      </c>
      <c r="L20" s="109">
        <v>3</v>
      </c>
      <c r="M20" s="111">
        <v>30</v>
      </c>
      <c r="N20" s="112">
        <v>29</v>
      </c>
      <c r="O20" s="112">
        <v>29</v>
      </c>
      <c r="P20" s="112" t="s">
        <v>256</v>
      </c>
      <c r="Q20" s="112">
        <v>33</v>
      </c>
      <c r="R20" s="1095" t="s">
        <v>597</v>
      </c>
      <c r="S20" s="1095" t="s">
        <v>597</v>
      </c>
      <c r="T20" s="112">
        <v>30</v>
      </c>
      <c r="U20" s="112">
        <v>29</v>
      </c>
      <c r="V20" s="128">
        <v>0.66666666666666663</v>
      </c>
      <c r="W20" s="111">
        <v>0</v>
      </c>
      <c r="X20" s="112">
        <v>0</v>
      </c>
      <c r="Y20" s="110">
        <v>0</v>
      </c>
    </row>
    <row r="21" spans="1:25" ht="12.75" customHeight="1" x14ac:dyDescent="0.15">
      <c r="A21" s="831" t="s">
        <v>262</v>
      </c>
      <c r="B21" s="113" t="s">
        <v>304</v>
      </c>
      <c r="C21" s="407" t="s">
        <v>271</v>
      </c>
      <c r="D21" s="47">
        <v>115</v>
      </c>
      <c r="E21" s="1125"/>
      <c r="F21" s="1126"/>
      <c r="G21" s="1126"/>
      <c r="H21" s="1126"/>
      <c r="I21" s="1167"/>
      <c r="J21" s="63">
        <v>74</v>
      </c>
      <c r="K21" s="64">
        <v>0</v>
      </c>
      <c r="L21" s="65">
        <v>13</v>
      </c>
      <c r="M21" s="66">
        <v>76</v>
      </c>
      <c r="N21" s="67">
        <v>74</v>
      </c>
      <c r="O21" s="67">
        <v>74</v>
      </c>
      <c r="P21" s="86"/>
      <c r="Q21" s="67">
        <v>54</v>
      </c>
      <c r="R21" s="1090" t="s">
        <v>597</v>
      </c>
      <c r="S21" s="1090" t="s">
        <v>597</v>
      </c>
      <c r="T21" s="67">
        <v>76</v>
      </c>
      <c r="U21" s="67">
        <v>74</v>
      </c>
      <c r="V21" s="68">
        <v>0.66086956521739126</v>
      </c>
      <c r="W21" s="66">
        <v>0</v>
      </c>
      <c r="X21" s="67">
        <v>0</v>
      </c>
      <c r="Y21" s="62">
        <v>0</v>
      </c>
    </row>
    <row r="22" spans="1:25" ht="12.75" customHeight="1" x14ac:dyDescent="0.15">
      <c r="A22" s="1161" t="s">
        <v>358</v>
      </c>
      <c r="B22" s="1340"/>
      <c r="C22" s="408" t="s">
        <v>525</v>
      </c>
      <c r="D22" s="144">
        <v>115</v>
      </c>
      <c r="E22" s="1125"/>
      <c r="F22" s="1126"/>
      <c r="G22" s="1126"/>
      <c r="H22" s="1126"/>
      <c r="I22" s="1167"/>
      <c r="J22" s="147">
        <v>74</v>
      </c>
      <c r="K22" s="149">
        <v>0</v>
      </c>
      <c r="L22" s="150">
        <v>13</v>
      </c>
      <c r="M22" s="151">
        <v>76</v>
      </c>
      <c r="N22" s="152">
        <v>74</v>
      </c>
      <c r="O22" s="152">
        <v>74</v>
      </c>
      <c r="P22" s="86"/>
      <c r="Q22" s="152">
        <v>54</v>
      </c>
      <c r="R22" s="792" t="s">
        <v>597</v>
      </c>
      <c r="S22" s="792" t="s">
        <v>597</v>
      </c>
      <c r="T22" s="152">
        <v>76</v>
      </c>
      <c r="U22" s="152">
        <v>74</v>
      </c>
      <c r="V22" s="153">
        <v>0.66086956521739126</v>
      </c>
      <c r="W22" s="151">
        <v>0</v>
      </c>
      <c r="X22" s="152">
        <v>0</v>
      </c>
      <c r="Y22" s="145">
        <v>0</v>
      </c>
    </row>
    <row r="23" spans="1:25" s="70" customFormat="1" ht="12.75" customHeight="1" x14ac:dyDescent="0.15">
      <c r="A23" s="115"/>
      <c r="B23" s="115"/>
      <c r="C23" s="349"/>
      <c r="G23" s="36"/>
      <c r="H23" s="71"/>
      <c r="I23" s="72"/>
      <c r="K23" s="36"/>
      <c r="L23" s="73"/>
      <c r="V23" s="71"/>
    </row>
    <row r="24" spans="1:25" s="70" customFormat="1" ht="12.75" customHeight="1" x14ac:dyDescent="0.15">
      <c r="A24" s="115" t="s">
        <v>350</v>
      </c>
      <c r="B24" s="115"/>
      <c r="C24" s="349"/>
      <c r="G24" s="36"/>
      <c r="H24" s="71"/>
      <c r="I24" s="72"/>
      <c r="K24" s="36"/>
      <c r="L24" s="73"/>
      <c r="V24" s="71"/>
    </row>
    <row r="25" spans="1:25" ht="12.75" customHeight="1" x14ac:dyDescent="0.15">
      <c r="A25" s="1140" t="s">
        <v>227</v>
      </c>
      <c r="B25" s="1107" t="s">
        <v>228</v>
      </c>
      <c r="C25" s="1218"/>
      <c r="D25" s="1140" t="s">
        <v>229</v>
      </c>
      <c r="E25" s="1171" t="s">
        <v>239</v>
      </c>
      <c r="F25" s="1168"/>
      <c r="G25" s="1168"/>
      <c r="H25" s="1168"/>
      <c r="I25" s="1241"/>
      <c r="J25" s="1107" t="s">
        <v>233</v>
      </c>
      <c r="K25" s="1135"/>
      <c r="L25" s="1108"/>
      <c r="M25" s="1146" t="s">
        <v>245</v>
      </c>
      <c r="N25" s="1147"/>
      <c r="O25" s="1147"/>
      <c r="P25" s="1147"/>
      <c r="Q25" s="1147"/>
      <c r="R25" s="1147"/>
      <c r="S25" s="1147"/>
      <c r="T25" s="1147"/>
      <c r="U25" s="1147"/>
      <c r="V25" s="1189"/>
      <c r="W25" s="1171" t="s">
        <v>255</v>
      </c>
      <c r="X25" s="1168"/>
      <c r="Y25" s="1193"/>
    </row>
    <row r="26" spans="1:25" ht="12.75" customHeight="1" x14ac:dyDescent="0.15">
      <c r="A26" s="1141"/>
      <c r="B26" s="1109"/>
      <c r="C26" s="1338"/>
      <c r="D26" s="1141"/>
      <c r="E26" s="1159"/>
      <c r="F26" s="1169"/>
      <c r="G26" s="1169"/>
      <c r="H26" s="1169"/>
      <c r="I26" s="1242"/>
      <c r="J26" s="1109"/>
      <c r="K26" s="1137"/>
      <c r="L26" s="1110"/>
      <c r="M26" s="1148" t="s">
        <v>238</v>
      </c>
      <c r="N26" s="1149"/>
      <c r="O26" s="1150"/>
      <c r="P26" s="1339" t="s">
        <v>246</v>
      </c>
      <c r="Q26" s="1149"/>
      <c r="R26" s="1149"/>
      <c r="S26" s="1150"/>
      <c r="T26" s="1243" t="s">
        <v>590</v>
      </c>
      <c r="U26" s="1243" t="s">
        <v>576</v>
      </c>
      <c r="V26" s="1244" t="s">
        <v>586</v>
      </c>
      <c r="W26" s="1160"/>
      <c r="X26" s="1199"/>
      <c r="Y26" s="1197"/>
    </row>
    <row r="27" spans="1:25" s="46" customFormat="1" ht="33.75" x14ac:dyDescent="0.15">
      <c r="A27" s="1142"/>
      <c r="B27" s="1111"/>
      <c r="C27" s="1219"/>
      <c r="D27" s="1142"/>
      <c r="E27" s="874" t="s">
        <v>230</v>
      </c>
      <c r="F27" s="1240" t="s">
        <v>509</v>
      </c>
      <c r="G27" s="1240"/>
      <c r="H27" s="736" t="s">
        <v>231</v>
      </c>
      <c r="I27" s="88" t="s">
        <v>232</v>
      </c>
      <c r="J27" s="1111"/>
      <c r="K27" s="1139"/>
      <c r="L27" s="1112"/>
      <c r="M27" s="42" t="s">
        <v>577</v>
      </c>
      <c r="N27" s="43" t="s">
        <v>578</v>
      </c>
      <c r="O27" s="43" t="s">
        <v>579</v>
      </c>
      <c r="P27" s="43" t="s">
        <v>580</v>
      </c>
      <c r="Q27" s="43" t="s">
        <v>581</v>
      </c>
      <c r="R27" s="43" t="s">
        <v>582</v>
      </c>
      <c r="S27" s="43" t="s">
        <v>583</v>
      </c>
      <c r="T27" s="1240"/>
      <c r="U27" s="1240"/>
      <c r="V27" s="1245"/>
      <c r="W27" s="42" t="s">
        <v>248</v>
      </c>
      <c r="X27" s="43" t="s">
        <v>249</v>
      </c>
      <c r="Y27" s="45" t="s">
        <v>250</v>
      </c>
    </row>
    <row r="28" spans="1:25" ht="12.75" customHeight="1" x14ac:dyDescent="0.15">
      <c r="A28" s="1341" t="s">
        <v>208</v>
      </c>
      <c r="B28" s="1249" t="s">
        <v>179</v>
      </c>
      <c r="C28" s="1332"/>
      <c r="D28" s="89">
        <v>160</v>
      </c>
      <c r="E28" s="1329">
        <v>191</v>
      </c>
      <c r="F28" s="1222">
        <v>183</v>
      </c>
      <c r="G28" s="1226">
        <v>1</v>
      </c>
      <c r="H28" s="1228">
        <v>0.79583333333333328</v>
      </c>
      <c r="I28" s="1230">
        <v>125.6544502617801</v>
      </c>
      <c r="J28" s="91">
        <v>139</v>
      </c>
      <c r="K28" s="95">
        <v>1</v>
      </c>
      <c r="L28" s="96">
        <v>10</v>
      </c>
      <c r="M28" s="98">
        <v>146</v>
      </c>
      <c r="N28" s="99">
        <v>139</v>
      </c>
      <c r="O28" s="99">
        <v>139</v>
      </c>
      <c r="P28" s="99" t="s">
        <v>1</v>
      </c>
      <c r="Q28" s="99">
        <v>36</v>
      </c>
      <c r="R28" s="173" t="s">
        <v>169</v>
      </c>
      <c r="S28" s="173" t="s">
        <v>169</v>
      </c>
      <c r="T28" s="99">
        <v>146</v>
      </c>
      <c r="U28" s="99">
        <v>139</v>
      </c>
      <c r="V28" s="125">
        <v>0.91249999999999998</v>
      </c>
      <c r="W28" s="98">
        <v>0</v>
      </c>
      <c r="X28" s="99">
        <v>0</v>
      </c>
      <c r="Y28" s="97">
        <v>2</v>
      </c>
    </row>
    <row r="29" spans="1:25" ht="12.75" customHeight="1" x14ac:dyDescent="0.15">
      <c r="A29" s="1342"/>
      <c r="B29" s="1251" t="s">
        <v>1</v>
      </c>
      <c r="C29" s="1334"/>
      <c r="D29" s="103">
        <v>80</v>
      </c>
      <c r="E29" s="1343"/>
      <c r="F29" s="1223"/>
      <c r="G29" s="1227"/>
      <c r="H29" s="1229"/>
      <c r="I29" s="1231"/>
      <c r="J29" s="105">
        <v>44</v>
      </c>
      <c r="K29" s="108">
        <v>0</v>
      </c>
      <c r="L29" s="109"/>
      <c r="M29" s="111">
        <v>45</v>
      </c>
      <c r="N29" s="112">
        <v>44</v>
      </c>
      <c r="O29" s="112">
        <v>44</v>
      </c>
      <c r="P29" s="112" t="s">
        <v>179</v>
      </c>
      <c r="Q29" s="112">
        <v>89</v>
      </c>
      <c r="R29" s="112">
        <v>2</v>
      </c>
      <c r="S29" s="112">
        <v>0</v>
      </c>
      <c r="T29" s="112">
        <v>47</v>
      </c>
      <c r="U29" s="112">
        <v>44</v>
      </c>
      <c r="V29" s="128">
        <v>0.58750000000000002</v>
      </c>
      <c r="W29" s="111">
        <v>0</v>
      </c>
      <c r="X29" s="112">
        <v>0</v>
      </c>
      <c r="Y29" s="110">
        <v>0</v>
      </c>
    </row>
    <row r="30" spans="1:25" ht="12.75" customHeight="1" x14ac:dyDescent="0.15">
      <c r="A30" s="1186" t="s">
        <v>262</v>
      </c>
      <c r="B30" s="157" t="s">
        <v>304</v>
      </c>
      <c r="C30" s="357" t="s">
        <v>271</v>
      </c>
      <c r="D30" s="89">
        <v>160</v>
      </c>
      <c r="E30" s="1335"/>
      <c r="F30" s="1266"/>
      <c r="G30" s="1266"/>
      <c r="H30" s="1266"/>
      <c r="I30" s="1204"/>
      <c r="J30" s="91">
        <v>139</v>
      </c>
      <c r="K30" s="95">
        <v>1</v>
      </c>
      <c r="L30" s="96">
        <v>10</v>
      </c>
      <c r="M30" s="98">
        <v>146</v>
      </c>
      <c r="N30" s="99">
        <v>139</v>
      </c>
      <c r="O30" s="99">
        <v>139</v>
      </c>
      <c r="P30" s="1267"/>
      <c r="Q30" s="99">
        <v>36</v>
      </c>
      <c r="R30" s="1040" t="s">
        <v>588</v>
      </c>
      <c r="S30" s="1040" t="s">
        <v>588</v>
      </c>
      <c r="T30" s="99">
        <v>146</v>
      </c>
      <c r="U30" s="99">
        <v>139</v>
      </c>
      <c r="V30" s="125">
        <v>0.91249999999999998</v>
      </c>
      <c r="W30" s="98">
        <v>0</v>
      </c>
      <c r="X30" s="99">
        <v>0</v>
      </c>
      <c r="Y30" s="97">
        <v>2</v>
      </c>
    </row>
    <row r="31" spans="1:25" ht="12.75" customHeight="1" x14ac:dyDescent="0.15">
      <c r="A31" s="1158"/>
      <c r="B31" s="174" t="s">
        <v>303</v>
      </c>
      <c r="C31" s="406" t="s">
        <v>271</v>
      </c>
      <c r="D31" s="103">
        <v>80</v>
      </c>
      <c r="E31" s="1344"/>
      <c r="F31" s="1260"/>
      <c r="G31" s="1260"/>
      <c r="H31" s="1260"/>
      <c r="I31" s="1178"/>
      <c r="J31" s="105">
        <v>44</v>
      </c>
      <c r="K31" s="108">
        <v>0</v>
      </c>
      <c r="L31" s="109"/>
      <c r="M31" s="111">
        <v>45</v>
      </c>
      <c r="N31" s="112">
        <v>44</v>
      </c>
      <c r="O31" s="112">
        <v>44</v>
      </c>
      <c r="P31" s="1269"/>
      <c r="Q31" s="112">
        <v>89</v>
      </c>
      <c r="R31" s="112">
        <v>2</v>
      </c>
      <c r="S31" s="112">
        <v>0</v>
      </c>
      <c r="T31" s="112">
        <v>47</v>
      </c>
      <c r="U31" s="112">
        <v>44</v>
      </c>
      <c r="V31" s="128">
        <v>0.58750000000000002</v>
      </c>
      <c r="W31" s="111">
        <v>0</v>
      </c>
      <c r="X31" s="112">
        <v>0</v>
      </c>
      <c r="Y31" s="110">
        <v>0</v>
      </c>
    </row>
    <row r="32" spans="1:25" ht="12.75" customHeight="1" x14ac:dyDescent="0.15">
      <c r="A32" s="1161" t="s">
        <v>360</v>
      </c>
      <c r="B32" s="1340"/>
      <c r="C32" s="407" t="s">
        <v>525</v>
      </c>
      <c r="D32" s="47">
        <v>240</v>
      </c>
      <c r="E32" s="1125"/>
      <c r="F32" s="1126"/>
      <c r="G32" s="1126"/>
      <c r="H32" s="1126"/>
      <c r="I32" s="1167"/>
      <c r="J32" s="63">
        <v>183</v>
      </c>
      <c r="K32" s="64">
        <v>1</v>
      </c>
      <c r="L32" s="65">
        <v>10</v>
      </c>
      <c r="M32" s="66">
        <v>191</v>
      </c>
      <c r="N32" s="67">
        <v>183</v>
      </c>
      <c r="O32" s="67">
        <v>183</v>
      </c>
      <c r="P32" s="86"/>
      <c r="Q32" s="67">
        <v>125</v>
      </c>
      <c r="R32" s="67">
        <v>2</v>
      </c>
      <c r="S32" s="67">
        <v>0</v>
      </c>
      <c r="T32" s="67">
        <v>193</v>
      </c>
      <c r="U32" s="67">
        <v>183</v>
      </c>
      <c r="V32" s="68">
        <v>0.8041666666666667</v>
      </c>
      <c r="W32" s="66">
        <v>0</v>
      </c>
      <c r="X32" s="67">
        <v>0</v>
      </c>
      <c r="Y32" s="62">
        <v>2</v>
      </c>
    </row>
  </sheetData>
  <mergeCells count="74">
    <mergeCell ref="J25:L27"/>
    <mergeCell ref="F27:G27"/>
    <mergeCell ref="A32:B32"/>
    <mergeCell ref="P30:P31"/>
    <mergeCell ref="E32:I32"/>
    <mergeCell ref="H28:H29"/>
    <mergeCell ref="I28:I29"/>
    <mergeCell ref="B29:C29"/>
    <mergeCell ref="A30:A31"/>
    <mergeCell ref="E30:I31"/>
    <mergeCell ref="G28:G29"/>
    <mergeCell ref="A28:A29"/>
    <mergeCell ref="B28:C28"/>
    <mergeCell ref="E28:E29"/>
    <mergeCell ref="F28:F29"/>
    <mergeCell ref="A25:A27"/>
    <mergeCell ref="W25:Y26"/>
    <mergeCell ref="M26:O26"/>
    <mergeCell ref="P26:S26"/>
    <mergeCell ref="T26:T27"/>
    <mergeCell ref="U26:U27"/>
    <mergeCell ref="V26:V27"/>
    <mergeCell ref="M25:V25"/>
    <mergeCell ref="B25:C27"/>
    <mergeCell ref="H19:H20"/>
    <mergeCell ref="I19:I20"/>
    <mergeCell ref="B20:C20"/>
    <mergeCell ref="E21:I21"/>
    <mergeCell ref="E22:I22"/>
    <mergeCell ref="D25:D27"/>
    <mergeCell ref="A22:B22"/>
    <mergeCell ref="E25:I26"/>
    <mergeCell ref="A19:A20"/>
    <mergeCell ref="B19:C19"/>
    <mergeCell ref="E19:E20"/>
    <mergeCell ref="F19:F20"/>
    <mergeCell ref="G19:G20"/>
    <mergeCell ref="W16:Y17"/>
    <mergeCell ref="M17:O17"/>
    <mergeCell ref="P17:S17"/>
    <mergeCell ref="T17:T18"/>
    <mergeCell ref="U17:U18"/>
    <mergeCell ref="V17:V18"/>
    <mergeCell ref="E13:I13"/>
    <mergeCell ref="P13:S13"/>
    <mergeCell ref="A16:A18"/>
    <mergeCell ref="B16:C18"/>
    <mergeCell ref="D16:D18"/>
    <mergeCell ref="J16:L18"/>
    <mergeCell ref="M16:V16"/>
    <mergeCell ref="F18:G18"/>
    <mergeCell ref="E16:I17"/>
    <mergeCell ref="B5:C5"/>
    <mergeCell ref="P5:S12"/>
    <mergeCell ref="B6:C6"/>
    <mergeCell ref="B7:C7"/>
    <mergeCell ref="B8:C8"/>
    <mergeCell ref="B9:C9"/>
    <mergeCell ref="B10:C10"/>
    <mergeCell ref="B11:C11"/>
    <mergeCell ref="B12:C12"/>
    <mergeCell ref="W2:Y3"/>
    <mergeCell ref="M3:O3"/>
    <mergeCell ref="P3:S3"/>
    <mergeCell ref="T3:T4"/>
    <mergeCell ref="U3:U4"/>
    <mergeCell ref="V3:V4"/>
    <mergeCell ref="M2:V2"/>
    <mergeCell ref="A2:A4"/>
    <mergeCell ref="B2:C4"/>
    <mergeCell ref="D2:D4"/>
    <mergeCell ref="J2:L4"/>
    <mergeCell ref="F4:G4"/>
    <mergeCell ref="E2:I3"/>
  </mergeCells>
  <phoneticPr fontId="1"/>
  <conditionalFormatting sqref="K5:K13 K19:K22 K28:K32">
    <cfRule type="cellIs" dxfId="86" priority="1" operator="equal">
      <formula>0</formula>
    </cfRule>
  </conditionalFormatting>
  <pageMargins left="0.39370078740157483" right="0.39370078740157483" top="0.47244094488188981" bottom="0.47244094488188981" header="0.31496062992125984" footer="0.31496062992125984"/>
  <pageSetup paperSize="9" scale="64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60"/>
  <sheetViews>
    <sheetView zoomScaleNormal="100" zoomScaleSheetLayoutView="100" workbookViewId="0"/>
  </sheetViews>
  <sheetFormatPr defaultColWidth="8.75" defaultRowHeight="12.75" customHeight="1" x14ac:dyDescent="0.15"/>
  <cols>
    <col min="1" max="1" width="26.25" style="33" customWidth="1"/>
    <col min="2" max="2" width="16.25" style="35" customWidth="1"/>
    <col min="3" max="3" width="5" style="278" customWidth="1"/>
    <col min="4" max="6" width="7.5" style="33" customWidth="1"/>
    <col min="7" max="7" width="5" style="36" customWidth="1"/>
    <col min="8" max="8" width="7.5" style="37" customWidth="1"/>
    <col min="9" max="9" width="4" style="33" customWidth="1"/>
    <col min="10" max="10" width="4" style="36" customWidth="1"/>
    <col min="11" max="11" width="4" style="39" customWidth="1"/>
    <col min="12" max="14" width="6.25" style="33" customWidth="1"/>
    <col min="15" max="16384" width="8.75" style="33"/>
  </cols>
  <sheetData>
    <row r="1" spans="1:14" s="34" customFormat="1" ht="13.5" x14ac:dyDescent="0.15">
      <c r="A1" s="32" t="s">
        <v>347</v>
      </c>
      <c r="B1" s="356"/>
      <c r="C1" s="404"/>
      <c r="G1" s="181"/>
      <c r="H1" s="182"/>
      <c r="J1" s="181"/>
      <c r="K1" s="183"/>
    </row>
    <row r="2" spans="1:14" ht="11.25" x14ac:dyDescent="0.15">
      <c r="B2" s="70"/>
      <c r="C2" s="349"/>
    </row>
    <row r="3" spans="1:14" ht="12.75" customHeight="1" x14ac:dyDescent="0.15">
      <c r="A3" s="1232" t="s">
        <v>227</v>
      </c>
      <c r="B3" s="1235" t="s">
        <v>228</v>
      </c>
      <c r="C3" s="1355"/>
      <c r="D3" s="1232" t="s">
        <v>492</v>
      </c>
      <c r="E3" s="1143" t="s">
        <v>230</v>
      </c>
      <c r="F3" s="1107" t="s">
        <v>522</v>
      </c>
      <c r="G3" s="1108"/>
      <c r="H3" s="1357" t="s">
        <v>231</v>
      </c>
      <c r="I3" s="1235" t="s">
        <v>233</v>
      </c>
      <c r="J3" s="1235"/>
      <c r="K3" s="1235"/>
      <c r="L3" s="1119" t="s">
        <v>255</v>
      </c>
      <c r="M3" s="1120"/>
      <c r="N3" s="1121"/>
    </row>
    <row r="4" spans="1:14" s="46" customFormat="1" ht="11.25" x14ac:dyDescent="0.15">
      <c r="A4" s="1263"/>
      <c r="B4" s="1240"/>
      <c r="C4" s="1191"/>
      <c r="D4" s="1263"/>
      <c r="E4" s="1145"/>
      <c r="F4" s="1111"/>
      <c r="G4" s="1112"/>
      <c r="H4" s="1358"/>
      <c r="I4" s="1240"/>
      <c r="J4" s="1240"/>
      <c r="K4" s="1240"/>
      <c r="L4" s="42" t="s">
        <v>248</v>
      </c>
      <c r="M4" s="43" t="s">
        <v>249</v>
      </c>
      <c r="N4" s="45" t="s">
        <v>250</v>
      </c>
    </row>
    <row r="5" spans="1:14" ht="12.75" customHeight="1" x14ac:dyDescent="0.15">
      <c r="A5" s="1252" t="s">
        <v>485</v>
      </c>
      <c r="B5" s="1350" t="s">
        <v>487</v>
      </c>
      <c r="C5" s="1351"/>
      <c r="D5" s="1361">
        <v>70</v>
      </c>
      <c r="E5" s="90">
        <v>20</v>
      </c>
      <c r="F5" s="91">
        <v>20</v>
      </c>
      <c r="G5" s="92" t="s">
        <v>346</v>
      </c>
      <c r="H5" s="1228">
        <v>0.35714285714285715</v>
      </c>
      <c r="I5" s="91">
        <v>20</v>
      </c>
      <c r="J5" s="95" t="s">
        <v>346</v>
      </c>
      <c r="K5" s="96" t="s">
        <v>346</v>
      </c>
      <c r="L5" s="98">
        <v>0</v>
      </c>
      <c r="M5" s="99">
        <v>0</v>
      </c>
      <c r="N5" s="97">
        <v>0</v>
      </c>
    </row>
    <row r="6" spans="1:14" ht="12.75" customHeight="1" x14ac:dyDescent="0.15">
      <c r="A6" s="1349"/>
      <c r="B6" s="1352" t="s">
        <v>486</v>
      </c>
      <c r="C6" s="1251"/>
      <c r="D6" s="1362"/>
      <c r="E6" s="104">
        <v>5</v>
      </c>
      <c r="F6" s="105">
        <v>4</v>
      </c>
      <c r="G6" s="106" t="s">
        <v>346</v>
      </c>
      <c r="H6" s="1229"/>
      <c r="I6" s="105">
        <v>4</v>
      </c>
      <c r="J6" s="108" t="s">
        <v>346</v>
      </c>
      <c r="K6" s="109">
        <v>2</v>
      </c>
      <c r="L6" s="111">
        <v>0</v>
      </c>
      <c r="M6" s="112">
        <v>0</v>
      </c>
      <c r="N6" s="110">
        <v>0</v>
      </c>
    </row>
    <row r="7" spans="1:14" ht="12.75" customHeight="1" x14ac:dyDescent="0.15">
      <c r="A7" s="831" t="s">
        <v>262</v>
      </c>
      <c r="B7" s="113" t="s">
        <v>300</v>
      </c>
      <c r="C7" s="407" t="s">
        <v>271</v>
      </c>
      <c r="D7" s="47">
        <v>70</v>
      </c>
      <c r="E7" s="69">
        <v>25</v>
      </c>
      <c r="F7" s="63">
        <v>24</v>
      </c>
      <c r="G7" s="142"/>
      <c r="H7" s="114">
        <v>0.35714285714285715</v>
      </c>
      <c r="I7" s="63">
        <v>24</v>
      </c>
      <c r="J7" s="64"/>
      <c r="K7" s="65">
        <v>2</v>
      </c>
      <c r="L7" s="66">
        <v>0</v>
      </c>
      <c r="M7" s="67">
        <v>0</v>
      </c>
      <c r="N7" s="62">
        <v>0</v>
      </c>
    </row>
    <row r="8" spans="1:14" ht="12.75" customHeight="1" x14ac:dyDescent="0.15">
      <c r="A8" s="70"/>
      <c r="B8" s="115"/>
      <c r="C8" s="349"/>
      <c r="D8" s="70"/>
      <c r="E8" s="70"/>
      <c r="F8" s="70"/>
      <c r="H8" s="71"/>
      <c r="I8" s="70"/>
      <c r="K8" s="73"/>
      <c r="L8" s="70"/>
      <c r="M8" s="70"/>
      <c r="N8" s="70"/>
    </row>
    <row r="9" spans="1:14" ht="12.75" customHeight="1" x14ac:dyDescent="0.15">
      <c r="A9" s="70"/>
      <c r="B9" s="115"/>
      <c r="C9" s="349"/>
      <c r="D9" s="70"/>
      <c r="E9" s="70"/>
      <c r="F9" s="70"/>
      <c r="H9" s="71"/>
      <c r="I9" s="70"/>
      <c r="K9" s="73"/>
      <c r="L9" s="70"/>
      <c r="M9" s="70"/>
      <c r="N9" s="70"/>
    </row>
    <row r="10" spans="1:14" ht="13.5" x14ac:dyDescent="0.15">
      <c r="A10" s="32" t="s">
        <v>348</v>
      </c>
      <c r="B10" s="115"/>
      <c r="C10" s="349"/>
      <c r="D10" s="70"/>
      <c r="E10" s="70"/>
      <c r="F10" s="70"/>
      <c r="H10" s="71"/>
      <c r="I10" s="70"/>
      <c r="K10" s="73"/>
      <c r="L10" s="70"/>
      <c r="M10" s="70"/>
      <c r="N10" s="70"/>
    </row>
    <row r="11" spans="1:14" ht="11.25" x14ac:dyDescent="0.15">
      <c r="B11" s="115"/>
      <c r="C11" s="349"/>
      <c r="D11" s="70"/>
      <c r="E11" s="70"/>
      <c r="F11" s="70"/>
      <c r="H11" s="71"/>
      <c r="I11" s="70"/>
      <c r="K11" s="73"/>
      <c r="L11" s="70"/>
      <c r="M11" s="70"/>
      <c r="N11" s="70"/>
    </row>
    <row r="12" spans="1:14" ht="12.75" customHeight="1" x14ac:dyDescent="0.15">
      <c r="A12" s="1232" t="s">
        <v>227</v>
      </c>
      <c r="B12" s="1235" t="s">
        <v>228</v>
      </c>
      <c r="C12" s="1355"/>
      <c r="D12" s="1232" t="s">
        <v>493</v>
      </c>
      <c r="E12" s="1143" t="s">
        <v>230</v>
      </c>
      <c r="F12" s="1107" t="s">
        <v>522</v>
      </c>
      <c r="G12" s="1108"/>
      <c r="H12" s="1357" t="s">
        <v>231</v>
      </c>
      <c r="I12" s="1235" t="s">
        <v>233</v>
      </c>
      <c r="J12" s="1235"/>
      <c r="K12" s="1235"/>
      <c r="L12" s="1119" t="s">
        <v>255</v>
      </c>
      <c r="M12" s="1120"/>
      <c r="N12" s="1121"/>
    </row>
    <row r="13" spans="1:14" s="46" customFormat="1" ht="11.25" x14ac:dyDescent="0.15">
      <c r="A13" s="1233"/>
      <c r="B13" s="1236"/>
      <c r="C13" s="1356"/>
      <c r="D13" s="1233"/>
      <c r="E13" s="1359"/>
      <c r="F13" s="1111"/>
      <c r="G13" s="1112"/>
      <c r="H13" s="1360"/>
      <c r="I13" s="1236"/>
      <c r="J13" s="1240"/>
      <c r="K13" s="1240"/>
      <c r="L13" s="42" t="s">
        <v>248</v>
      </c>
      <c r="M13" s="43" t="s">
        <v>249</v>
      </c>
      <c r="N13" s="45" t="s">
        <v>250</v>
      </c>
    </row>
    <row r="14" spans="1:14" ht="13.5" customHeight="1" x14ac:dyDescent="0.15">
      <c r="A14" s="1346" t="s">
        <v>118</v>
      </c>
      <c r="B14" s="1353" t="s">
        <v>181</v>
      </c>
      <c r="C14" s="1354"/>
      <c r="D14" s="1346">
        <v>8</v>
      </c>
      <c r="E14" s="726">
        <v>8</v>
      </c>
      <c r="F14" s="666">
        <v>8</v>
      </c>
      <c r="G14" s="92" t="s">
        <v>346</v>
      </c>
      <c r="H14" s="1345">
        <v>1.375</v>
      </c>
      <c r="I14" s="666">
        <v>6</v>
      </c>
      <c r="J14" s="95" t="s">
        <v>346</v>
      </c>
      <c r="K14" s="57"/>
      <c r="L14" s="58">
        <v>1</v>
      </c>
      <c r="M14" s="51">
        <v>0</v>
      </c>
      <c r="N14" s="118">
        <v>2</v>
      </c>
    </row>
    <row r="15" spans="1:14" ht="13.5" customHeight="1" x14ac:dyDescent="0.15">
      <c r="A15" s="1283"/>
      <c r="B15" s="1303" t="s">
        <v>180</v>
      </c>
      <c r="C15" s="1302"/>
      <c r="D15" s="1283"/>
      <c r="E15" s="690">
        <v>3</v>
      </c>
      <c r="F15" s="679">
        <v>3</v>
      </c>
      <c r="G15" s="694" t="s">
        <v>346</v>
      </c>
      <c r="H15" s="1312"/>
      <c r="I15" s="679">
        <v>2</v>
      </c>
      <c r="J15" s="684" t="s">
        <v>346</v>
      </c>
      <c r="K15" s="83"/>
      <c r="L15" s="84">
        <v>0</v>
      </c>
      <c r="M15" s="77">
        <v>0</v>
      </c>
      <c r="N15" s="102">
        <v>2</v>
      </c>
    </row>
    <row r="16" spans="1:14" ht="13.5" customHeight="1" x14ac:dyDescent="0.15">
      <c r="A16" s="1347" t="s">
        <v>119</v>
      </c>
      <c r="B16" s="1303" t="s">
        <v>181</v>
      </c>
      <c r="C16" s="1302"/>
      <c r="D16" s="1348">
        <v>8</v>
      </c>
      <c r="E16" s="690">
        <v>4</v>
      </c>
      <c r="F16" s="679">
        <v>4</v>
      </c>
      <c r="G16" s="694" t="s">
        <v>346</v>
      </c>
      <c r="H16" s="1312">
        <v>0.75</v>
      </c>
      <c r="I16" s="679">
        <v>4</v>
      </c>
      <c r="J16" s="684" t="s">
        <v>346</v>
      </c>
      <c r="K16" s="83"/>
      <c r="L16" s="84">
        <v>0</v>
      </c>
      <c r="M16" s="77">
        <v>0</v>
      </c>
      <c r="N16" s="102">
        <v>2</v>
      </c>
    </row>
    <row r="17" spans="1:14" ht="13.5" customHeight="1" x14ac:dyDescent="0.15">
      <c r="A17" s="1283"/>
      <c r="B17" s="1303" t="s">
        <v>180</v>
      </c>
      <c r="C17" s="1302"/>
      <c r="D17" s="1283"/>
      <c r="E17" s="690">
        <v>2</v>
      </c>
      <c r="F17" s="679">
        <v>1</v>
      </c>
      <c r="G17" s="694" t="s">
        <v>346</v>
      </c>
      <c r="H17" s="1312"/>
      <c r="I17" s="679">
        <v>1</v>
      </c>
      <c r="J17" s="684" t="s">
        <v>346</v>
      </c>
      <c r="K17" s="83"/>
      <c r="L17" s="84">
        <v>1</v>
      </c>
      <c r="M17" s="77">
        <v>0</v>
      </c>
      <c r="N17" s="102">
        <v>1</v>
      </c>
    </row>
    <row r="18" spans="1:14" ht="13.5" customHeight="1" x14ac:dyDescent="0.15">
      <c r="A18" s="1348" t="s">
        <v>120</v>
      </c>
      <c r="B18" s="1303" t="s">
        <v>181</v>
      </c>
      <c r="C18" s="1302"/>
      <c r="D18" s="1348">
        <v>8</v>
      </c>
      <c r="E18" s="690">
        <v>1</v>
      </c>
      <c r="F18" s="679">
        <v>1</v>
      </c>
      <c r="G18" s="694" t="s">
        <v>346</v>
      </c>
      <c r="H18" s="1312">
        <v>0.25</v>
      </c>
      <c r="I18" s="679">
        <v>1</v>
      </c>
      <c r="J18" s="684" t="s">
        <v>346</v>
      </c>
      <c r="K18" s="83"/>
      <c r="L18" s="84">
        <v>0</v>
      </c>
      <c r="M18" s="77">
        <v>0</v>
      </c>
      <c r="N18" s="102">
        <v>0</v>
      </c>
    </row>
    <row r="19" spans="1:14" ht="13.5" customHeight="1" x14ac:dyDescent="0.15">
      <c r="A19" s="1283"/>
      <c r="B19" s="1303" t="s">
        <v>180</v>
      </c>
      <c r="C19" s="1302"/>
      <c r="D19" s="1283"/>
      <c r="E19" s="690">
        <v>1</v>
      </c>
      <c r="F19" s="679">
        <v>1</v>
      </c>
      <c r="G19" s="694" t="s">
        <v>346</v>
      </c>
      <c r="H19" s="1312"/>
      <c r="I19" s="679">
        <v>1</v>
      </c>
      <c r="J19" s="684" t="s">
        <v>346</v>
      </c>
      <c r="K19" s="83"/>
      <c r="L19" s="84">
        <v>0</v>
      </c>
      <c r="M19" s="77">
        <v>0</v>
      </c>
      <c r="N19" s="102">
        <v>0</v>
      </c>
    </row>
    <row r="20" spans="1:14" ht="13.5" customHeight="1" x14ac:dyDescent="0.15">
      <c r="A20" s="999" t="s">
        <v>204</v>
      </c>
      <c r="B20" s="1264" t="s">
        <v>147</v>
      </c>
      <c r="C20" s="1265"/>
      <c r="D20" s="999">
        <v>4</v>
      </c>
      <c r="E20" s="1000">
        <v>1</v>
      </c>
      <c r="F20" s="996">
        <v>1</v>
      </c>
      <c r="G20" s="1003" t="s">
        <v>346</v>
      </c>
      <c r="H20" s="1004">
        <v>0.25</v>
      </c>
      <c r="I20" s="996">
        <v>1</v>
      </c>
      <c r="J20" s="998" t="s">
        <v>346</v>
      </c>
      <c r="K20" s="1005"/>
      <c r="L20" s="1002">
        <v>1</v>
      </c>
      <c r="M20" s="995">
        <v>0</v>
      </c>
      <c r="N20" s="1001">
        <v>0</v>
      </c>
    </row>
    <row r="21" spans="1:14" ht="13.5" customHeight="1" x14ac:dyDescent="0.15">
      <c r="A21" s="999" t="s">
        <v>207</v>
      </c>
      <c r="B21" s="1264" t="s">
        <v>147</v>
      </c>
      <c r="C21" s="1265"/>
      <c r="D21" s="999">
        <v>8</v>
      </c>
      <c r="E21" s="1000">
        <v>1</v>
      </c>
      <c r="F21" s="996">
        <v>1</v>
      </c>
      <c r="G21" s="1003" t="s">
        <v>346</v>
      </c>
      <c r="H21" s="1004">
        <v>0.125</v>
      </c>
      <c r="I21" s="996">
        <v>1</v>
      </c>
      <c r="J21" s="998" t="s">
        <v>346</v>
      </c>
      <c r="K21" s="1005"/>
      <c r="L21" s="1002">
        <v>0</v>
      </c>
      <c r="M21" s="995">
        <v>0</v>
      </c>
      <c r="N21" s="1001">
        <v>0</v>
      </c>
    </row>
    <row r="22" spans="1:14" ht="13.5" customHeight="1" x14ac:dyDescent="0.15">
      <c r="A22" s="999" t="s">
        <v>566</v>
      </c>
      <c r="B22" s="1264" t="s">
        <v>318</v>
      </c>
      <c r="C22" s="1265"/>
      <c r="D22" s="999">
        <v>4</v>
      </c>
      <c r="E22" s="1000">
        <v>0</v>
      </c>
      <c r="F22" s="996">
        <v>0</v>
      </c>
      <c r="G22" s="1003" t="s">
        <v>346</v>
      </c>
      <c r="H22" s="1004">
        <v>0</v>
      </c>
      <c r="I22" s="996">
        <v>0</v>
      </c>
      <c r="J22" s="998" t="s">
        <v>346</v>
      </c>
      <c r="K22" s="1005"/>
      <c r="L22" s="1002">
        <v>0</v>
      </c>
      <c r="M22" s="995">
        <v>0</v>
      </c>
      <c r="N22" s="1001">
        <v>0</v>
      </c>
    </row>
    <row r="23" spans="1:14" ht="13.5" customHeight="1" x14ac:dyDescent="0.15">
      <c r="A23" s="74" t="s">
        <v>17</v>
      </c>
      <c r="B23" s="1264" t="s">
        <v>180</v>
      </c>
      <c r="C23" s="1265"/>
      <c r="D23" s="74">
        <v>8</v>
      </c>
      <c r="E23" s="76">
        <v>3</v>
      </c>
      <c r="F23" s="78">
        <v>3</v>
      </c>
      <c r="G23" s="79" t="s">
        <v>346</v>
      </c>
      <c r="H23" s="80">
        <v>0.375</v>
      </c>
      <c r="I23" s="78">
        <v>3</v>
      </c>
      <c r="J23" s="82" t="s">
        <v>346</v>
      </c>
      <c r="K23" s="83"/>
      <c r="L23" s="84">
        <v>0</v>
      </c>
      <c r="M23" s="77">
        <v>0</v>
      </c>
      <c r="N23" s="102">
        <v>0</v>
      </c>
    </row>
    <row r="24" spans="1:14" ht="13.5" customHeight="1" x14ac:dyDescent="0.15">
      <c r="A24" s="74" t="s">
        <v>55</v>
      </c>
      <c r="B24" s="1264" t="s">
        <v>180</v>
      </c>
      <c r="C24" s="1265"/>
      <c r="D24" s="74">
        <v>8</v>
      </c>
      <c r="E24" s="76">
        <v>1</v>
      </c>
      <c r="F24" s="78">
        <v>1</v>
      </c>
      <c r="G24" s="79" t="s">
        <v>346</v>
      </c>
      <c r="H24" s="80">
        <v>0.125</v>
      </c>
      <c r="I24" s="78">
        <v>1</v>
      </c>
      <c r="J24" s="82" t="s">
        <v>346</v>
      </c>
      <c r="K24" s="83"/>
      <c r="L24" s="84">
        <v>0</v>
      </c>
      <c r="M24" s="77">
        <v>0</v>
      </c>
      <c r="N24" s="102">
        <v>0</v>
      </c>
    </row>
    <row r="25" spans="1:14" ht="13.5" customHeight="1" x14ac:dyDescent="0.15">
      <c r="A25" s="999" t="s">
        <v>68</v>
      </c>
      <c r="B25" s="1264" t="s">
        <v>180</v>
      </c>
      <c r="C25" s="1265"/>
      <c r="D25" s="999">
        <v>8</v>
      </c>
      <c r="E25" s="1000">
        <v>1</v>
      </c>
      <c r="F25" s="996">
        <v>1</v>
      </c>
      <c r="G25" s="1003" t="s">
        <v>346</v>
      </c>
      <c r="H25" s="1004">
        <v>0.125</v>
      </c>
      <c r="I25" s="996">
        <v>1</v>
      </c>
      <c r="J25" s="998" t="s">
        <v>346</v>
      </c>
      <c r="K25" s="1005"/>
      <c r="L25" s="1002">
        <v>0</v>
      </c>
      <c r="M25" s="995">
        <v>0</v>
      </c>
      <c r="N25" s="1001">
        <v>0</v>
      </c>
    </row>
    <row r="26" spans="1:14" ht="13.5" customHeight="1" x14ac:dyDescent="0.15">
      <c r="A26" s="74" t="s">
        <v>81</v>
      </c>
      <c r="B26" s="1264" t="s">
        <v>180</v>
      </c>
      <c r="C26" s="1265"/>
      <c r="D26" s="74">
        <v>8</v>
      </c>
      <c r="E26" s="76">
        <v>1</v>
      </c>
      <c r="F26" s="78">
        <v>1</v>
      </c>
      <c r="G26" s="79" t="s">
        <v>346</v>
      </c>
      <c r="H26" s="80">
        <v>0.125</v>
      </c>
      <c r="I26" s="78">
        <v>1</v>
      </c>
      <c r="J26" s="82" t="s">
        <v>346</v>
      </c>
      <c r="K26" s="83"/>
      <c r="L26" s="84">
        <v>0</v>
      </c>
      <c r="M26" s="77">
        <v>0</v>
      </c>
      <c r="N26" s="102">
        <v>1</v>
      </c>
    </row>
    <row r="27" spans="1:14" ht="13.5" customHeight="1" x14ac:dyDescent="0.15">
      <c r="A27" s="999" t="s">
        <v>102</v>
      </c>
      <c r="B27" s="1264" t="s">
        <v>180</v>
      </c>
      <c r="C27" s="1265"/>
      <c r="D27" s="999">
        <v>8</v>
      </c>
      <c r="E27" s="1000">
        <v>3</v>
      </c>
      <c r="F27" s="996">
        <v>3</v>
      </c>
      <c r="G27" s="1003" t="s">
        <v>346</v>
      </c>
      <c r="H27" s="1004">
        <v>0.375</v>
      </c>
      <c r="I27" s="996">
        <v>3</v>
      </c>
      <c r="J27" s="998" t="s">
        <v>346</v>
      </c>
      <c r="K27" s="1005"/>
      <c r="L27" s="1002">
        <v>0</v>
      </c>
      <c r="M27" s="995">
        <v>0</v>
      </c>
      <c r="N27" s="1001">
        <v>0</v>
      </c>
    </row>
    <row r="28" spans="1:14" ht="13.5" customHeight="1" x14ac:dyDescent="0.15">
      <c r="A28" s="74" t="s">
        <v>35</v>
      </c>
      <c r="B28" s="1264" t="s">
        <v>9</v>
      </c>
      <c r="C28" s="1265"/>
      <c r="D28" s="74">
        <v>8</v>
      </c>
      <c r="E28" s="76">
        <v>6</v>
      </c>
      <c r="F28" s="78">
        <v>6</v>
      </c>
      <c r="G28" s="79" t="s">
        <v>346</v>
      </c>
      <c r="H28" s="80">
        <v>0.75</v>
      </c>
      <c r="I28" s="78">
        <v>6</v>
      </c>
      <c r="J28" s="82" t="s">
        <v>346</v>
      </c>
      <c r="K28" s="83"/>
      <c r="L28" s="84">
        <v>1</v>
      </c>
      <c r="M28" s="77">
        <v>0</v>
      </c>
      <c r="N28" s="102">
        <v>2</v>
      </c>
    </row>
    <row r="29" spans="1:14" ht="13.5" customHeight="1" x14ac:dyDescent="0.15">
      <c r="A29" s="999" t="s">
        <v>99</v>
      </c>
      <c r="B29" s="1264" t="s">
        <v>9</v>
      </c>
      <c r="C29" s="1265"/>
      <c r="D29" s="999">
        <v>8</v>
      </c>
      <c r="E29" s="1000">
        <v>1</v>
      </c>
      <c r="F29" s="996">
        <v>1</v>
      </c>
      <c r="G29" s="1003" t="s">
        <v>346</v>
      </c>
      <c r="H29" s="1004">
        <v>0.125</v>
      </c>
      <c r="I29" s="996">
        <v>1</v>
      </c>
      <c r="J29" s="998" t="s">
        <v>346</v>
      </c>
      <c r="K29" s="1005"/>
      <c r="L29" s="1002">
        <v>0</v>
      </c>
      <c r="M29" s="995">
        <v>0</v>
      </c>
      <c r="N29" s="1001">
        <v>0</v>
      </c>
    </row>
    <row r="30" spans="1:14" ht="13.5" customHeight="1" x14ac:dyDescent="0.15">
      <c r="A30" s="999" t="s">
        <v>219</v>
      </c>
      <c r="B30" s="1264" t="s">
        <v>176</v>
      </c>
      <c r="C30" s="1265"/>
      <c r="D30" s="999">
        <v>8</v>
      </c>
      <c r="E30" s="1000">
        <v>7</v>
      </c>
      <c r="F30" s="996">
        <v>5</v>
      </c>
      <c r="G30" s="1003" t="s">
        <v>346</v>
      </c>
      <c r="H30" s="1004">
        <v>0.875</v>
      </c>
      <c r="I30" s="996">
        <v>5</v>
      </c>
      <c r="J30" s="998" t="s">
        <v>346</v>
      </c>
      <c r="K30" s="1005"/>
      <c r="L30" s="1002">
        <v>1</v>
      </c>
      <c r="M30" s="995">
        <v>0</v>
      </c>
      <c r="N30" s="1001">
        <v>2</v>
      </c>
    </row>
    <row r="31" spans="1:14" ht="13.5" customHeight="1" x14ac:dyDescent="0.15">
      <c r="A31" s="1187" t="s">
        <v>317</v>
      </c>
      <c r="B31" s="99" t="s">
        <v>320</v>
      </c>
      <c r="C31" s="357" t="s">
        <v>311</v>
      </c>
      <c r="D31" s="288" t="s">
        <v>484</v>
      </c>
      <c r="E31" s="90">
        <v>13</v>
      </c>
      <c r="F31" s="91">
        <v>13</v>
      </c>
      <c r="G31" s="92"/>
      <c r="H31" s="289" t="s">
        <v>484</v>
      </c>
      <c r="I31" s="91">
        <v>11</v>
      </c>
      <c r="J31" s="95"/>
      <c r="K31" s="96"/>
      <c r="L31" s="98">
        <v>1</v>
      </c>
      <c r="M31" s="99">
        <v>0</v>
      </c>
      <c r="N31" s="97">
        <v>4</v>
      </c>
    </row>
    <row r="32" spans="1:14" ht="13.5" customHeight="1" x14ac:dyDescent="0.15">
      <c r="A32" s="1188"/>
      <c r="B32" s="1270" t="s">
        <v>318</v>
      </c>
      <c r="C32" s="354" t="s">
        <v>311</v>
      </c>
      <c r="D32" s="74">
        <v>12</v>
      </c>
      <c r="E32" s="76">
        <v>2</v>
      </c>
      <c r="F32" s="78">
        <v>2</v>
      </c>
      <c r="G32" s="79"/>
      <c r="H32" s="80">
        <v>0.16666666666666666</v>
      </c>
      <c r="I32" s="78">
        <v>2</v>
      </c>
      <c r="J32" s="82"/>
      <c r="K32" s="83"/>
      <c r="L32" s="84">
        <v>1</v>
      </c>
      <c r="M32" s="77">
        <v>0</v>
      </c>
      <c r="N32" s="102">
        <v>0</v>
      </c>
    </row>
    <row r="33" spans="1:14" ht="13.5" customHeight="1" x14ac:dyDescent="0.15">
      <c r="A33" s="1188"/>
      <c r="B33" s="1325"/>
      <c r="C33" s="354" t="s">
        <v>323</v>
      </c>
      <c r="D33" s="74">
        <v>4</v>
      </c>
      <c r="E33" s="76">
        <v>0</v>
      </c>
      <c r="F33" s="78">
        <v>0</v>
      </c>
      <c r="G33" s="79"/>
      <c r="H33" s="80">
        <v>0</v>
      </c>
      <c r="I33" s="78">
        <v>0</v>
      </c>
      <c r="J33" s="82"/>
      <c r="K33" s="83"/>
      <c r="L33" s="84">
        <v>0</v>
      </c>
      <c r="M33" s="77">
        <v>0</v>
      </c>
      <c r="N33" s="102">
        <v>0</v>
      </c>
    </row>
    <row r="34" spans="1:14" ht="13.5" customHeight="1" x14ac:dyDescent="0.15">
      <c r="A34" s="1188"/>
      <c r="B34" s="1306"/>
      <c r="C34" s="354" t="s">
        <v>305</v>
      </c>
      <c r="D34" s="74">
        <v>16</v>
      </c>
      <c r="E34" s="76">
        <v>2</v>
      </c>
      <c r="F34" s="78">
        <v>2</v>
      </c>
      <c r="G34" s="79"/>
      <c r="H34" s="80">
        <v>0.125</v>
      </c>
      <c r="I34" s="78">
        <v>2</v>
      </c>
      <c r="J34" s="82"/>
      <c r="K34" s="83"/>
      <c r="L34" s="84">
        <v>1</v>
      </c>
      <c r="M34" s="77">
        <v>0</v>
      </c>
      <c r="N34" s="102">
        <v>0</v>
      </c>
    </row>
    <row r="35" spans="1:14" ht="13.5" customHeight="1" x14ac:dyDescent="0.15">
      <c r="A35" s="1188"/>
      <c r="B35" s="77" t="s">
        <v>321</v>
      </c>
      <c r="C35" s="354" t="s">
        <v>311</v>
      </c>
      <c r="D35" s="290" t="s">
        <v>484</v>
      </c>
      <c r="E35" s="76">
        <v>15</v>
      </c>
      <c r="F35" s="78">
        <v>14</v>
      </c>
      <c r="G35" s="79"/>
      <c r="H35" s="291" t="s">
        <v>484</v>
      </c>
      <c r="I35" s="78">
        <v>13</v>
      </c>
      <c r="J35" s="82"/>
      <c r="K35" s="83"/>
      <c r="L35" s="84">
        <v>1</v>
      </c>
      <c r="M35" s="77">
        <v>0</v>
      </c>
      <c r="N35" s="102">
        <v>4</v>
      </c>
    </row>
    <row r="36" spans="1:14" s="70" customFormat="1" ht="13.5" customHeight="1" x14ac:dyDescent="0.15">
      <c r="A36" s="1188"/>
      <c r="B36" s="205" t="s">
        <v>319</v>
      </c>
      <c r="C36" s="354" t="s">
        <v>311</v>
      </c>
      <c r="D36" s="74">
        <v>16</v>
      </c>
      <c r="E36" s="76">
        <v>7</v>
      </c>
      <c r="F36" s="78">
        <v>7</v>
      </c>
      <c r="G36" s="79"/>
      <c r="H36" s="80">
        <v>0.4375</v>
      </c>
      <c r="I36" s="78">
        <v>7</v>
      </c>
      <c r="J36" s="82"/>
      <c r="K36" s="83"/>
      <c r="L36" s="84">
        <v>1</v>
      </c>
      <c r="M36" s="77">
        <v>0</v>
      </c>
      <c r="N36" s="102">
        <v>2</v>
      </c>
    </row>
    <row r="37" spans="1:14" s="70" customFormat="1" ht="13.5" customHeight="1" x14ac:dyDescent="0.15">
      <c r="A37" s="1257"/>
      <c r="B37" s="174" t="s">
        <v>322</v>
      </c>
      <c r="C37" s="406" t="s">
        <v>311</v>
      </c>
      <c r="D37" s="103">
        <v>8</v>
      </c>
      <c r="E37" s="104">
        <v>7</v>
      </c>
      <c r="F37" s="105">
        <v>5</v>
      </c>
      <c r="G37" s="106"/>
      <c r="H37" s="107">
        <v>0.875</v>
      </c>
      <c r="I37" s="105">
        <v>5</v>
      </c>
      <c r="J37" s="108"/>
      <c r="K37" s="109"/>
      <c r="L37" s="111">
        <v>1</v>
      </c>
      <c r="M37" s="112">
        <v>0</v>
      </c>
      <c r="N37" s="110">
        <v>2</v>
      </c>
    </row>
    <row r="38" spans="1:14" s="70" customFormat="1" ht="13.5" customHeight="1" x14ac:dyDescent="0.15">
      <c r="A38" s="1171" t="s">
        <v>316</v>
      </c>
      <c r="B38" s="1241"/>
      <c r="C38" s="345" t="s">
        <v>311</v>
      </c>
      <c r="D38" s="89">
        <v>100</v>
      </c>
      <c r="E38" s="90">
        <v>44</v>
      </c>
      <c r="F38" s="91">
        <v>41</v>
      </c>
      <c r="G38" s="92"/>
      <c r="H38" s="93">
        <v>0.44</v>
      </c>
      <c r="I38" s="91">
        <v>38</v>
      </c>
      <c r="J38" s="95"/>
      <c r="K38" s="96"/>
      <c r="L38" s="58">
        <v>5</v>
      </c>
      <c r="M38" s="51">
        <v>0</v>
      </c>
      <c r="N38" s="118">
        <v>12</v>
      </c>
    </row>
    <row r="39" spans="1:14" s="70" customFormat="1" ht="13.5" customHeight="1" x14ac:dyDescent="0.15">
      <c r="A39" s="1159"/>
      <c r="B39" s="1242"/>
      <c r="C39" s="346" t="s">
        <v>323</v>
      </c>
      <c r="D39" s="74">
        <v>4</v>
      </c>
      <c r="E39" s="76">
        <v>0</v>
      </c>
      <c r="F39" s="78">
        <v>0</v>
      </c>
      <c r="G39" s="79"/>
      <c r="H39" s="80">
        <v>0</v>
      </c>
      <c r="I39" s="78">
        <v>0</v>
      </c>
      <c r="J39" s="82"/>
      <c r="K39" s="83"/>
      <c r="L39" s="84">
        <v>0</v>
      </c>
      <c r="M39" s="77">
        <v>0</v>
      </c>
      <c r="N39" s="102">
        <v>0</v>
      </c>
    </row>
    <row r="40" spans="1:14" s="70" customFormat="1" ht="13.5" customHeight="1" x14ac:dyDescent="0.15">
      <c r="A40" s="1162"/>
      <c r="B40" s="1261"/>
      <c r="C40" s="165" t="s">
        <v>305</v>
      </c>
      <c r="D40" s="103">
        <v>104</v>
      </c>
      <c r="E40" s="104">
        <v>44</v>
      </c>
      <c r="F40" s="105">
        <v>41</v>
      </c>
      <c r="G40" s="106"/>
      <c r="H40" s="107">
        <v>0.42307692307692307</v>
      </c>
      <c r="I40" s="105">
        <v>38</v>
      </c>
      <c r="J40" s="108"/>
      <c r="K40" s="109"/>
      <c r="L40" s="111">
        <v>5</v>
      </c>
      <c r="M40" s="112">
        <v>0</v>
      </c>
      <c r="N40" s="110">
        <v>12</v>
      </c>
    </row>
    <row r="41" spans="1:14" s="70" customFormat="1" ht="13.5" customHeight="1" x14ac:dyDescent="0.15">
      <c r="A41" s="840" t="s">
        <v>565</v>
      </c>
      <c r="B41" s="993"/>
      <c r="C41" s="993"/>
      <c r="G41" s="36"/>
      <c r="H41" s="71"/>
      <c r="J41" s="36"/>
      <c r="K41" s="73"/>
    </row>
    <row r="42" spans="1:14" s="70" customFormat="1" ht="13.5" customHeight="1" x14ac:dyDescent="0.15">
      <c r="A42" s="190"/>
      <c r="B42" s="190"/>
      <c r="C42" s="349"/>
      <c r="D42" s="292"/>
      <c r="G42" s="36"/>
      <c r="H42" s="71"/>
      <c r="J42" s="36"/>
      <c r="K42" s="73"/>
    </row>
    <row r="43" spans="1:14" s="70" customFormat="1" ht="13.5" customHeight="1" x14ac:dyDescent="0.15">
      <c r="A43" s="190"/>
      <c r="B43" s="190"/>
      <c r="C43" s="349"/>
      <c r="G43" s="36"/>
      <c r="H43" s="71"/>
      <c r="J43" s="36"/>
      <c r="K43" s="73"/>
    </row>
    <row r="44" spans="1:14" s="70" customFormat="1" ht="13.5" x14ac:dyDescent="0.15">
      <c r="A44" s="180" t="s">
        <v>349</v>
      </c>
      <c r="B44" s="115"/>
      <c r="C44" s="349"/>
      <c r="G44" s="36"/>
      <c r="H44" s="71"/>
      <c r="J44" s="36"/>
      <c r="K44" s="73"/>
    </row>
    <row r="45" spans="1:14" s="70" customFormat="1" ht="11.25" x14ac:dyDescent="0.15">
      <c r="B45" s="115"/>
      <c r="C45" s="349"/>
      <c r="G45" s="36"/>
      <c r="H45" s="71"/>
      <c r="J45" s="36"/>
      <c r="K45" s="73"/>
    </row>
    <row r="46" spans="1:14" ht="12.75" customHeight="1" x14ac:dyDescent="0.15">
      <c r="A46" s="1232" t="s">
        <v>227</v>
      </c>
      <c r="B46" s="1235" t="s">
        <v>228</v>
      </c>
      <c r="C46" s="1355"/>
      <c r="D46" s="1232" t="s">
        <v>493</v>
      </c>
      <c r="E46" s="1143" t="s">
        <v>230</v>
      </c>
      <c r="F46" s="1107" t="s">
        <v>522</v>
      </c>
      <c r="G46" s="1108"/>
      <c r="H46" s="1357" t="s">
        <v>231</v>
      </c>
      <c r="I46" s="1235" t="s">
        <v>233</v>
      </c>
      <c r="J46" s="1235"/>
      <c r="K46" s="1235"/>
      <c r="L46" s="1119" t="s">
        <v>255</v>
      </c>
      <c r="M46" s="1120"/>
      <c r="N46" s="1121"/>
    </row>
    <row r="47" spans="1:14" s="46" customFormat="1" ht="11.25" x14ac:dyDescent="0.15">
      <c r="A47" s="1263"/>
      <c r="B47" s="1240"/>
      <c r="C47" s="1191"/>
      <c r="D47" s="1263"/>
      <c r="E47" s="1145"/>
      <c r="F47" s="1111"/>
      <c r="G47" s="1112"/>
      <c r="H47" s="1358"/>
      <c r="I47" s="1240"/>
      <c r="J47" s="1240"/>
      <c r="K47" s="1240"/>
      <c r="L47" s="42" t="s">
        <v>248</v>
      </c>
      <c r="M47" s="43" t="s">
        <v>249</v>
      </c>
      <c r="N47" s="45" t="s">
        <v>250</v>
      </c>
    </row>
    <row r="48" spans="1:14" ht="13.5" customHeight="1" x14ac:dyDescent="0.15">
      <c r="A48" s="48" t="s">
        <v>15</v>
      </c>
      <c r="B48" s="1306" t="s">
        <v>179</v>
      </c>
      <c r="C48" s="1272"/>
      <c r="D48" s="48">
        <v>16</v>
      </c>
      <c r="E48" s="50">
        <v>21</v>
      </c>
      <c r="F48" s="52">
        <v>21</v>
      </c>
      <c r="G48" s="53" t="s">
        <v>346</v>
      </c>
      <c r="H48" s="54">
        <v>1.3125</v>
      </c>
      <c r="I48" s="52">
        <v>16</v>
      </c>
      <c r="J48" s="56"/>
      <c r="K48" s="57"/>
      <c r="L48" s="58">
        <v>0</v>
      </c>
      <c r="M48" s="51">
        <v>0</v>
      </c>
      <c r="N48" s="118">
        <v>6</v>
      </c>
    </row>
    <row r="49" spans="1:14" ht="13.5" customHeight="1" x14ac:dyDescent="0.15">
      <c r="A49" s="74" t="s">
        <v>125</v>
      </c>
      <c r="B49" s="1264" t="s">
        <v>13</v>
      </c>
      <c r="C49" s="1265"/>
      <c r="D49" s="74">
        <v>16</v>
      </c>
      <c r="E49" s="76">
        <v>12</v>
      </c>
      <c r="F49" s="78">
        <v>12</v>
      </c>
      <c r="G49" s="79" t="s">
        <v>346</v>
      </c>
      <c r="H49" s="80">
        <v>0.75</v>
      </c>
      <c r="I49" s="78">
        <v>12</v>
      </c>
      <c r="J49" s="82" t="s">
        <v>346</v>
      </c>
      <c r="K49" s="83"/>
      <c r="L49" s="84">
        <v>1</v>
      </c>
      <c r="M49" s="77">
        <v>0</v>
      </c>
      <c r="N49" s="102">
        <v>1</v>
      </c>
    </row>
    <row r="50" spans="1:14" ht="13.5" customHeight="1" x14ac:dyDescent="0.15">
      <c r="A50" s="74" t="s">
        <v>63</v>
      </c>
      <c r="B50" s="1264" t="s">
        <v>13</v>
      </c>
      <c r="C50" s="1265"/>
      <c r="D50" s="74">
        <v>14</v>
      </c>
      <c r="E50" s="76">
        <v>18</v>
      </c>
      <c r="F50" s="78">
        <v>18</v>
      </c>
      <c r="G50" s="79" t="s">
        <v>346</v>
      </c>
      <c r="H50" s="80">
        <v>1.2857142857142858</v>
      </c>
      <c r="I50" s="78">
        <v>14</v>
      </c>
      <c r="J50" s="82" t="s">
        <v>346</v>
      </c>
      <c r="K50" s="83"/>
      <c r="L50" s="84">
        <v>0</v>
      </c>
      <c r="M50" s="77">
        <v>0</v>
      </c>
      <c r="N50" s="102">
        <v>1</v>
      </c>
    </row>
    <row r="51" spans="1:14" ht="13.5" customHeight="1" x14ac:dyDescent="0.15">
      <c r="A51" s="74" t="s">
        <v>128</v>
      </c>
      <c r="B51" s="1264" t="s">
        <v>13</v>
      </c>
      <c r="C51" s="1265"/>
      <c r="D51" s="74">
        <v>14</v>
      </c>
      <c r="E51" s="76">
        <v>14</v>
      </c>
      <c r="F51" s="78">
        <v>14</v>
      </c>
      <c r="G51" s="79" t="s">
        <v>346</v>
      </c>
      <c r="H51" s="80">
        <v>1</v>
      </c>
      <c r="I51" s="78">
        <v>14</v>
      </c>
      <c r="J51" s="82" t="s">
        <v>346</v>
      </c>
      <c r="K51" s="83"/>
      <c r="L51" s="84">
        <v>0</v>
      </c>
      <c r="M51" s="77">
        <v>0</v>
      </c>
      <c r="N51" s="102">
        <v>0</v>
      </c>
    </row>
    <row r="52" spans="1:14" ht="13.5" customHeight="1" x14ac:dyDescent="0.15">
      <c r="A52" s="74" t="s">
        <v>93</v>
      </c>
      <c r="B52" s="1264" t="s">
        <v>13</v>
      </c>
      <c r="C52" s="1265"/>
      <c r="D52" s="74">
        <v>16</v>
      </c>
      <c r="E52" s="76">
        <v>19</v>
      </c>
      <c r="F52" s="78">
        <v>19</v>
      </c>
      <c r="G52" s="79" t="s">
        <v>346</v>
      </c>
      <c r="H52" s="80">
        <v>1.1875</v>
      </c>
      <c r="I52" s="78">
        <v>16</v>
      </c>
      <c r="J52" s="82" t="s">
        <v>346</v>
      </c>
      <c r="K52" s="83"/>
      <c r="L52" s="84">
        <v>0</v>
      </c>
      <c r="M52" s="77">
        <v>0</v>
      </c>
      <c r="N52" s="102">
        <v>2</v>
      </c>
    </row>
    <row r="53" spans="1:14" ht="13.5" customHeight="1" x14ac:dyDescent="0.15">
      <c r="A53" s="74" t="s">
        <v>133</v>
      </c>
      <c r="B53" s="1264" t="s">
        <v>308</v>
      </c>
      <c r="C53" s="1265"/>
      <c r="D53" s="74">
        <v>12</v>
      </c>
      <c r="E53" s="76">
        <v>17</v>
      </c>
      <c r="F53" s="78">
        <v>17</v>
      </c>
      <c r="G53" s="79" t="s">
        <v>346</v>
      </c>
      <c r="H53" s="80">
        <v>1.4166666666666667</v>
      </c>
      <c r="I53" s="78">
        <v>12</v>
      </c>
      <c r="J53" s="82" t="s">
        <v>346</v>
      </c>
      <c r="K53" s="83"/>
      <c r="L53" s="84">
        <v>0</v>
      </c>
      <c r="M53" s="77">
        <v>0</v>
      </c>
      <c r="N53" s="102">
        <v>1</v>
      </c>
    </row>
    <row r="54" spans="1:14" ht="13.5" customHeight="1" x14ac:dyDescent="0.15">
      <c r="A54" s="74" t="s">
        <v>69</v>
      </c>
      <c r="B54" s="1264" t="s">
        <v>308</v>
      </c>
      <c r="C54" s="1265"/>
      <c r="D54" s="74">
        <v>14</v>
      </c>
      <c r="E54" s="76">
        <v>17</v>
      </c>
      <c r="F54" s="78">
        <v>17</v>
      </c>
      <c r="G54" s="79" t="s">
        <v>346</v>
      </c>
      <c r="H54" s="80">
        <v>1.2142857142857142</v>
      </c>
      <c r="I54" s="78">
        <v>14</v>
      </c>
      <c r="J54" s="82" t="s">
        <v>346</v>
      </c>
      <c r="K54" s="83"/>
      <c r="L54" s="84">
        <v>0</v>
      </c>
      <c r="M54" s="77">
        <v>0</v>
      </c>
      <c r="N54" s="102">
        <v>0</v>
      </c>
    </row>
    <row r="55" spans="1:14" ht="13.5" customHeight="1" x14ac:dyDescent="0.15">
      <c r="A55" s="130" t="s">
        <v>149</v>
      </c>
      <c r="B55" s="1270" t="s">
        <v>256</v>
      </c>
      <c r="C55" s="1271"/>
      <c r="D55" s="130">
        <v>20</v>
      </c>
      <c r="E55" s="132">
        <v>27</v>
      </c>
      <c r="F55" s="133">
        <v>27</v>
      </c>
      <c r="G55" s="134" t="s">
        <v>346</v>
      </c>
      <c r="H55" s="135">
        <v>1.35</v>
      </c>
      <c r="I55" s="133">
        <v>20</v>
      </c>
      <c r="J55" s="137" t="s">
        <v>346</v>
      </c>
      <c r="K55" s="138"/>
      <c r="L55" s="140">
        <v>0</v>
      </c>
      <c r="M55" s="121">
        <v>0</v>
      </c>
      <c r="N55" s="139">
        <v>0</v>
      </c>
    </row>
    <row r="56" spans="1:14" ht="12.75" customHeight="1" x14ac:dyDescent="0.15">
      <c r="A56" s="1186" t="s">
        <v>317</v>
      </c>
      <c r="B56" s="157" t="s">
        <v>312</v>
      </c>
      <c r="C56" s="357" t="s">
        <v>311</v>
      </c>
      <c r="D56" s="89">
        <v>16</v>
      </c>
      <c r="E56" s="90">
        <v>21</v>
      </c>
      <c r="F56" s="91">
        <v>21</v>
      </c>
      <c r="G56" s="92"/>
      <c r="H56" s="93">
        <v>1.3125</v>
      </c>
      <c r="I56" s="91">
        <v>16</v>
      </c>
      <c r="J56" s="95"/>
      <c r="K56" s="96"/>
      <c r="L56" s="98">
        <v>0</v>
      </c>
      <c r="M56" s="99">
        <v>0</v>
      </c>
      <c r="N56" s="97">
        <v>6</v>
      </c>
    </row>
    <row r="57" spans="1:14" ht="12.75" customHeight="1" x14ac:dyDescent="0.15">
      <c r="A57" s="1156"/>
      <c r="B57" s="205" t="s">
        <v>313</v>
      </c>
      <c r="C57" s="354" t="s">
        <v>311</v>
      </c>
      <c r="D57" s="74">
        <v>60</v>
      </c>
      <c r="E57" s="76">
        <v>63</v>
      </c>
      <c r="F57" s="78">
        <v>63</v>
      </c>
      <c r="G57" s="79"/>
      <c r="H57" s="80">
        <v>1.05</v>
      </c>
      <c r="I57" s="78">
        <v>56</v>
      </c>
      <c r="J57" s="82"/>
      <c r="K57" s="83"/>
      <c r="L57" s="84">
        <v>1</v>
      </c>
      <c r="M57" s="77">
        <v>0</v>
      </c>
      <c r="N57" s="102">
        <v>4</v>
      </c>
    </row>
    <row r="58" spans="1:14" ht="12.75" customHeight="1" x14ac:dyDescent="0.15">
      <c r="A58" s="1156"/>
      <c r="B58" s="205" t="s">
        <v>314</v>
      </c>
      <c r="C58" s="354" t="s">
        <v>311</v>
      </c>
      <c r="D58" s="74">
        <v>26</v>
      </c>
      <c r="E58" s="76">
        <v>34</v>
      </c>
      <c r="F58" s="78">
        <v>34</v>
      </c>
      <c r="G58" s="79"/>
      <c r="H58" s="80">
        <v>1.3076923076923077</v>
      </c>
      <c r="I58" s="78">
        <v>26</v>
      </c>
      <c r="J58" s="82"/>
      <c r="K58" s="83"/>
      <c r="L58" s="84">
        <v>0</v>
      </c>
      <c r="M58" s="77">
        <v>0</v>
      </c>
      <c r="N58" s="102">
        <v>1</v>
      </c>
    </row>
    <row r="59" spans="1:14" ht="12.75" customHeight="1" x14ac:dyDescent="0.15">
      <c r="A59" s="1158"/>
      <c r="B59" s="174" t="s">
        <v>315</v>
      </c>
      <c r="C59" s="406" t="s">
        <v>311</v>
      </c>
      <c r="D59" s="103">
        <v>20</v>
      </c>
      <c r="E59" s="104">
        <v>27</v>
      </c>
      <c r="F59" s="105">
        <v>27</v>
      </c>
      <c r="G59" s="106"/>
      <c r="H59" s="107">
        <v>1.35</v>
      </c>
      <c r="I59" s="105">
        <v>20</v>
      </c>
      <c r="J59" s="108"/>
      <c r="K59" s="109"/>
      <c r="L59" s="111">
        <v>0</v>
      </c>
      <c r="M59" s="112">
        <v>0</v>
      </c>
      <c r="N59" s="110">
        <v>0</v>
      </c>
    </row>
    <row r="60" spans="1:14" ht="12.75" customHeight="1" x14ac:dyDescent="0.15">
      <c r="A60" s="1161" t="s">
        <v>316</v>
      </c>
      <c r="B60" s="1340"/>
      <c r="C60" s="407" t="s">
        <v>274</v>
      </c>
      <c r="D60" s="47">
        <v>122</v>
      </c>
      <c r="E60" s="69">
        <v>145</v>
      </c>
      <c r="F60" s="63">
        <v>145</v>
      </c>
      <c r="G60" s="142"/>
      <c r="H60" s="114">
        <v>1.1885245901639345</v>
      </c>
      <c r="I60" s="63">
        <v>118</v>
      </c>
      <c r="J60" s="64"/>
      <c r="K60" s="65"/>
      <c r="L60" s="66">
        <v>1</v>
      </c>
      <c r="M60" s="67">
        <v>0</v>
      </c>
      <c r="N60" s="62">
        <v>11</v>
      </c>
    </row>
  </sheetData>
  <mergeCells count="68">
    <mergeCell ref="A60:B60"/>
    <mergeCell ref="A31:A37"/>
    <mergeCell ref="B23:C23"/>
    <mergeCell ref="B24:C24"/>
    <mergeCell ref="B26:C26"/>
    <mergeCell ref="B27:C27"/>
    <mergeCell ref="B25:C25"/>
    <mergeCell ref="B48:C48"/>
    <mergeCell ref="B49:C49"/>
    <mergeCell ref="B46:C47"/>
    <mergeCell ref="B55:C55"/>
    <mergeCell ref="B51:C51"/>
    <mergeCell ref="B52:C52"/>
    <mergeCell ref="B53:C53"/>
    <mergeCell ref="B54:C54"/>
    <mergeCell ref="A56:A59"/>
    <mergeCell ref="H5:H6"/>
    <mergeCell ref="F46:G47"/>
    <mergeCell ref="H46:H47"/>
    <mergeCell ref="D12:D13"/>
    <mergeCell ref="E12:E13"/>
    <mergeCell ref="E46:E47"/>
    <mergeCell ref="D46:D47"/>
    <mergeCell ref="F12:G13"/>
    <mergeCell ref="H12:H13"/>
    <mergeCell ref="D5:D6"/>
    <mergeCell ref="B3:C4"/>
    <mergeCell ref="D3:D4"/>
    <mergeCell ref="E3:E4"/>
    <mergeCell ref="I3:K4"/>
    <mergeCell ref="F3:G4"/>
    <mergeCell ref="H3:H4"/>
    <mergeCell ref="L3:N3"/>
    <mergeCell ref="L12:N12"/>
    <mergeCell ref="B50:C50"/>
    <mergeCell ref="B29:C29"/>
    <mergeCell ref="A5:A6"/>
    <mergeCell ref="B5:C5"/>
    <mergeCell ref="B6:C6"/>
    <mergeCell ref="B14:C14"/>
    <mergeCell ref="B16:C16"/>
    <mergeCell ref="B12:C13"/>
    <mergeCell ref="B18:C18"/>
    <mergeCell ref="B30:C30"/>
    <mergeCell ref="B15:C15"/>
    <mergeCell ref="B17:C17"/>
    <mergeCell ref="B19:C19"/>
    <mergeCell ref="I12:K13"/>
    <mergeCell ref="A12:A13"/>
    <mergeCell ref="A14:A15"/>
    <mergeCell ref="A16:A17"/>
    <mergeCell ref="A18:A19"/>
    <mergeCell ref="A3:A4"/>
    <mergeCell ref="A46:A47"/>
    <mergeCell ref="L46:N46"/>
    <mergeCell ref="H14:H15"/>
    <mergeCell ref="H16:H17"/>
    <mergeCell ref="H18:H19"/>
    <mergeCell ref="I46:K47"/>
    <mergeCell ref="A38:B40"/>
    <mergeCell ref="B32:B34"/>
    <mergeCell ref="B20:C20"/>
    <mergeCell ref="B21:C21"/>
    <mergeCell ref="B22:C22"/>
    <mergeCell ref="B28:C28"/>
    <mergeCell ref="D14:D15"/>
    <mergeCell ref="D16:D17"/>
    <mergeCell ref="D18:D19"/>
  </mergeCells>
  <phoneticPr fontId="1"/>
  <pageMargins left="0.39370078740157483" right="0.39370078740157483" top="0.47244094488188981" bottom="0.47244094488188981" header="0.31496062992125984" footer="0.31496062992125984"/>
  <pageSetup paperSize="9" scale="6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Z37"/>
  <sheetViews>
    <sheetView zoomScaleNormal="100" zoomScaleSheetLayoutView="100" workbookViewId="0"/>
  </sheetViews>
  <sheetFormatPr defaultColWidth="8.75" defaultRowHeight="12.75" customHeight="1" x14ac:dyDescent="0.15"/>
  <cols>
    <col min="1" max="1" width="26.25" style="33" customWidth="1"/>
    <col min="2" max="2" width="16.25" style="35" customWidth="1"/>
    <col min="3" max="3" width="5" style="33" customWidth="1"/>
    <col min="4" max="6" width="7.5" style="33" customWidth="1"/>
    <col min="7" max="7" width="5" style="36" customWidth="1"/>
    <col min="8" max="8" width="7.5" style="37" customWidth="1"/>
    <col min="9" max="9" width="7.5" style="38" customWidth="1"/>
    <col min="10" max="10" width="7.5" style="33" customWidth="1"/>
    <col min="11" max="11" width="5" style="36" customWidth="1"/>
    <col min="12" max="12" width="5" style="73" customWidth="1"/>
    <col min="13" max="16" width="7.5" style="33" customWidth="1"/>
    <col min="17" max="17" width="16" style="33" customWidth="1"/>
    <col min="18" max="22" width="7.5" style="33" customWidth="1"/>
    <col min="23" max="23" width="7.5" style="37" customWidth="1"/>
    <col min="24" max="26" width="6.25" style="33" customWidth="1"/>
    <col min="27" max="27" width="7.5" style="33" customWidth="1"/>
    <col min="28" max="16384" width="8.75" style="33"/>
  </cols>
  <sheetData>
    <row r="1" spans="1:26" ht="13.5" x14ac:dyDescent="0.15">
      <c r="A1" s="32" t="s">
        <v>482</v>
      </c>
    </row>
    <row r="3" spans="1:26" ht="12.75" customHeight="1" x14ac:dyDescent="0.15">
      <c r="A3" s="33" t="s">
        <v>475</v>
      </c>
    </row>
    <row r="4" spans="1:26" ht="12.75" customHeight="1" x14ac:dyDescent="0.15">
      <c r="A4" s="33" t="s">
        <v>476</v>
      </c>
    </row>
    <row r="5" spans="1:26" ht="12.75" customHeight="1" x14ac:dyDescent="0.15">
      <c r="A5" s="33" t="s">
        <v>519</v>
      </c>
    </row>
    <row r="6" spans="1:26" ht="12.75" customHeight="1" x14ac:dyDescent="0.15">
      <c r="A6" s="33" t="s">
        <v>520</v>
      </c>
    </row>
    <row r="10" spans="1:26" ht="12.75" customHeight="1" x14ac:dyDescent="0.15">
      <c r="A10" s="191" t="s">
        <v>483</v>
      </c>
      <c r="B10" s="1246"/>
      <c r="C10" s="1246"/>
    </row>
    <row r="11" spans="1:26" ht="12.75" customHeight="1" x14ac:dyDescent="0.15">
      <c r="A11" s="1232" t="s">
        <v>227</v>
      </c>
      <c r="B11" s="1135" t="s">
        <v>228</v>
      </c>
      <c r="C11" s="1135"/>
      <c r="D11" s="1232" t="s">
        <v>229</v>
      </c>
      <c r="E11" s="1119" t="s">
        <v>239</v>
      </c>
      <c r="F11" s="1120"/>
      <c r="G11" s="1120"/>
      <c r="H11" s="1120"/>
      <c r="I11" s="1120"/>
      <c r="J11" s="1235" t="s">
        <v>233</v>
      </c>
      <c r="K11" s="1235"/>
      <c r="L11" s="1235"/>
      <c r="M11" s="1113" t="s">
        <v>518</v>
      </c>
      <c r="N11" s="1119" t="s">
        <v>245</v>
      </c>
      <c r="O11" s="1120"/>
      <c r="P11" s="1120"/>
      <c r="Q11" s="1120"/>
      <c r="R11" s="1120"/>
      <c r="S11" s="1120"/>
      <c r="T11" s="1120"/>
      <c r="U11" s="1120"/>
      <c r="V11" s="1120"/>
      <c r="W11" s="1121"/>
      <c r="X11" s="1119" t="s">
        <v>255</v>
      </c>
      <c r="Y11" s="1120"/>
      <c r="Z11" s="1121"/>
    </row>
    <row r="12" spans="1:26" ht="12.75" customHeight="1" x14ac:dyDescent="0.15">
      <c r="A12" s="1233"/>
      <c r="B12" s="1137"/>
      <c r="C12" s="1137"/>
      <c r="D12" s="1233"/>
      <c r="E12" s="1122"/>
      <c r="F12" s="1123"/>
      <c r="G12" s="1123"/>
      <c r="H12" s="1123"/>
      <c r="I12" s="1123"/>
      <c r="J12" s="1236"/>
      <c r="K12" s="1236"/>
      <c r="L12" s="1236"/>
      <c r="M12" s="1238"/>
      <c r="N12" s="1122" t="s">
        <v>238</v>
      </c>
      <c r="O12" s="1123"/>
      <c r="P12" s="1123"/>
      <c r="Q12" s="1123" t="s">
        <v>246</v>
      </c>
      <c r="R12" s="1123"/>
      <c r="S12" s="1123"/>
      <c r="T12" s="1123"/>
      <c r="U12" s="1243" t="s">
        <v>589</v>
      </c>
      <c r="V12" s="1243" t="s">
        <v>576</v>
      </c>
      <c r="W12" s="1244" t="s">
        <v>586</v>
      </c>
      <c r="X12" s="1122"/>
      <c r="Y12" s="1123"/>
      <c r="Z12" s="1124"/>
    </row>
    <row r="13" spans="1:26" s="46" customFormat="1" ht="33.75" x14ac:dyDescent="0.15">
      <c r="A13" s="1234"/>
      <c r="B13" s="1247"/>
      <c r="C13" s="1247"/>
      <c r="D13" s="1234"/>
      <c r="E13" s="837" t="s">
        <v>230</v>
      </c>
      <c r="F13" s="1240" t="s">
        <v>522</v>
      </c>
      <c r="G13" s="1240"/>
      <c r="H13" s="838" t="s">
        <v>231</v>
      </c>
      <c r="I13" s="88" t="s">
        <v>232</v>
      </c>
      <c r="J13" s="1237"/>
      <c r="K13" s="1237"/>
      <c r="L13" s="1237"/>
      <c r="M13" s="1239"/>
      <c r="N13" s="1038" t="s">
        <v>577</v>
      </c>
      <c r="O13" s="1039" t="s">
        <v>578</v>
      </c>
      <c r="P13" s="1039" t="s">
        <v>579</v>
      </c>
      <c r="Q13" s="1039" t="s">
        <v>580</v>
      </c>
      <c r="R13" s="1039" t="s">
        <v>581</v>
      </c>
      <c r="S13" s="1039" t="s">
        <v>582</v>
      </c>
      <c r="T13" s="1039" t="s">
        <v>583</v>
      </c>
      <c r="U13" s="1240"/>
      <c r="V13" s="1240"/>
      <c r="W13" s="1245"/>
      <c r="X13" s="42" t="s">
        <v>248</v>
      </c>
      <c r="Y13" s="43" t="s">
        <v>249</v>
      </c>
      <c r="Z13" s="45" t="s">
        <v>250</v>
      </c>
    </row>
    <row r="14" spans="1:26" ht="12.75" customHeight="1" x14ac:dyDescent="0.15">
      <c r="A14" s="1252" t="s">
        <v>480</v>
      </c>
      <c r="B14" s="1248" t="s">
        <v>478</v>
      </c>
      <c r="C14" s="1249"/>
      <c r="D14" s="89">
        <v>280</v>
      </c>
      <c r="E14" s="1224">
        <v>395</v>
      </c>
      <c r="F14" s="1222">
        <v>393</v>
      </c>
      <c r="G14" s="1226">
        <v>1</v>
      </c>
      <c r="H14" s="1228">
        <v>1.0972222222222223</v>
      </c>
      <c r="I14" s="1230">
        <v>91.139240506329116</v>
      </c>
      <c r="J14" s="91">
        <v>280</v>
      </c>
      <c r="K14" s="95">
        <v>1</v>
      </c>
      <c r="L14" s="96"/>
      <c r="M14" s="97">
        <v>5</v>
      </c>
      <c r="N14" s="566">
        <v>330</v>
      </c>
      <c r="O14" s="99">
        <v>328</v>
      </c>
      <c r="P14" s="99">
        <v>280</v>
      </c>
      <c r="Q14" s="99" t="s">
        <v>479</v>
      </c>
      <c r="R14" s="568">
        <v>15</v>
      </c>
      <c r="S14" s="173" t="s">
        <v>169</v>
      </c>
      <c r="T14" s="173" t="s">
        <v>169</v>
      </c>
      <c r="U14" s="99">
        <v>330</v>
      </c>
      <c r="V14" s="99">
        <v>280</v>
      </c>
      <c r="W14" s="125">
        <v>1.1785714285714286</v>
      </c>
      <c r="X14" s="98">
        <v>0</v>
      </c>
      <c r="Y14" s="99">
        <v>0</v>
      </c>
      <c r="Z14" s="97">
        <v>12</v>
      </c>
    </row>
    <row r="15" spans="1:26" ht="12.75" customHeight="1" x14ac:dyDescent="0.15">
      <c r="A15" s="1253"/>
      <c r="B15" s="1250" t="s">
        <v>479</v>
      </c>
      <c r="C15" s="1251"/>
      <c r="D15" s="103">
        <v>80</v>
      </c>
      <c r="E15" s="1225"/>
      <c r="F15" s="1223"/>
      <c r="G15" s="1227"/>
      <c r="H15" s="1229"/>
      <c r="I15" s="1231"/>
      <c r="J15" s="105">
        <v>78</v>
      </c>
      <c r="K15" s="108" t="s">
        <v>346</v>
      </c>
      <c r="L15" s="109">
        <v>2</v>
      </c>
      <c r="M15" s="110">
        <v>3</v>
      </c>
      <c r="N15" s="572">
        <v>65</v>
      </c>
      <c r="O15" s="112">
        <v>65</v>
      </c>
      <c r="P15" s="112">
        <v>65</v>
      </c>
      <c r="Q15" s="112" t="s">
        <v>478</v>
      </c>
      <c r="R15" s="567">
        <v>45</v>
      </c>
      <c r="S15" s="571">
        <v>13</v>
      </c>
      <c r="T15" s="571">
        <v>13</v>
      </c>
      <c r="U15" s="112">
        <v>78</v>
      </c>
      <c r="V15" s="112">
        <v>78</v>
      </c>
      <c r="W15" s="128">
        <v>0.97499999999999998</v>
      </c>
      <c r="X15" s="111">
        <v>0</v>
      </c>
      <c r="Y15" s="112">
        <v>0</v>
      </c>
      <c r="Z15" s="110">
        <v>3</v>
      </c>
    </row>
    <row r="16" spans="1:26" ht="12.75" customHeight="1" x14ac:dyDescent="0.15">
      <c r="A16" s="115"/>
      <c r="B16" s="70"/>
      <c r="C16" s="70"/>
      <c r="D16" s="70"/>
      <c r="E16" s="70"/>
      <c r="F16" s="70"/>
      <c r="H16" s="71"/>
      <c r="I16" s="72"/>
      <c r="J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1"/>
      <c r="X16" s="70"/>
      <c r="Y16" s="70"/>
      <c r="Z16" s="70"/>
    </row>
    <row r="17" spans="1:26" ht="12.75" customHeight="1" x14ac:dyDescent="0.15">
      <c r="A17" s="115"/>
      <c r="B17" s="70"/>
      <c r="C17" s="70"/>
      <c r="D17" s="70"/>
      <c r="E17" s="70"/>
      <c r="F17" s="70"/>
      <c r="H17" s="71"/>
      <c r="I17" s="72"/>
      <c r="J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1"/>
      <c r="X17" s="70"/>
      <c r="Y17" s="70"/>
      <c r="Z17" s="70"/>
    </row>
    <row r="18" spans="1:26" ht="12.75" customHeight="1" x14ac:dyDescent="0.15">
      <c r="A18" s="115"/>
      <c r="B18" s="70"/>
      <c r="C18" s="70"/>
      <c r="D18" s="70"/>
      <c r="E18" s="70"/>
      <c r="F18" s="70"/>
      <c r="H18" s="71"/>
      <c r="I18" s="72"/>
      <c r="J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1"/>
      <c r="X18" s="70"/>
      <c r="Y18" s="70"/>
      <c r="Z18" s="70"/>
    </row>
    <row r="19" spans="1:26" ht="12.75" customHeight="1" x14ac:dyDescent="0.15">
      <c r="A19" s="115"/>
      <c r="B19" s="70"/>
      <c r="C19" s="70"/>
      <c r="D19" s="70"/>
      <c r="E19" s="70"/>
      <c r="F19" s="70"/>
      <c r="H19" s="71"/>
      <c r="I19" s="72"/>
      <c r="J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1"/>
      <c r="X19" s="70"/>
      <c r="Y19" s="70"/>
      <c r="Z19" s="70"/>
    </row>
    <row r="20" spans="1:26" ht="12.75" customHeight="1" x14ac:dyDescent="0.15">
      <c r="A20" s="115"/>
      <c r="B20" s="70"/>
      <c r="C20" s="70"/>
      <c r="D20" s="70"/>
      <c r="E20" s="70"/>
      <c r="F20" s="70"/>
      <c r="H20" s="71"/>
      <c r="I20" s="72"/>
      <c r="J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1"/>
      <c r="X20" s="70"/>
      <c r="Y20" s="70"/>
      <c r="Z20" s="70"/>
    </row>
    <row r="21" spans="1:26" ht="12.75" customHeight="1" x14ac:dyDescent="0.15">
      <c r="A21" s="115"/>
      <c r="B21" s="70"/>
      <c r="C21" s="70"/>
      <c r="D21" s="70"/>
      <c r="E21" s="70"/>
      <c r="F21" s="70"/>
      <c r="H21" s="71"/>
      <c r="I21" s="72"/>
      <c r="J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1"/>
      <c r="X21" s="70"/>
      <c r="Y21" s="70"/>
      <c r="Z21" s="70"/>
    </row>
    <row r="22" spans="1:26" ht="12.75" customHeight="1" x14ac:dyDescent="0.15">
      <c r="A22" s="115"/>
      <c r="B22" s="70"/>
      <c r="C22" s="70"/>
      <c r="D22" s="70"/>
      <c r="E22" s="70"/>
      <c r="F22" s="70"/>
      <c r="H22" s="71"/>
      <c r="I22" s="72"/>
      <c r="J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1"/>
      <c r="X22" s="70"/>
      <c r="Y22" s="70"/>
      <c r="Z22" s="70"/>
    </row>
    <row r="23" spans="1:26" ht="12.75" customHeight="1" x14ac:dyDescent="0.15">
      <c r="A23" s="115"/>
      <c r="B23" s="70"/>
      <c r="C23" s="70"/>
      <c r="D23" s="70"/>
      <c r="E23" s="70"/>
      <c r="F23" s="70"/>
      <c r="H23" s="71"/>
      <c r="I23" s="72"/>
      <c r="J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1"/>
      <c r="X23" s="70"/>
      <c r="Y23" s="70"/>
      <c r="Z23" s="70"/>
    </row>
    <row r="25" spans="1:26" s="70" customFormat="1" ht="12.75" customHeight="1" x14ac:dyDescent="0.15">
      <c r="B25" s="115"/>
      <c r="G25" s="36"/>
      <c r="H25" s="71"/>
      <c r="I25" s="72"/>
      <c r="K25" s="36"/>
      <c r="L25" s="73"/>
      <c r="W25" s="71"/>
    </row>
    <row r="26" spans="1:26" s="70" customFormat="1" ht="12.75" customHeight="1" x14ac:dyDescent="0.15">
      <c r="B26" s="115"/>
      <c r="G26" s="36"/>
      <c r="H26" s="71"/>
      <c r="I26" s="72"/>
      <c r="K26" s="36"/>
      <c r="L26" s="73"/>
      <c r="W26" s="71"/>
    </row>
    <row r="27" spans="1:26" s="70" customFormat="1" ht="12.75" customHeight="1" x14ac:dyDescent="0.15">
      <c r="B27" s="115"/>
      <c r="G27" s="36"/>
      <c r="H27" s="71"/>
      <c r="I27" s="72"/>
      <c r="K27" s="36"/>
      <c r="L27" s="73"/>
      <c r="W27" s="71"/>
    </row>
    <row r="28" spans="1:26" s="70" customFormat="1" ht="12.75" customHeight="1" x14ac:dyDescent="0.15">
      <c r="B28" s="115"/>
      <c r="G28" s="36"/>
      <c r="H28" s="71"/>
      <c r="I28" s="72"/>
      <c r="K28" s="36"/>
      <c r="L28" s="73"/>
      <c r="W28" s="71"/>
    </row>
    <row r="29" spans="1:26" s="287" customFormat="1" ht="12.75" customHeight="1" x14ac:dyDescent="0.15"/>
    <row r="30" spans="1:26" s="287" customFormat="1" ht="12.75" customHeight="1" x14ac:dyDescent="0.15"/>
    <row r="31" spans="1:26" s="287" customFormat="1" ht="12.75" customHeight="1" x14ac:dyDescent="0.15"/>
    <row r="32" spans="1:26" s="287" customFormat="1" ht="12.75" customHeight="1" x14ac:dyDescent="0.15"/>
    <row r="33" s="287" customFormat="1" ht="12.75" customHeight="1" x14ac:dyDescent="0.15"/>
    <row r="34" s="287" customFormat="1" ht="12.75" customHeight="1" x14ac:dyDescent="0.15"/>
    <row r="35" s="287" customFormat="1" ht="12.75" customHeight="1" x14ac:dyDescent="0.15"/>
    <row r="36" s="287" customFormat="1" ht="12.75" customHeight="1" x14ac:dyDescent="0.15"/>
    <row r="37" s="287" customFormat="1" ht="12.75" customHeight="1" x14ac:dyDescent="0.15"/>
  </sheetData>
  <mergeCells count="23">
    <mergeCell ref="F13:G13"/>
    <mergeCell ref="B10:C10"/>
    <mergeCell ref="A11:A13"/>
    <mergeCell ref="B11:C13"/>
    <mergeCell ref="D11:D13"/>
    <mergeCell ref="E11:I12"/>
    <mergeCell ref="J11:L13"/>
    <mergeCell ref="M11:M13"/>
    <mergeCell ref="N11:W11"/>
    <mergeCell ref="X11:Z12"/>
    <mergeCell ref="N12:P12"/>
    <mergeCell ref="Q12:T12"/>
    <mergeCell ref="U12:U13"/>
    <mergeCell ref="V12:V13"/>
    <mergeCell ref="W12:W13"/>
    <mergeCell ref="I14:I15"/>
    <mergeCell ref="B15:C15"/>
    <mergeCell ref="H14:H15"/>
    <mergeCell ref="A14:A15"/>
    <mergeCell ref="B14:C14"/>
    <mergeCell ref="E14:E15"/>
    <mergeCell ref="F14:F15"/>
    <mergeCell ref="G14:G15"/>
  </mergeCells>
  <phoneticPr fontId="1"/>
  <pageMargins left="0.39370078740157483" right="0.39370078740157483" top="0.47244094488188981" bottom="0.47244094488188981" header="0.31496062992125984" footer="0.31496062992125984"/>
  <pageSetup paperSize="9" scale="64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Z305"/>
  <sheetViews>
    <sheetView zoomScaleNormal="100" zoomScaleSheetLayoutView="100" workbookViewId="0"/>
  </sheetViews>
  <sheetFormatPr defaultColWidth="8.75" defaultRowHeight="12.75" customHeight="1" x14ac:dyDescent="0.15"/>
  <cols>
    <col min="1" max="1" width="26.25" style="33" customWidth="1"/>
    <col min="2" max="2" width="16.25" style="348" customWidth="1"/>
    <col min="3" max="3" width="5" style="278" customWidth="1"/>
    <col min="4" max="6" width="7.5" style="33" customWidth="1"/>
    <col min="7" max="7" width="5" style="36" customWidth="1"/>
    <col min="8" max="8" width="7.5" style="37" customWidth="1"/>
    <col min="9" max="9" width="7.5" style="38" customWidth="1"/>
    <col min="10" max="10" width="6.875" style="33" bestFit="1" customWidth="1"/>
    <col min="11" max="11" width="5" style="36" customWidth="1"/>
    <col min="12" max="12" width="5" style="39" customWidth="1"/>
    <col min="13" max="16" width="7.5" style="33" customWidth="1"/>
    <col min="17" max="17" width="16.25" style="33" customWidth="1"/>
    <col min="18" max="22" width="7.5" style="33" customWidth="1"/>
    <col min="23" max="23" width="7.5" style="37" customWidth="1"/>
    <col min="24" max="26" width="6.25" style="33" customWidth="1"/>
    <col min="27" max="16384" width="8.75" style="33"/>
  </cols>
  <sheetData>
    <row r="1" spans="1:26" ht="12.75" customHeight="1" x14ac:dyDescent="0.15">
      <c r="A1" s="33" t="s">
        <v>324</v>
      </c>
      <c r="B1" s="117"/>
      <c r="C1" s="431"/>
    </row>
    <row r="2" spans="1:26" ht="12.75" customHeight="1" x14ac:dyDescent="0.15">
      <c r="A2" s="1140" t="s">
        <v>227</v>
      </c>
      <c r="B2" s="1107" t="s">
        <v>228</v>
      </c>
      <c r="C2" s="1218"/>
      <c r="D2" s="1232" t="s">
        <v>229</v>
      </c>
      <c r="E2" s="1171" t="s">
        <v>239</v>
      </c>
      <c r="F2" s="1168"/>
      <c r="G2" s="1168"/>
      <c r="H2" s="1168"/>
      <c r="I2" s="1241"/>
      <c r="J2" s="1235" t="s">
        <v>233</v>
      </c>
      <c r="K2" s="1235"/>
      <c r="L2" s="1235"/>
      <c r="M2" s="1113" t="s">
        <v>518</v>
      </c>
      <c r="N2" s="1119" t="s">
        <v>245</v>
      </c>
      <c r="O2" s="1120"/>
      <c r="P2" s="1120"/>
      <c r="Q2" s="1120"/>
      <c r="R2" s="1120"/>
      <c r="S2" s="1120"/>
      <c r="T2" s="1120"/>
      <c r="U2" s="1120"/>
      <c r="V2" s="1120"/>
      <c r="W2" s="1121"/>
      <c r="X2" s="1119" t="s">
        <v>255</v>
      </c>
      <c r="Y2" s="1120"/>
      <c r="Z2" s="1121"/>
    </row>
    <row r="3" spans="1:26" ht="12.75" customHeight="1" x14ac:dyDescent="0.15">
      <c r="A3" s="1141"/>
      <c r="B3" s="1109"/>
      <c r="C3" s="1338"/>
      <c r="D3" s="1262"/>
      <c r="E3" s="1160"/>
      <c r="F3" s="1199"/>
      <c r="G3" s="1199"/>
      <c r="H3" s="1199"/>
      <c r="I3" s="1301"/>
      <c r="J3" s="1243"/>
      <c r="K3" s="1243"/>
      <c r="L3" s="1243"/>
      <c r="M3" s="1114"/>
      <c r="N3" s="1122" t="s">
        <v>238</v>
      </c>
      <c r="O3" s="1123"/>
      <c r="P3" s="1123"/>
      <c r="Q3" s="1123" t="s">
        <v>246</v>
      </c>
      <c r="R3" s="1123"/>
      <c r="S3" s="1123"/>
      <c r="T3" s="1123"/>
      <c r="U3" s="1243" t="s">
        <v>589</v>
      </c>
      <c r="V3" s="1243" t="s">
        <v>576</v>
      </c>
      <c r="W3" s="1244" t="s">
        <v>585</v>
      </c>
      <c r="X3" s="1122"/>
      <c r="Y3" s="1123"/>
      <c r="Z3" s="1124"/>
    </row>
    <row r="4" spans="1:26" s="46" customFormat="1" ht="33.75" x14ac:dyDescent="0.15">
      <c r="A4" s="1142"/>
      <c r="B4" s="1111"/>
      <c r="C4" s="1219"/>
      <c r="D4" s="1263"/>
      <c r="E4" s="799" t="s">
        <v>230</v>
      </c>
      <c r="F4" s="1240" t="s">
        <v>522</v>
      </c>
      <c r="G4" s="1240"/>
      <c r="H4" s="87" t="s">
        <v>231</v>
      </c>
      <c r="I4" s="88" t="s">
        <v>232</v>
      </c>
      <c r="J4" s="1240"/>
      <c r="K4" s="1240"/>
      <c r="L4" s="1240"/>
      <c r="M4" s="1115"/>
      <c r="N4" s="42" t="s">
        <v>577</v>
      </c>
      <c r="O4" s="43" t="s">
        <v>578</v>
      </c>
      <c r="P4" s="43" t="s">
        <v>579</v>
      </c>
      <c r="Q4" s="43" t="s">
        <v>580</v>
      </c>
      <c r="R4" s="43" t="s">
        <v>581</v>
      </c>
      <c r="S4" s="43" t="s">
        <v>582</v>
      </c>
      <c r="T4" s="43" t="s">
        <v>583</v>
      </c>
      <c r="U4" s="1240"/>
      <c r="V4" s="1240"/>
      <c r="W4" s="1245"/>
      <c r="X4" s="42" t="s">
        <v>248</v>
      </c>
      <c r="Y4" s="43" t="s">
        <v>249</v>
      </c>
      <c r="Z4" s="45" t="s">
        <v>250</v>
      </c>
    </row>
    <row r="5" spans="1:26" ht="12.75" customHeight="1" x14ac:dyDescent="0.15">
      <c r="A5" s="731" t="s">
        <v>15</v>
      </c>
      <c r="B5" s="1440" t="s">
        <v>179</v>
      </c>
      <c r="C5" s="1332"/>
      <c r="D5" s="732">
        <v>264</v>
      </c>
      <c r="E5" s="50">
        <v>357</v>
      </c>
      <c r="F5" s="52">
        <v>354</v>
      </c>
      <c r="G5" s="53">
        <v>2</v>
      </c>
      <c r="H5" s="54">
        <v>1.3522727272727273</v>
      </c>
      <c r="I5" s="55">
        <v>73.94957983193278</v>
      </c>
      <c r="J5" s="52">
        <v>264</v>
      </c>
      <c r="K5" s="56">
        <v>1</v>
      </c>
      <c r="L5" s="57" t="s">
        <v>346</v>
      </c>
      <c r="M5" s="118">
        <v>4</v>
      </c>
      <c r="N5" s="58">
        <v>357</v>
      </c>
      <c r="O5" s="51">
        <v>354</v>
      </c>
      <c r="P5" s="51">
        <v>264</v>
      </c>
      <c r="Q5" s="1387"/>
      <c r="R5" s="1387"/>
      <c r="S5" s="1387"/>
      <c r="T5" s="1387"/>
      <c r="U5" s="51">
        <v>357</v>
      </c>
      <c r="V5" s="51">
        <v>264</v>
      </c>
      <c r="W5" s="59">
        <v>1.3522727272727273</v>
      </c>
      <c r="X5" s="58">
        <v>1</v>
      </c>
      <c r="Y5" s="51">
        <v>0</v>
      </c>
      <c r="Z5" s="118">
        <v>0</v>
      </c>
    </row>
    <row r="6" spans="1:26" ht="12.75" customHeight="1" x14ac:dyDescent="0.15">
      <c r="A6" s="1438" t="s">
        <v>17</v>
      </c>
      <c r="B6" s="1434" t="s">
        <v>179</v>
      </c>
      <c r="C6" s="1333"/>
      <c r="D6" s="704">
        <v>240</v>
      </c>
      <c r="E6" s="1287">
        <v>349</v>
      </c>
      <c r="F6" s="1271">
        <v>349</v>
      </c>
      <c r="G6" s="1456" t="s">
        <v>346</v>
      </c>
      <c r="H6" s="1313">
        <v>1.1009463722397477</v>
      </c>
      <c r="I6" s="1368">
        <v>90.830945558739245</v>
      </c>
      <c r="J6" s="78">
        <v>240</v>
      </c>
      <c r="K6" s="82" t="s">
        <v>346</v>
      </c>
      <c r="L6" s="83" t="s">
        <v>346</v>
      </c>
      <c r="M6" s="102">
        <v>3</v>
      </c>
      <c r="N6" s="84">
        <v>297</v>
      </c>
      <c r="O6" s="77">
        <v>297</v>
      </c>
      <c r="P6" s="77">
        <v>240</v>
      </c>
      <c r="Q6" s="77" t="s">
        <v>180</v>
      </c>
      <c r="R6" s="77">
        <v>43</v>
      </c>
      <c r="S6" s="752" t="s">
        <v>169</v>
      </c>
      <c r="T6" s="752" t="s">
        <v>169</v>
      </c>
      <c r="U6" s="77">
        <v>297</v>
      </c>
      <c r="V6" s="77">
        <v>240</v>
      </c>
      <c r="W6" s="85">
        <v>1.2375</v>
      </c>
      <c r="X6" s="84">
        <v>0</v>
      </c>
      <c r="Y6" s="77">
        <v>0</v>
      </c>
      <c r="Z6" s="102">
        <v>3</v>
      </c>
    </row>
    <row r="7" spans="1:26" ht="12.75" customHeight="1" x14ac:dyDescent="0.15">
      <c r="A7" s="1439"/>
      <c r="B7" s="1434" t="s">
        <v>180</v>
      </c>
      <c r="C7" s="1333"/>
      <c r="D7" s="704">
        <v>77</v>
      </c>
      <c r="E7" s="1285"/>
      <c r="F7" s="1272"/>
      <c r="G7" s="1457"/>
      <c r="H7" s="1311"/>
      <c r="I7" s="1315"/>
      <c r="J7" s="78">
        <v>77</v>
      </c>
      <c r="K7" s="82" t="s">
        <v>346</v>
      </c>
      <c r="L7" s="83" t="s">
        <v>346</v>
      </c>
      <c r="M7" s="102">
        <v>2</v>
      </c>
      <c r="N7" s="84">
        <v>52</v>
      </c>
      <c r="O7" s="77">
        <v>52</v>
      </c>
      <c r="P7" s="77">
        <v>52</v>
      </c>
      <c r="Q7" s="77" t="s">
        <v>179</v>
      </c>
      <c r="R7" s="77">
        <v>157</v>
      </c>
      <c r="S7" s="77">
        <v>32</v>
      </c>
      <c r="T7" s="77">
        <v>25</v>
      </c>
      <c r="U7" s="77">
        <v>84</v>
      </c>
      <c r="V7" s="77">
        <v>77</v>
      </c>
      <c r="W7" s="85">
        <v>1.0909090909090908</v>
      </c>
      <c r="X7" s="84">
        <v>0</v>
      </c>
      <c r="Y7" s="77">
        <v>0</v>
      </c>
      <c r="Z7" s="102">
        <v>5</v>
      </c>
    </row>
    <row r="8" spans="1:26" ht="12.75" customHeight="1" x14ac:dyDescent="0.15">
      <c r="A8" s="733" t="s">
        <v>205</v>
      </c>
      <c r="B8" s="1434" t="s">
        <v>179</v>
      </c>
      <c r="C8" s="1333"/>
      <c r="D8" s="686">
        <v>160</v>
      </c>
      <c r="E8" s="76">
        <v>175</v>
      </c>
      <c r="F8" s="78">
        <v>172</v>
      </c>
      <c r="G8" s="79">
        <v>2</v>
      </c>
      <c r="H8" s="80">
        <v>1.09375</v>
      </c>
      <c r="I8" s="81">
        <v>91.428571428571431</v>
      </c>
      <c r="J8" s="78">
        <v>160</v>
      </c>
      <c r="K8" s="82">
        <v>1</v>
      </c>
      <c r="L8" s="83" t="s">
        <v>346</v>
      </c>
      <c r="M8" s="102">
        <v>1</v>
      </c>
      <c r="N8" s="84">
        <v>175</v>
      </c>
      <c r="O8" s="77">
        <v>172</v>
      </c>
      <c r="P8" s="77">
        <v>160</v>
      </c>
      <c r="Q8" s="1389"/>
      <c r="R8" s="1386"/>
      <c r="S8" s="1386"/>
      <c r="T8" s="1386"/>
      <c r="U8" s="77">
        <v>175</v>
      </c>
      <c r="V8" s="77">
        <v>160</v>
      </c>
      <c r="W8" s="85">
        <v>1.09375</v>
      </c>
      <c r="X8" s="84">
        <v>0</v>
      </c>
      <c r="Y8" s="77">
        <v>0</v>
      </c>
      <c r="Z8" s="102">
        <v>0</v>
      </c>
    </row>
    <row r="9" spans="1:26" ht="12.75" customHeight="1" x14ac:dyDescent="0.15">
      <c r="A9" s="1437" t="s">
        <v>204</v>
      </c>
      <c r="B9" s="1256" t="s">
        <v>179</v>
      </c>
      <c r="C9" s="1435"/>
      <c r="D9" s="1284">
        <v>200</v>
      </c>
      <c r="E9" s="1286">
        <v>468</v>
      </c>
      <c r="F9" s="1265">
        <v>468</v>
      </c>
      <c r="G9" s="1436"/>
      <c r="H9" s="1312">
        <v>1.4670846394984327</v>
      </c>
      <c r="I9" s="1316">
        <v>68.162393162393158</v>
      </c>
      <c r="J9" s="1271">
        <v>200</v>
      </c>
      <c r="K9" s="1398"/>
      <c r="L9" s="1433" t="s">
        <v>346</v>
      </c>
      <c r="M9" s="1326">
        <v>0</v>
      </c>
      <c r="N9" s="1323">
        <v>309</v>
      </c>
      <c r="O9" s="1270">
        <v>309</v>
      </c>
      <c r="P9" s="1270">
        <v>200</v>
      </c>
      <c r="Q9" s="77" t="s">
        <v>187</v>
      </c>
      <c r="R9" s="77">
        <v>103</v>
      </c>
      <c r="S9" s="752" t="s">
        <v>169</v>
      </c>
      <c r="T9" s="752" t="s">
        <v>169</v>
      </c>
      <c r="U9" s="1270">
        <v>309</v>
      </c>
      <c r="V9" s="1270">
        <v>200</v>
      </c>
      <c r="W9" s="1365">
        <v>1.5449999999999999</v>
      </c>
      <c r="X9" s="1323">
        <v>0</v>
      </c>
      <c r="Y9" s="1270">
        <v>0</v>
      </c>
      <c r="Z9" s="1326">
        <v>7</v>
      </c>
    </row>
    <row r="10" spans="1:26" ht="12.75" customHeight="1" x14ac:dyDescent="0.15">
      <c r="A10" s="1437"/>
      <c r="B10" s="1256"/>
      <c r="C10" s="1435"/>
      <c r="D10" s="1284"/>
      <c r="E10" s="1286"/>
      <c r="F10" s="1265"/>
      <c r="G10" s="1436"/>
      <c r="H10" s="1312"/>
      <c r="I10" s="1316"/>
      <c r="J10" s="1272"/>
      <c r="K10" s="1273"/>
      <c r="L10" s="1320"/>
      <c r="M10" s="1304"/>
      <c r="N10" s="1305"/>
      <c r="O10" s="1306"/>
      <c r="P10" s="1306"/>
      <c r="Q10" s="77" t="s">
        <v>147</v>
      </c>
      <c r="R10" s="77">
        <v>44</v>
      </c>
      <c r="S10" s="1027" t="s">
        <v>169</v>
      </c>
      <c r="T10" s="1027" t="s">
        <v>169</v>
      </c>
      <c r="U10" s="1306"/>
      <c r="V10" s="1306"/>
      <c r="W10" s="1328"/>
      <c r="X10" s="1305"/>
      <c r="Y10" s="1306"/>
      <c r="Z10" s="1304"/>
    </row>
    <row r="11" spans="1:26" ht="12.75" customHeight="1" x14ac:dyDescent="0.15">
      <c r="A11" s="1437"/>
      <c r="B11" s="1256" t="s">
        <v>187</v>
      </c>
      <c r="C11" s="1435"/>
      <c r="D11" s="1284">
        <v>80</v>
      </c>
      <c r="E11" s="1286"/>
      <c r="F11" s="1265"/>
      <c r="G11" s="1436"/>
      <c r="H11" s="1312"/>
      <c r="I11" s="1316"/>
      <c r="J11" s="1271">
        <v>80</v>
      </c>
      <c r="K11" s="1398" t="s">
        <v>346</v>
      </c>
      <c r="L11" s="1433" t="s">
        <v>346</v>
      </c>
      <c r="M11" s="1326">
        <v>0</v>
      </c>
      <c r="N11" s="1323">
        <v>114</v>
      </c>
      <c r="O11" s="1270">
        <v>114</v>
      </c>
      <c r="P11" s="1270">
        <v>74</v>
      </c>
      <c r="Q11" s="77" t="s">
        <v>179</v>
      </c>
      <c r="R11" s="77">
        <v>99</v>
      </c>
      <c r="S11" s="789">
        <v>35</v>
      </c>
      <c r="T11" s="789">
        <v>6</v>
      </c>
      <c r="U11" s="1270">
        <v>149</v>
      </c>
      <c r="V11" s="1270">
        <v>80</v>
      </c>
      <c r="W11" s="1365">
        <v>1.8625</v>
      </c>
      <c r="X11" s="1323">
        <v>0</v>
      </c>
      <c r="Y11" s="1270">
        <v>0</v>
      </c>
      <c r="Z11" s="1326">
        <v>2</v>
      </c>
    </row>
    <row r="12" spans="1:26" ht="12.75" customHeight="1" x14ac:dyDescent="0.15">
      <c r="A12" s="1437"/>
      <c r="B12" s="1256"/>
      <c r="C12" s="1435"/>
      <c r="D12" s="1284"/>
      <c r="E12" s="1286"/>
      <c r="F12" s="1265"/>
      <c r="G12" s="1436"/>
      <c r="H12" s="1312"/>
      <c r="I12" s="1316"/>
      <c r="J12" s="1272"/>
      <c r="K12" s="1273"/>
      <c r="L12" s="1320"/>
      <c r="M12" s="1304"/>
      <c r="N12" s="1305"/>
      <c r="O12" s="1306"/>
      <c r="P12" s="1306"/>
      <c r="Q12" s="77" t="s">
        <v>147</v>
      </c>
      <c r="R12" s="77">
        <v>0</v>
      </c>
      <c r="S12" s="752" t="s">
        <v>169</v>
      </c>
      <c r="T12" s="752" t="s">
        <v>169</v>
      </c>
      <c r="U12" s="1306"/>
      <c r="V12" s="1306"/>
      <c r="W12" s="1328"/>
      <c r="X12" s="1305"/>
      <c r="Y12" s="1306"/>
      <c r="Z12" s="1304"/>
    </row>
    <row r="13" spans="1:26" ht="12.75" customHeight="1" x14ac:dyDescent="0.15">
      <c r="A13" s="1437"/>
      <c r="B13" s="1256" t="s">
        <v>147</v>
      </c>
      <c r="C13" s="1435"/>
      <c r="D13" s="1284">
        <v>39</v>
      </c>
      <c r="E13" s="1286"/>
      <c r="F13" s="1265"/>
      <c r="G13" s="1436"/>
      <c r="H13" s="1312"/>
      <c r="I13" s="1317"/>
      <c r="J13" s="1271">
        <v>39</v>
      </c>
      <c r="K13" s="1398" t="s">
        <v>346</v>
      </c>
      <c r="L13" s="1433" t="s">
        <v>346</v>
      </c>
      <c r="M13" s="1326">
        <v>0</v>
      </c>
      <c r="N13" s="1323">
        <v>45</v>
      </c>
      <c r="O13" s="1270">
        <v>45</v>
      </c>
      <c r="P13" s="1270">
        <v>33</v>
      </c>
      <c r="Q13" s="77" t="s">
        <v>179</v>
      </c>
      <c r="R13" s="77">
        <v>104</v>
      </c>
      <c r="S13" s="77">
        <v>32</v>
      </c>
      <c r="T13" s="77">
        <v>6</v>
      </c>
      <c r="U13" s="1270">
        <v>79</v>
      </c>
      <c r="V13" s="1270">
        <v>39</v>
      </c>
      <c r="W13" s="1365">
        <v>2.0256410256410255</v>
      </c>
      <c r="X13" s="1323">
        <v>0</v>
      </c>
      <c r="Y13" s="1270">
        <v>0</v>
      </c>
      <c r="Z13" s="1326">
        <v>7</v>
      </c>
    </row>
    <row r="14" spans="1:26" ht="12.75" customHeight="1" x14ac:dyDescent="0.15">
      <c r="A14" s="1437"/>
      <c r="B14" s="1256"/>
      <c r="C14" s="1435"/>
      <c r="D14" s="1284"/>
      <c r="E14" s="1286"/>
      <c r="F14" s="1265"/>
      <c r="G14" s="1436"/>
      <c r="H14" s="1312"/>
      <c r="I14" s="1317"/>
      <c r="J14" s="1272"/>
      <c r="K14" s="1273"/>
      <c r="L14" s="1320"/>
      <c r="M14" s="1304"/>
      <c r="N14" s="1305"/>
      <c r="O14" s="1306"/>
      <c r="P14" s="1306"/>
      <c r="Q14" s="77" t="s">
        <v>187</v>
      </c>
      <c r="R14" s="77">
        <v>5</v>
      </c>
      <c r="S14" s="77">
        <v>2</v>
      </c>
      <c r="T14" s="77">
        <v>0</v>
      </c>
      <c r="U14" s="1306"/>
      <c r="V14" s="1306"/>
      <c r="W14" s="1328"/>
      <c r="X14" s="1305"/>
      <c r="Y14" s="1306"/>
      <c r="Z14" s="1304"/>
    </row>
    <row r="15" spans="1:26" ht="12.75" customHeight="1" x14ac:dyDescent="0.15">
      <c r="A15" s="733" t="s">
        <v>206</v>
      </c>
      <c r="B15" s="1303" t="s">
        <v>179</v>
      </c>
      <c r="C15" s="1302"/>
      <c r="D15" s="686">
        <v>200</v>
      </c>
      <c r="E15" s="688">
        <v>225</v>
      </c>
      <c r="F15" s="755">
        <v>224</v>
      </c>
      <c r="G15" s="754">
        <v>1</v>
      </c>
      <c r="H15" s="696">
        <v>1.125</v>
      </c>
      <c r="I15" s="697">
        <v>88.888888888888886</v>
      </c>
      <c r="J15" s="78">
        <v>200</v>
      </c>
      <c r="K15" s="82">
        <v>1</v>
      </c>
      <c r="L15" s="83" t="s">
        <v>346</v>
      </c>
      <c r="M15" s="102">
        <v>0</v>
      </c>
      <c r="N15" s="84">
        <v>225</v>
      </c>
      <c r="O15" s="77">
        <v>224</v>
      </c>
      <c r="P15" s="77">
        <v>200</v>
      </c>
      <c r="Q15" s="1386"/>
      <c r="R15" s="1386"/>
      <c r="S15" s="1386"/>
      <c r="T15" s="1386"/>
      <c r="U15" s="77">
        <v>225</v>
      </c>
      <c r="V15" s="77">
        <v>200</v>
      </c>
      <c r="W15" s="85">
        <v>1.125</v>
      </c>
      <c r="X15" s="84">
        <v>0</v>
      </c>
      <c r="Y15" s="77">
        <v>0</v>
      </c>
      <c r="Z15" s="102">
        <v>1</v>
      </c>
    </row>
    <row r="16" spans="1:26" ht="12.75" customHeight="1" x14ac:dyDescent="0.15">
      <c r="A16" s="733" t="s">
        <v>18</v>
      </c>
      <c r="B16" s="1303" t="s">
        <v>179</v>
      </c>
      <c r="C16" s="1302"/>
      <c r="D16" s="686">
        <v>280</v>
      </c>
      <c r="E16" s="688">
        <v>359</v>
      </c>
      <c r="F16" s="755">
        <v>359</v>
      </c>
      <c r="G16" s="754" t="s">
        <v>346</v>
      </c>
      <c r="H16" s="696">
        <v>1.2821428571428573</v>
      </c>
      <c r="I16" s="697">
        <v>77.994428969359333</v>
      </c>
      <c r="J16" s="78">
        <v>280</v>
      </c>
      <c r="K16" s="82" t="s">
        <v>346</v>
      </c>
      <c r="L16" s="83" t="s">
        <v>346</v>
      </c>
      <c r="M16" s="102">
        <v>2</v>
      </c>
      <c r="N16" s="84">
        <v>359</v>
      </c>
      <c r="O16" s="77">
        <v>359</v>
      </c>
      <c r="P16" s="77">
        <v>280</v>
      </c>
      <c r="Q16" s="1386"/>
      <c r="R16" s="1386"/>
      <c r="S16" s="1386"/>
      <c r="T16" s="1386"/>
      <c r="U16" s="77">
        <v>359</v>
      </c>
      <c r="V16" s="77">
        <v>280</v>
      </c>
      <c r="W16" s="85">
        <v>1.2821428571428573</v>
      </c>
      <c r="X16" s="84">
        <v>0</v>
      </c>
      <c r="Y16" s="77">
        <v>0</v>
      </c>
      <c r="Z16" s="102">
        <v>20</v>
      </c>
    </row>
    <row r="17" spans="1:26" ht="12.75" customHeight="1" x14ac:dyDescent="0.15">
      <c r="A17" s="733" t="s">
        <v>20</v>
      </c>
      <c r="B17" s="1303" t="s">
        <v>179</v>
      </c>
      <c r="C17" s="1302"/>
      <c r="D17" s="686">
        <v>280</v>
      </c>
      <c r="E17" s="688">
        <v>334</v>
      </c>
      <c r="F17" s="755">
        <v>334</v>
      </c>
      <c r="G17" s="754" t="s">
        <v>346</v>
      </c>
      <c r="H17" s="696">
        <v>1.1928571428571428</v>
      </c>
      <c r="I17" s="697">
        <v>83.832335329341305</v>
      </c>
      <c r="J17" s="78">
        <v>280</v>
      </c>
      <c r="K17" s="82" t="s">
        <v>346</v>
      </c>
      <c r="L17" s="83" t="s">
        <v>346</v>
      </c>
      <c r="M17" s="102">
        <v>3</v>
      </c>
      <c r="N17" s="84">
        <v>334</v>
      </c>
      <c r="O17" s="77">
        <v>334</v>
      </c>
      <c r="P17" s="77">
        <v>280</v>
      </c>
      <c r="Q17" s="1386"/>
      <c r="R17" s="1386"/>
      <c r="S17" s="1386"/>
      <c r="T17" s="1386"/>
      <c r="U17" s="77">
        <v>334</v>
      </c>
      <c r="V17" s="77">
        <v>280</v>
      </c>
      <c r="W17" s="85">
        <v>1.1928571428571428</v>
      </c>
      <c r="X17" s="84">
        <v>0</v>
      </c>
      <c r="Y17" s="77">
        <v>0</v>
      </c>
      <c r="Z17" s="102">
        <v>16</v>
      </c>
    </row>
    <row r="18" spans="1:26" ht="12.75" customHeight="1" x14ac:dyDescent="0.15">
      <c r="A18" s="733" t="s">
        <v>21</v>
      </c>
      <c r="B18" s="1434" t="s">
        <v>179</v>
      </c>
      <c r="C18" s="1333"/>
      <c r="D18" s="686">
        <v>240</v>
      </c>
      <c r="E18" s="76">
        <v>348</v>
      </c>
      <c r="F18" s="78">
        <v>346</v>
      </c>
      <c r="G18" s="79">
        <v>2</v>
      </c>
      <c r="H18" s="80">
        <v>1.45</v>
      </c>
      <c r="I18" s="81">
        <v>68.965517241379317</v>
      </c>
      <c r="J18" s="78">
        <v>240</v>
      </c>
      <c r="K18" s="82">
        <v>1</v>
      </c>
      <c r="L18" s="83" t="s">
        <v>346</v>
      </c>
      <c r="M18" s="102">
        <v>9</v>
      </c>
      <c r="N18" s="84">
        <v>348</v>
      </c>
      <c r="O18" s="77">
        <v>346</v>
      </c>
      <c r="P18" s="77">
        <v>240</v>
      </c>
      <c r="Q18" s="1386"/>
      <c r="R18" s="1386"/>
      <c r="S18" s="1386"/>
      <c r="T18" s="1386"/>
      <c r="U18" s="77">
        <v>348</v>
      </c>
      <c r="V18" s="77">
        <v>240</v>
      </c>
      <c r="W18" s="85">
        <v>1.45</v>
      </c>
      <c r="X18" s="84">
        <v>0</v>
      </c>
      <c r="Y18" s="77">
        <v>0</v>
      </c>
      <c r="Z18" s="102">
        <v>1</v>
      </c>
    </row>
    <row r="19" spans="1:26" ht="12.75" customHeight="1" x14ac:dyDescent="0.15">
      <c r="A19" s="733" t="s">
        <v>24</v>
      </c>
      <c r="B19" s="1434" t="s">
        <v>179</v>
      </c>
      <c r="C19" s="1333"/>
      <c r="D19" s="686">
        <v>280</v>
      </c>
      <c r="E19" s="76">
        <v>393</v>
      </c>
      <c r="F19" s="78">
        <v>393</v>
      </c>
      <c r="G19" s="79" t="s">
        <v>346</v>
      </c>
      <c r="H19" s="80">
        <v>1.4035714285714285</v>
      </c>
      <c r="I19" s="81">
        <v>71.246819338422398</v>
      </c>
      <c r="J19" s="78">
        <v>280</v>
      </c>
      <c r="K19" s="82" t="s">
        <v>346</v>
      </c>
      <c r="L19" s="83" t="s">
        <v>346</v>
      </c>
      <c r="M19" s="102">
        <v>1</v>
      </c>
      <c r="N19" s="84">
        <v>393</v>
      </c>
      <c r="O19" s="77">
        <v>393</v>
      </c>
      <c r="P19" s="77">
        <v>280</v>
      </c>
      <c r="Q19" s="1386"/>
      <c r="R19" s="1386"/>
      <c r="S19" s="1386"/>
      <c r="T19" s="1386"/>
      <c r="U19" s="77">
        <v>393</v>
      </c>
      <c r="V19" s="77">
        <v>280</v>
      </c>
      <c r="W19" s="85">
        <v>1.4035714285714285</v>
      </c>
      <c r="X19" s="84">
        <v>0</v>
      </c>
      <c r="Y19" s="77">
        <v>0</v>
      </c>
      <c r="Z19" s="102">
        <v>2</v>
      </c>
    </row>
    <row r="20" spans="1:26" ht="12.75" customHeight="1" x14ac:dyDescent="0.15">
      <c r="A20" s="733" t="s">
        <v>25</v>
      </c>
      <c r="B20" s="1434" t="s">
        <v>179</v>
      </c>
      <c r="C20" s="1333"/>
      <c r="D20" s="686">
        <v>280</v>
      </c>
      <c r="E20" s="76">
        <v>341</v>
      </c>
      <c r="F20" s="78">
        <v>341</v>
      </c>
      <c r="G20" s="79" t="s">
        <v>346</v>
      </c>
      <c r="H20" s="80">
        <v>1.2178571428571427</v>
      </c>
      <c r="I20" s="81">
        <v>82.111436950146626</v>
      </c>
      <c r="J20" s="78">
        <v>280</v>
      </c>
      <c r="K20" s="82"/>
      <c r="L20" s="83" t="s">
        <v>346</v>
      </c>
      <c r="M20" s="102">
        <v>1</v>
      </c>
      <c r="N20" s="84">
        <v>341</v>
      </c>
      <c r="O20" s="77">
        <v>341</v>
      </c>
      <c r="P20" s="77">
        <v>280</v>
      </c>
      <c r="Q20" s="1386"/>
      <c r="R20" s="1386"/>
      <c r="S20" s="1386"/>
      <c r="T20" s="1386"/>
      <c r="U20" s="77">
        <v>341</v>
      </c>
      <c r="V20" s="77">
        <v>280</v>
      </c>
      <c r="W20" s="85">
        <v>1.2178571428571427</v>
      </c>
      <c r="X20" s="84">
        <v>0</v>
      </c>
      <c r="Y20" s="77">
        <v>0</v>
      </c>
      <c r="Z20" s="102">
        <v>3</v>
      </c>
    </row>
    <row r="21" spans="1:26" ht="12.75" customHeight="1" x14ac:dyDescent="0.15">
      <c r="A21" s="733" t="s">
        <v>26</v>
      </c>
      <c r="B21" s="1434" t="s">
        <v>179</v>
      </c>
      <c r="C21" s="1333"/>
      <c r="D21" s="686">
        <v>160</v>
      </c>
      <c r="E21" s="76">
        <v>118</v>
      </c>
      <c r="F21" s="78">
        <v>118</v>
      </c>
      <c r="G21" s="79" t="s">
        <v>346</v>
      </c>
      <c r="H21" s="80">
        <v>0.73750000000000004</v>
      </c>
      <c r="I21" s="81">
        <v>135.59322033898303</v>
      </c>
      <c r="J21" s="78">
        <v>118</v>
      </c>
      <c r="K21" s="82" t="s">
        <v>346</v>
      </c>
      <c r="L21" s="83">
        <v>7</v>
      </c>
      <c r="M21" s="162" t="s">
        <v>488</v>
      </c>
      <c r="N21" s="84">
        <v>118</v>
      </c>
      <c r="O21" s="77">
        <v>118</v>
      </c>
      <c r="P21" s="77">
        <v>118</v>
      </c>
      <c r="Q21" s="1386"/>
      <c r="R21" s="1386"/>
      <c r="S21" s="1386"/>
      <c r="T21" s="1386"/>
      <c r="U21" s="77">
        <v>118</v>
      </c>
      <c r="V21" s="77">
        <v>118</v>
      </c>
      <c r="W21" s="85">
        <v>0.73750000000000004</v>
      </c>
      <c r="X21" s="84">
        <v>0</v>
      </c>
      <c r="Y21" s="77">
        <v>0</v>
      </c>
      <c r="Z21" s="102">
        <v>0</v>
      </c>
    </row>
    <row r="22" spans="1:26" ht="12.75" customHeight="1" x14ac:dyDescent="0.15">
      <c r="A22" s="733" t="s">
        <v>27</v>
      </c>
      <c r="B22" s="1434" t="s">
        <v>179</v>
      </c>
      <c r="C22" s="1333"/>
      <c r="D22" s="686">
        <v>240</v>
      </c>
      <c r="E22" s="76">
        <v>293</v>
      </c>
      <c r="F22" s="78">
        <v>293</v>
      </c>
      <c r="G22" s="79" t="s">
        <v>346</v>
      </c>
      <c r="H22" s="80">
        <v>1.2208333333333334</v>
      </c>
      <c r="I22" s="81">
        <v>81.911262798634809</v>
      </c>
      <c r="J22" s="78">
        <v>240</v>
      </c>
      <c r="K22" s="82"/>
      <c r="L22" s="83" t="s">
        <v>346</v>
      </c>
      <c r="M22" s="102">
        <v>0</v>
      </c>
      <c r="N22" s="84">
        <v>293</v>
      </c>
      <c r="O22" s="77">
        <v>293</v>
      </c>
      <c r="P22" s="77">
        <v>240</v>
      </c>
      <c r="Q22" s="1386"/>
      <c r="R22" s="1386"/>
      <c r="S22" s="1386"/>
      <c r="T22" s="1386"/>
      <c r="U22" s="77">
        <v>293</v>
      </c>
      <c r="V22" s="77">
        <v>240</v>
      </c>
      <c r="W22" s="85">
        <v>1.2208333333333334</v>
      </c>
      <c r="X22" s="84">
        <v>0</v>
      </c>
      <c r="Y22" s="77">
        <v>0</v>
      </c>
      <c r="Z22" s="102">
        <v>0</v>
      </c>
    </row>
    <row r="23" spans="1:26" ht="12.75" customHeight="1" x14ac:dyDescent="0.15">
      <c r="A23" s="733" t="s">
        <v>29</v>
      </c>
      <c r="B23" s="1434" t="s">
        <v>179</v>
      </c>
      <c r="C23" s="1333"/>
      <c r="D23" s="686">
        <v>360</v>
      </c>
      <c r="E23" s="76">
        <v>418</v>
      </c>
      <c r="F23" s="78">
        <v>417</v>
      </c>
      <c r="G23" s="79">
        <v>1</v>
      </c>
      <c r="H23" s="80">
        <v>1.1611111111111112</v>
      </c>
      <c r="I23" s="81">
        <v>86.124401913875602</v>
      </c>
      <c r="J23" s="78">
        <v>360</v>
      </c>
      <c r="K23" s="82">
        <v>1</v>
      </c>
      <c r="L23" s="83" t="s">
        <v>346</v>
      </c>
      <c r="M23" s="102">
        <v>0</v>
      </c>
      <c r="N23" s="84">
        <v>418</v>
      </c>
      <c r="O23" s="77">
        <v>417</v>
      </c>
      <c r="P23" s="77">
        <v>360</v>
      </c>
      <c r="Q23" s="1386"/>
      <c r="R23" s="1386"/>
      <c r="S23" s="1386"/>
      <c r="T23" s="1386"/>
      <c r="U23" s="77">
        <v>418</v>
      </c>
      <c r="V23" s="77">
        <v>360</v>
      </c>
      <c r="W23" s="85">
        <v>1.1611111111111112</v>
      </c>
      <c r="X23" s="84">
        <v>0</v>
      </c>
      <c r="Y23" s="77">
        <v>0</v>
      </c>
      <c r="Z23" s="102">
        <v>73</v>
      </c>
    </row>
    <row r="24" spans="1:26" ht="12.75" customHeight="1" x14ac:dyDescent="0.15">
      <c r="A24" s="733" t="s">
        <v>30</v>
      </c>
      <c r="B24" s="1434" t="s">
        <v>179</v>
      </c>
      <c r="C24" s="1333"/>
      <c r="D24" s="686">
        <v>240</v>
      </c>
      <c r="E24" s="76">
        <v>266</v>
      </c>
      <c r="F24" s="78">
        <v>264</v>
      </c>
      <c r="G24" s="79">
        <v>1</v>
      </c>
      <c r="H24" s="80">
        <v>1.1083333333333334</v>
      </c>
      <c r="I24" s="81">
        <v>90.225563909774436</v>
      </c>
      <c r="J24" s="78">
        <v>240</v>
      </c>
      <c r="K24" s="82">
        <v>1</v>
      </c>
      <c r="L24" s="83" t="s">
        <v>346</v>
      </c>
      <c r="M24" s="102">
        <v>5</v>
      </c>
      <c r="N24" s="84">
        <v>266</v>
      </c>
      <c r="O24" s="77">
        <v>264</v>
      </c>
      <c r="P24" s="77">
        <v>240</v>
      </c>
      <c r="Q24" s="1386"/>
      <c r="R24" s="1386"/>
      <c r="S24" s="1386"/>
      <c r="T24" s="1386"/>
      <c r="U24" s="77">
        <v>266</v>
      </c>
      <c r="V24" s="77">
        <v>240</v>
      </c>
      <c r="W24" s="85">
        <v>1.1083333333333334</v>
      </c>
      <c r="X24" s="84">
        <v>0</v>
      </c>
      <c r="Y24" s="77">
        <v>0</v>
      </c>
      <c r="Z24" s="102">
        <v>1</v>
      </c>
    </row>
    <row r="25" spans="1:26" ht="12.75" customHeight="1" x14ac:dyDescent="0.15">
      <c r="A25" s="733" t="s">
        <v>32</v>
      </c>
      <c r="B25" s="1434" t="s">
        <v>179</v>
      </c>
      <c r="C25" s="1333"/>
      <c r="D25" s="704">
        <v>360</v>
      </c>
      <c r="E25" s="76">
        <v>468</v>
      </c>
      <c r="F25" s="78">
        <v>466</v>
      </c>
      <c r="G25" s="79">
        <v>1</v>
      </c>
      <c r="H25" s="80">
        <v>1.3</v>
      </c>
      <c r="I25" s="81">
        <v>76.923076923076934</v>
      </c>
      <c r="J25" s="78">
        <v>360</v>
      </c>
      <c r="K25" s="82">
        <v>1</v>
      </c>
      <c r="L25" s="83" t="s">
        <v>346</v>
      </c>
      <c r="M25" s="102">
        <v>5</v>
      </c>
      <c r="N25" s="84">
        <v>468</v>
      </c>
      <c r="O25" s="77">
        <v>466</v>
      </c>
      <c r="P25" s="77">
        <v>360</v>
      </c>
      <c r="Q25" s="1386"/>
      <c r="R25" s="1386"/>
      <c r="S25" s="1386"/>
      <c r="T25" s="1386"/>
      <c r="U25" s="77">
        <v>468</v>
      </c>
      <c r="V25" s="77">
        <v>360</v>
      </c>
      <c r="W25" s="85">
        <v>1.3</v>
      </c>
      <c r="X25" s="84">
        <v>0</v>
      </c>
      <c r="Y25" s="77">
        <v>0</v>
      </c>
      <c r="Z25" s="102">
        <v>17</v>
      </c>
    </row>
    <row r="26" spans="1:26" ht="12.75" customHeight="1" x14ac:dyDescent="0.15">
      <c r="A26" s="733" t="s">
        <v>33</v>
      </c>
      <c r="B26" s="1434" t="s">
        <v>179</v>
      </c>
      <c r="C26" s="1333"/>
      <c r="D26" s="704">
        <v>320</v>
      </c>
      <c r="E26" s="76">
        <v>402</v>
      </c>
      <c r="F26" s="78">
        <v>402</v>
      </c>
      <c r="G26" s="79" t="s">
        <v>346</v>
      </c>
      <c r="H26" s="80">
        <v>1.2562500000000001</v>
      </c>
      <c r="I26" s="81">
        <v>79.601990049751251</v>
      </c>
      <c r="J26" s="78">
        <v>320</v>
      </c>
      <c r="K26" s="82" t="s">
        <v>346</v>
      </c>
      <c r="L26" s="83" t="s">
        <v>346</v>
      </c>
      <c r="M26" s="102">
        <v>0</v>
      </c>
      <c r="N26" s="84">
        <v>402</v>
      </c>
      <c r="O26" s="77">
        <v>402</v>
      </c>
      <c r="P26" s="77">
        <v>320</v>
      </c>
      <c r="Q26" s="1386"/>
      <c r="R26" s="1386"/>
      <c r="S26" s="1386"/>
      <c r="T26" s="1386"/>
      <c r="U26" s="77">
        <v>402</v>
      </c>
      <c r="V26" s="77">
        <v>320</v>
      </c>
      <c r="W26" s="85">
        <v>1.2562500000000001</v>
      </c>
      <c r="X26" s="84">
        <v>0</v>
      </c>
      <c r="Y26" s="77">
        <v>0</v>
      </c>
      <c r="Z26" s="102">
        <v>1</v>
      </c>
    </row>
    <row r="27" spans="1:26" ht="12.75" customHeight="1" x14ac:dyDescent="0.15">
      <c r="A27" s="353" t="s">
        <v>34</v>
      </c>
      <c r="B27" s="1265" t="s">
        <v>179</v>
      </c>
      <c r="C27" s="1333"/>
      <c r="D27" s="74">
        <v>360</v>
      </c>
      <c r="E27" s="76">
        <v>417</v>
      </c>
      <c r="F27" s="78">
        <v>416</v>
      </c>
      <c r="G27" s="79">
        <v>1</v>
      </c>
      <c r="H27" s="80">
        <v>1.1583333333333334</v>
      </c>
      <c r="I27" s="81">
        <v>86.330935251798564</v>
      </c>
      <c r="J27" s="78">
        <v>360</v>
      </c>
      <c r="K27" s="82"/>
      <c r="L27" s="83" t="s">
        <v>346</v>
      </c>
      <c r="M27" s="102">
        <v>0</v>
      </c>
      <c r="N27" s="84">
        <v>417</v>
      </c>
      <c r="O27" s="77">
        <v>416</v>
      </c>
      <c r="P27" s="77">
        <v>360</v>
      </c>
      <c r="Q27" s="1386"/>
      <c r="R27" s="1386"/>
      <c r="S27" s="1386"/>
      <c r="T27" s="1386"/>
      <c r="U27" s="77">
        <v>417</v>
      </c>
      <c r="V27" s="77">
        <v>360</v>
      </c>
      <c r="W27" s="85">
        <v>1.1583333333333334</v>
      </c>
      <c r="X27" s="84">
        <v>0</v>
      </c>
      <c r="Y27" s="77">
        <v>0</v>
      </c>
      <c r="Z27" s="102">
        <v>3</v>
      </c>
    </row>
    <row r="28" spans="1:26" ht="12.75" customHeight="1" x14ac:dyDescent="0.15">
      <c r="A28" s="1277" t="s">
        <v>35</v>
      </c>
      <c r="B28" s="1265" t="s">
        <v>179</v>
      </c>
      <c r="C28" s="1333"/>
      <c r="D28" s="74">
        <v>280</v>
      </c>
      <c r="E28" s="1287">
        <v>414</v>
      </c>
      <c r="F28" s="1271">
        <v>414</v>
      </c>
      <c r="G28" s="1309" t="s">
        <v>346</v>
      </c>
      <c r="H28" s="1313">
        <v>1.1694915254237288</v>
      </c>
      <c r="I28" s="1368">
        <v>85.507246376811594</v>
      </c>
      <c r="J28" s="78">
        <v>280</v>
      </c>
      <c r="K28" s="82" t="s">
        <v>346</v>
      </c>
      <c r="L28" s="83" t="s">
        <v>346</v>
      </c>
      <c r="M28" s="102">
        <v>0</v>
      </c>
      <c r="N28" s="84">
        <v>275</v>
      </c>
      <c r="O28" s="77">
        <v>275</v>
      </c>
      <c r="P28" s="77">
        <v>227</v>
      </c>
      <c r="Q28" s="77" t="s">
        <v>9</v>
      </c>
      <c r="R28" s="77">
        <v>139</v>
      </c>
      <c r="S28" s="77">
        <v>65</v>
      </c>
      <c r="T28" s="77">
        <v>53</v>
      </c>
      <c r="U28" s="77">
        <v>340</v>
      </c>
      <c r="V28" s="77">
        <v>280</v>
      </c>
      <c r="W28" s="85">
        <v>1.2142857142857142</v>
      </c>
      <c r="X28" s="84">
        <v>0</v>
      </c>
      <c r="Y28" s="77">
        <v>0</v>
      </c>
      <c r="Z28" s="102">
        <v>20</v>
      </c>
    </row>
    <row r="29" spans="1:26" ht="12.75" customHeight="1" x14ac:dyDescent="0.15">
      <c r="A29" s="1275"/>
      <c r="B29" s="1265" t="s">
        <v>9</v>
      </c>
      <c r="C29" s="1333"/>
      <c r="D29" s="74">
        <v>74</v>
      </c>
      <c r="E29" s="1285"/>
      <c r="F29" s="1272"/>
      <c r="G29" s="1369"/>
      <c r="H29" s="1311"/>
      <c r="I29" s="1315"/>
      <c r="J29" s="78">
        <v>74</v>
      </c>
      <c r="K29" s="82"/>
      <c r="L29" s="83" t="s">
        <v>346</v>
      </c>
      <c r="M29" s="102">
        <v>0</v>
      </c>
      <c r="N29" s="84">
        <v>139</v>
      </c>
      <c r="O29" s="77">
        <v>139</v>
      </c>
      <c r="P29" s="77">
        <v>74</v>
      </c>
      <c r="Q29" s="77" t="s">
        <v>179</v>
      </c>
      <c r="R29" s="77">
        <v>55</v>
      </c>
      <c r="S29" s="752" t="s">
        <v>169</v>
      </c>
      <c r="T29" s="752" t="s">
        <v>169</v>
      </c>
      <c r="U29" s="77">
        <v>139</v>
      </c>
      <c r="V29" s="77">
        <v>74</v>
      </c>
      <c r="W29" s="85">
        <v>1.8783783783783783</v>
      </c>
      <c r="X29" s="84">
        <v>1</v>
      </c>
      <c r="Y29" s="77">
        <v>0</v>
      </c>
      <c r="Z29" s="102">
        <v>20</v>
      </c>
    </row>
    <row r="30" spans="1:26" ht="12.75" customHeight="1" x14ac:dyDescent="0.15">
      <c r="A30" s="353" t="s">
        <v>36</v>
      </c>
      <c r="B30" s="1265" t="s">
        <v>179</v>
      </c>
      <c r="C30" s="1333"/>
      <c r="D30" s="74">
        <v>320</v>
      </c>
      <c r="E30" s="76">
        <v>537</v>
      </c>
      <c r="F30" s="78">
        <v>535</v>
      </c>
      <c r="G30" s="79">
        <v>1</v>
      </c>
      <c r="H30" s="80">
        <v>1.6781250000000001</v>
      </c>
      <c r="I30" s="81">
        <v>59.590316573556798</v>
      </c>
      <c r="J30" s="78">
        <v>320</v>
      </c>
      <c r="K30" s="82">
        <v>1</v>
      </c>
      <c r="L30" s="83" t="s">
        <v>346</v>
      </c>
      <c r="M30" s="102">
        <v>3</v>
      </c>
      <c r="N30" s="84">
        <v>537</v>
      </c>
      <c r="O30" s="77">
        <v>535</v>
      </c>
      <c r="P30" s="77">
        <v>320</v>
      </c>
      <c r="Q30" s="1389"/>
      <c r="R30" s="1386"/>
      <c r="S30" s="1386"/>
      <c r="T30" s="1386"/>
      <c r="U30" s="77">
        <v>537</v>
      </c>
      <c r="V30" s="77">
        <v>320</v>
      </c>
      <c r="W30" s="85">
        <v>1.6781250000000001</v>
      </c>
      <c r="X30" s="84">
        <v>2</v>
      </c>
      <c r="Y30" s="77">
        <v>0</v>
      </c>
      <c r="Z30" s="102">
        <v>214</v>
      </c>
    </row>
    <row r="31" spans="1:26" ht="12.75" customHeight="1" x14ac:dyDescent="0.15">
      <c r="A31" s="353" t="s">
        <v>38</v>
      </c>
      <c r="B31" s="1265" t="s">
        <v>179</v>
      </c>
      <c r="C31" s="1333"/>
      <c r="D31" s="74">
        <v>240</v>
      </c>
      <c r="E31" s="76">
        <v>268</v>
      </c>
      <c r="F31" s="78">
        <v>267</v>
      </c>
      <c r="G31" s="79">
        <v>1</v>
      </c>
      <c r="H31" s="80">
        <v>1.1166666666666667</v>
      </c>
      <c r="I31" s="81">
        <v>89.552238805970148</v>
      </c>
      <c r="J31" s="78">
        <v>240</v>
      </c>
      <c r="K31" s="82">
        <v>1</v>
      </c>
      <c r="L31" s="83" t="s">
        <v>346</v>
      </c>
      <c r="M31" s="102">
        <v>23</v>
      </c>
      <c r="N31" s="84">
        <v>268</v>
      </c>
      <c r="O31" s="77">
        <v>267</v>
      </c>
      <c r="P31" s="77">
        <v>240</v>
      </c>
      <c r="Q31" s="1386"/>
      <c r="R31" s="1386"/>
      <c r="S31" s="1386"/>
      <c r="T31" s="1386"/>
      <c r="U31" s="77">
        <v>268</v>
      </c>
      <c r="V31" s="77">
        <v>240</v>
      </c>
      <c r="W31" s="85">
        <v>1.1166666666666667</v>
      </c>
      <c r="X31" s="84">
        <v>0</v>
      </c>
      <c r="Y31" s="77">
        <v>0</v>
      </c>
      <c r="Z31" s="102">
        <v>0</v>
      </c>
    </row>
    <row r="32" spans="1:26" ht="12.75" customHeight="1" x14ac:dyDescent="0.15">
      <c r="A32" s="353" t="s">
        <v>39</v>
      </c>
      <c r="B32" s="1265" t="s">
        <v>179</v>
      </c>
      <c r="C32" s="1333"/>
      <c r="D32" s="74">
        <v>240</v>
      </c>
      <c r="E32" s="76">
        <v>212</v>
      </c>
      <c r="F32" s="78">
        <v>212</v>
      </c>
      <c r="G32" s="79" t="s">
        <v>346</v>
      </c>
      <c r="H32" s="80">
        <v>0.8833333333333333</v>
      </c>
      <c r="I32" s="81">
        <v>113.20754716981132</v>
      </c>
      <c r="J32" s="78">
        <v>212</v>
      </c>
      <c r="K32" s="82" t="s">
        <v>346</v>
      </c>
      <c r="L32" s="83">
        <v>19</v>
      </c>
      <c r="M32" s="1025" t="s">
        <v>567</v>
      </c>
      <c r="N32" s="84">
        <v>212</v>
      </c>
      <c r="O32" s="77">
        <v>212</v>
      </c>
      <c r="P32" s="77">
        <v>212</v>
      </c>
      <c r="Q32" s="1386"/>
      <c r="R32" s="1386"/>
      <c r="S32" s="1386"/>
      <c r="T32" s="1386"/>
      <c r="U32" s="77">
        <v>212</v>
      </c>
      <c r="V32" s="77">
        <v>212</v>
      </c>
      <c r="W32" s="85">
        <v>0.8833333333333333</v>
      </c>
      <c r="X32" s="84">
        <v>0</v>
      </c>
      <c r="Y32" s="77">
        <v>0</v>
      </c>
      <c r="Z32" s="102">
        <v>0</v>
      </c>
    </row>
    <row r="33" spans="1:26" ht="12.75" customHeight="1" x14ac:dyDescent="0.15">
      <c r="A33" s="353" t="s">
        <v>40</v>
      </c>
      <c r="B33" s="1265" t="s">
        <v>179</v>
      </c>
      <c r="C33" s="1333"/>
      <c r="D33" s="74">
        <v>240</v>
      </c>
      <c r="E33" s="76">
        <v>251</v>
      </c>
      <c r="F33" s="78">
        <v>251</v>
      </c>
      <c r="G33" s="79" t="s">
        <v>346</v>
      </c>
      <c r="H33" s="80">
        <v>1.0458333333333334</v>
      </c>
      <c r="I33" s="81">
        <v>95.617529880478088</v>
      </c>
      <c r="J33" s="78">
        <v>240</v>
      </c>
      <c r="K33" s="82" t="s">
        <v>346</v>
      </c>
      <c r="L33" s="83" t="s">
        <v>346</v>
      </c>
      <c r="M33" s="102">
        <v>0</v>
      </c>
      <c r="N33" s="84">
        <v>251</v>
      </c>
      <c r="O33" s="77">
        <v>251</v>
      </c>
      <c r="P33" s="77">
        <v>240</v>
      </c>
      <c r="Q33" s="1386"/>
      <c r="R33" s="1386"/>
      <c r="S33" s="1386"/>
      <c r="T33" s="1386"/>
      <c r="U33" s="77">
        <v>251</v>
      </c>
      <c r="V33" s="77">
        <v>240</v>
      </c>
      <c r="W33" s="85">
        <v>1.0458333333333334</v>
      </c>
      <c r="X33" s="84">
        <v>0</v>
      </c>
      <c r="Y33" s="77">
        <v>0</v>
      </c>
      <c r="Z33" s="102">
        <v>0</v>
      </c>
    </row>
    <row r="34" spans="1:26" ht="12.75" customHeight="1" x14ac:dyDescent="0.15">
      <c r="A34" s="353" t="s">
        <v>41</v>
      </c>
      <c r="B34" s="1265" t="s">
        <v>179</v>
      </c>
      <c r="C34" s="1333"/>
      <c r="D34" s="74">
        <v>320</v>
      </c>
      <c r="E34" s="76">
        <v>457</v>
      </c>
      <c r="F34" s="78">
        <v>456</v>
      </c>
      <c r="G34" s="79" t="s">
        <v>346</v>
      </c>
      <c r="H34" s="80">
        <v>1.4281250000000001</v>
      </c>
      <c r="I34" s="81">
        <v>70.021881838074393</v>
      </c>
      <c r="J34" s="78">
        <v>320</v>
      </c>
      <c r="K34" s="82"/>
      <c r="L34" s="83" t="s">
        <v>346</v>
      </c>
      <c r="M34" s="102">
        <v>1</v>
      </c>
      <c r="N34" s="84">
        <v>457</v>
      </c>
      <c r="O34" s="77">
        <v>456</v>
      </c>
      <c r="P34" s="77">
        <v>320</v>
      </c>
      <c r="Q34" s="1386"/>
      <c r="R34" s="1386"/>
      <c r="S34" s="1386"/>
      <c r="T34" s="1386"/>
      <c r="U34" s="77">
        <v>457</v>
      </c>
      <c r="V34" s="77">
        <v>320</v>
      </c>
      <c r="W34" s="85">
        <v>1.4281250000000001</v>
      </c>
      <c r="X34" s="84">
        <v>0</v>
      </c>
      <c r="Y34" s="77">
        <v>0</v>
      </c>
      <c r="Z34" s="102">
        <v>4</v>
      </c>
    </row>
    <row r="35" spans="1:26" ht="12.75" customHeight="1" x14ac:dyDescent="0.15">
      <c r="A35" s="353" t="s">
        <v>42</v>
      </c>
      <c r="B35" s="1265" t="s">
        <v>179</v>
      </c>
      <c r="C35" s="1333"/>
      <c r="D35" s="74">
        <v>320</v>
      </c>
      <c r="E35" s="76">
        <v>381</v>
      </c>
      <c r="F35" s="78">
        <v>381</v>
      </c>
      <c r="G35" s="79" t="s">
        <v>346</v>
      </c>
      <c r="H35" s="80">
        <v>1.190625</v>
      </c>
      <c r="I35" s="81">
        <v>83.98950131233596</v>
      </c>
      <c r="J35" s="78">
        <v>320</v>
      </c>
      <c r="K35" s="82"/>
      <c r="L35" s="83" t="s">
        <v>346</v>
      </c>
      <c r="M35" s="102">
        <v>0</v>
      </c>
      <c r="N35" s="84">
        <v>381</v>
      </c>
      <c r="O35" s="77">
        <v>381</v>
      </c>
      <c r="P35" s="77">
        <v>320</v>
      </c>
      <c r="Q35" s="1386"/>
      <c r="R35" s="1386"/>
      <c r="S35" s="1386"/>
      <c r="T35" s="1386"/>
      <c r="U35" s="77">
        <v>381</v>
      </c>
      <c r="V35" s="77">
        <v>320</v>
      </c>
      <c r="W35" s="85">
        <v>1.190625</v>
      </c>
      <c r="X35" s="84">
        <v>0</v>
      </c>
      <c r="Y35" s="77">
        <v>0</v>
      </c>
      <c r="Z35" s="102">
        <v>15</v>
      </c>
    </row>
    <row r="36" spans="1:26" ht="12.75" customHeight="1" x14ac:dyDescent="0.15">
      <c r="A36" s="353" t="s">
        <v>43</v>
      </c>
      <c r="B36" s="1265" t="s">
        <v>179</v>
      </c>
      <c r="C36" s="1333"/>
      <c r="D36" s="74">
        <v>360</v>
      </c>
      <c r="E36" s="76">
        <v>496</v>
      </c>
      <c r="F36" s="78">
        <v>496</v>
      </c>
      <c r="G36" s="79" t="s">
        <v>346</v>
      </c>
      <c r="H36" s="80">
        <v>1.3777777777777778</v>
      </c>
      <c r="I36" s="81">
        <v>72.58064516129032</v>
      </c>
      <c r="J36" s="78">
        <v>360</v>
      </c>
      <c r="K36" s="82" t="s">
        <v>346</v>
      </c>
      <c r="L36" s="83" t="s">
        <v>346</v>
      </c>
      <c r="M36" s="102">
        <v>4</v>
      </c>
      <c r="N36" s="84">
        <v>496</v>
      </c>
      <c r="O36" s="77">
        <v>496</v>
      </c>
      <c r="P36" s="77">
        <v>360</v>
      </c>
      <c r="Q36" s="1386"/>
      <c r="R36" s="1386"/>
      <c r="S36" s="1386"/>
      <c r="T36" s="1386"/>
      <c r="U36" s="77">
        <v>496</v>
      </c>
      <c r="V36" s="77">
        <v>360</v>
      </c>
      <c r="W36" s="85">
        <v>1.3777777777777778</v>
      </c>
      <c r="X36" s="84">
        <v>0</v>
      </c>
      <c r="Y36" s="77">
        <v>0</v>
      </c>
      <c r="Z36" s="102">
        <v>15</v>
      </c>
    </row>
    <row r="37" spans="1:26" ht="12.75" customHeight="1" x14ac:dyDescent="0.15">
      <c r="A37" s="353" t="s">
        <v>44</v>
      </c>
      <c r="B37" s="1265" t="s">
        <v>179</v>
      </c>
      <c r="C37" s="1333"/>
      <c r="D37" s="74">
        <v>360</v>
      </c>
      <c r="E37" s="76">
        <v>460</v>
      </c>
      <c r="F37" s="78">
        <v>459</v>
      </c>
      <c r="G37" s="79" t="s">
        <v>346</v>
      </c>
      <c r="H37" s="80">
        <v>1.2777777777777777</v>
      </c>
      <c r="I37" s="81">
        <v>78.260869565217391</v>
      </c>
      <c r="J37" s="78">
        <v>360</v>
      </c>
      <c r="K37" s="82"/>
      <c r="L37" s="83" t="s">
        <v>346</v>
      </c>
      <c r="M37" s="102">
        <v>6</v>
      </c>
      <c r="N37" s="84">
        <v>460</v>
      </c>
      <c r="O37" s="77">
        <v>459</v>
      </c>
      <c r="P37" s="77">
        <v>360</v>
      </c>
      <c r="Q37" s="1386"/>
      <c r="R37" s="1386"/>
      <c r="S37" s="1386"/>
      <c r="T37" s="1386"/>
      <c r="U37" s="77">
        <v>460</v>
      </c>
      <c r="V37" s="77">
        <v>360</v>
      </c>
      <c r="W37" s="85">
        <v>1.2777777777777777</v>
      </c>
      <c r="X37" s="84">
        <v>0</v>
      </c>
      <c r="Y37" s="77">
        <v>0</v>
      </c>
      <c r="Z37" s="102">
        <v>55</v>
      </c>
    </row>
    <row r="38" spans="1:26" ht="12.75" customHeight="1" x14ac:dyDescent="0.15">
      <c r="A38" s="353" t="s">
        <v>45</v>
      </c>
      <c r="B38" s="1265" t="s">
        <v>179</v>
      </c>
      <c r="C38" s="1333"/>
      <c r="D38" s="74">
        <v>320</v>
      </c>
      <c r="E38" s="76">
        <v>389</v>
      </c>
      <c r="F38" s="78">
        <v>388</v>
      </c>
      <c r="G38" s="79" t="s">
        <v>346</v>
      </c>
      <c r="H38" s="80">
        <v>1.215625</v>
      </c>
      <c r="I38" s="81">
        <v>82.26221079691517</v>
      </c>
      <c r="J38" s="78">
        <v>320</v>
      </c>
      <c r="K38" s="82" t="s">
        <v>346</v>
      </c>
      <c r="L38" s="83" t="s">
        <v>346</v>
      </c>
      <c r="M38" s="102">
        <v>0</v>
      </c>
      <c r="N38" s="84">
        <v>389</v>
      </c>
      <c r="O38" s="77">
        <v>388</v>
      </c>
      <c r="P38" s="77">
        <v>320</v>
      </c>
      <c r="Q38" s="1386"/>
      <c r="R38" s="1386"/>
      <c r="S38" s="1386"/>
      <c r="T38" s="1386"/>
      <c r="U38" s="77">
        <v>389</v>
      </c>
      <c r="V38" s="77">
        <v>320</v>
      </c>
      <c r="W38" s="85">
        <v>1.215625</v>
      </c>
      <c r="X38" s="84">
        <v>0</v>
      </c>
      <c r="Y38" s="77">
        <v>0</v>
      </c>
      <c r="Z38" s="102">
        <v>4</v>
      </c>
    </row>
    <row r="39" spans="1:26" ht="12.75" customHeight="1" x14ac:dyDescent="0.15">
      <c r="A39" s="353" t="s">
        <v>46</v>
      </c>
      <c r="B39" s="1265" t="s">
        <v>179</v>
      </c>
      <c r="C39" s="1333"/>
      <c r="D39" s="74">
        <v>320</v>
      </c>
      <c r="E39" s="76">
        <v>349</v>
      </c>
      <c r="F39" s="78">
        <v>349</v>
      </c>
      <c r="G39" s="79" t="s">
        <v>346</v>
      </c>
      <c r="H39" s="80">
        <v>1.090625</v>
      </c>
      <c r="I39" s="81">
        <v>91.690544412607451</v>
      </c>
      <c r="J39" s="78">
        <v>320</v>
      </c>
      <c r="K39" s="82" t="s">
        <v>346</v>
      </c>
      <c r="L39" s="83" t="s">
        <v>346</v>
      </c>
      <c r="M39" s="102">
        <v>0</v>
      </c>
      <c r="N39" s="84">
        <v>349</v>
      </c>
      <c r="O39" s="77">
        <v>349</v>
      </c>
      <c r="P39" s="77">
        <v>320</v>
      </c>
      <c r="Q39" s="1386"/>
      <c r="R39" s="1386"/>
      <c r="S39" s="1386"/>
      <c r="T39" s="1386"/>
      <c r="U39" s="77">
        <v>349</v>
      </c>
      <c r="V39" s="77">
        <v>320</v>
      </c>
      <c r="W39" s="85">
        <v>1.090625</v>
      </c>
      <c r="X39" s="84">
        <v>0</v>
      </c>
      <c r="Y39" s="77">
        <v>0</v>
      </c>
      <c r="Z39" s="102">
        <v>1</v>
      </c>
    </row>
    <row r="40" spans="1:26" ht="12.75" customHeight="1" x14ac:dyDescent="0.15">
      <c r="A40" s="353" t="s">
        <v>47</v>
      </c>
      <c r="B40" s="1265" t="s">
        <v>179</v>
      </c>
      <c r="C40" s="1333"/>
      <c r="D40" s="74">
        <v>240</v>
      </c>
      <c r="E40" s="76">
        <v>268</v>
      </c>
      <c r="F40" s="78">
        <v>268</v>
      </c>
      <c r="G40" s="79" t="s">
        <v>346</v>
      </c>
      <c r="H40" s="80">
        <v>1.1166666666666667</v>
      </c>
      <c r="I40" s="81">
        <v>89.552238805970148</v>
      </c>
      <c r="J40" s="78">
        <v>240</v>
      </c>
      <c r="K40" s="82" t="s">
        <v>346</v>
      </c>
      <c r="L40" s="83" t="s">
        <v>346</v>
      </c>
      <c r="M40" s="102">
        <v>0</v>
      </c>
      <c r="N40" s="84">
        <v>268</v>
      </c>
      <c r="O40" s="77">
        <v>268</v>
      </c>
      <c r="P40" s="77">
        <v>240</v>
      </c>
      <c r="Q40" s="1386"/>
      <c r="R40" s="1386"/>
      <c r="S40" s="1386"/>
      <c r="T40" s="1386"/>
      <c r="U40" s="77">
        <v>268</v>
      </c>
      <c r="V40" s="77">
        <v>240</v>
      </c>
      <c r="W40" s="85">
        <v>1.1166666666666667</v>
      </c>
      <c r="X40" s="84">
        <v>0</v>
      </c>
      <c r="Y40" s="77">
        <v>0</v>
      </c>
      <c r="Z40" s="102">
        <v>0</v>
      </c>
    </row>
    <row r="41" spans="1:26" ht="12.75" customHeight="1" x14ac:dyDescent="0.15">
      <c r="A41" s="353" t="s">
        <v>48</v>
      </c>
      <c r="B41" s="1265" t="s">
        <v>179</v>
      </c>
      <c r="C41" s="1333"/>
      <c r="D41" s="74">
        <v>280</v>
      </c>
      <c r="E41" s="76">
        <v>313</v>
      </c>
      <c r="F41" s="78">
        <v>312</v>
      </c>
      <c r="G41" s="79">
        <v>1</v>
      </c>
      <c r="H41" s="80">
        <v>1.1178571428571429</v>
      </c>
      <c r="I41" s="81">
        <v>89.456869009584665</v>
      </c>
      <c r="J41" s="78">
        <v>280</v>
      </c>
      <c r="K41" s="82">
        <v>1</v>
      </c>
      <c r="L41" s="83" t="s">
        <v>346</v>
      </c>
      <c r="M41" s="102">
        <v>5</v>
      </c>
      <c r="N41" s="84">
        <v>313</v>
      </c>
      <c r="O41" s="77">
        <v>312</v>
      </c>
      <c r="P41" s="77">
        <v>280</v>
      </c>
      <c r="Q41" s="1386"/>
      <c r="R41" s="1386"/>
      <c r="S41" s="1386"/>
      <c r="T41" s="1386"/>
      <c r="U41" s="77">
        <v>313</v>
      </c>
      <c r="V41" s="77">
        <v>280</v>
      </c>
      <c r="W41" s="85">
        <v>1.1178571428571429</v>
      </c>
      <c r="X41" s="84">
        <v>0</v>
      </c>
      <c r="Y41" s="77">
        <v>0</v>
      </c>
      <c r="Z41" s="102">
        <v>1</v>
      </c>
    </row>
    <row r="42" spans="1:26" ht="12.75" customHeight="1" x14ac:dyDescent="0.15">
      <c r="A42" s="353" t="s">
        <v>50</v>
      </c>
      <c r="B42" s="1265" t="s">
        <v>179</v>
      </c>
      <c r="C42" s="1333"/>
      <c r="D42" s="74">
        <v>200</v>
      </c>
      <c r="E42" s="76">
        <v>204</v>
      </c>
      <c r="F42" s="78">
        <v>204</v>
      </c>
      <c r="G42" s="79" t="s">
        <v>346</v>
      </c>
      <c r="H42" s="80">
        <v>1.02</v>
      </c>
      <c r="I42" s="81">
        <v>98.039215686274503</v>
      </c>
      <c r="J42" s="78">
        <v>200</v>
      </c>
      <c r="K42" s="82" t="s">
        <v>346</v>
      </c>
      <c r="L42" s="83" t="s">
        <v>346</v>
      </c>
      <c r="M42" s="102">
        <v>0</v>
      </c>
      <c r="N42" s="84">
        <v>204</v>
      </c>
      <c r="O42" s="77">
        <v>204</v>
      </c>
      <c r="P42" s="77">
        <v>200</v>
      </c>
      <c r="Q42" s="1386"/>
      <c r="R42" s="1386"/>
      <c r="S42" s="1386"/>
      <c r="T42" s="1386"/>
      <c r="U42" s="77">
        <v>204</v>
      </c>
      <c r="V42" s="77">
        <v>200</v>
      </c>
      <c r="W42" s="85">
        <v>1.02</v>
      </c>
      <c r="X42" s="84">
        <v>0</v>
      </c>
      <c r="Y42" s="77">
        <v>0</v>
      </c>
      <c r="Z42" s="102">
        <v>1</v>
      </c>
    </row>
    <row r="43" spans="1:26" ht="12.75" customHeight="1" x14ac:dyDescent="0.15">
      <c r="A43" s="353" t="s">
        <v>52</v>
      </c>
      <c r="B43" s="1265" t="s">
        <v>179</v>
      </c>
      <c r="C43" s="1333"/>
      <c r="D43" s="74">
        <v>320</v>
      </c>
      <c r="E43" s="76">
        <v>413</v>
      </c>
      <c r="F43" s="78">
        <v>413</v>
      </c>
      <c r="G43" s="79" t="s">
        <v>346</v>
      </c>
      <c r="H43" s="80">
        <v>1.2906249999999999</v>
      </c>
      <c r="I43" s="81">
        <v>77.481840193704599</v>
      </c>
      <c r="J43" s="78">
        <v>320</v>
      </c>
      <c r="K43" s="82" t="s">
        <v>346</v>
      </c>
      <c r="L43" s="83" t="s">
        <v>346</v>
      </c>
      <c r="M43" s="102">
        <v>0</v>
      </c>
      <c r="N43" s="84">
        <v>413</v>
      </c>
      <c r="O43" s="77">
        <v>413</v>
      </c>
      <c r="P43" s="77">
        <v>320</v>
      </c>
      <c r="Q43" s="1386"/>
      <c r="R43" s="1386"/>
      <c r="S43" s="1386"/>
      <c r="T43" s="1386"/>
      <c r="U43" s="77">
        <v>413</v>
      </c>
      <c r="V43" s="77">
        <v>320</v>
      </c>
      <c r="W43" s="85">
        <v>1.2906249999999999</v>
      </c>
      <c r="X43" s="84">
        <v>0</v>
      </c>
      <c r="Y43" s="77">
        <v>0</v>
      </c>
      <c r="Z43" s="102">
        <v>24</v>
      </c>
    </row>
    <row r="44" spans="1:26" ht="12.75" customHeight="1" x14ac:dyDescent="0.15">
      <c r="A44" s="353" t="s">
        <v>53</v>
      </c>
      <c r="B44" s="1265" t="s">
        <v>179</v>
      </c>
      <c r="C44" s="1333"/>
      <c r="D44" s="74">
        <v>240</v>
      </c>
      <c r="E44" s="76">
        <v>256</v>
      </c>
      <c r="F44" s="78">
        <v>256</v>
      </c>
      <c r="G44" s="79" t="s">
        <v>346</v>
      </c>
      <c r="H44" s="80">
        <v>1.0666666666666667</v>
      </c>
      <c r="I44" s="81">
        <v>93.75</v>
      </c>
      <c r="J44" s="78">
        <v>240</v>
      </c>
      <c r="K44" s="82" t="s">
        <v>346</v>
      </c>
      <c r="L44" s="83" t="s">
        <v>346</v>
      </c>
      <c r="M44" s="1026">
        <v>0</v>
      </c>
      <c r="N44" s="84">
        <v>256</v>
      </c>
      <c r="O44" s="77">
        <v>256</v>
      </c>
      <c r="P44" s="77">
        <v>240</v>
      </c>
      <c r="Q44" s="1386"/>
      <c r="R44" s="1386"/>
      <c r="S44" s="1386"/>
      <c r="T44" s="1386"/>
      <c r="U44" s="77">
        <v>256</v>
      </c>
      <c r="V44" s="77">
        <v>240</v>
      </c>
      <c r="W44" s="85">
        <v>1.0666666666666667</v>
      </c>
      <c r="X44" s="84">
        <v>0</v>
      </c>
      <c r="Y44" s="77">
        <v>0</v>
      </c>
      <c r="Z44" s="102">
        <v>0</v>
      </c>
    </row>
    <row r="45" spans="1:26" ht="12.75" customHeight="1" x14ac:dyDescent="0.15">
      <c r="A45" s="353" t="s">
        <v>54</v>
      </c>
      <c r="B45" s="1265" t="s">
        <v>179</v>
      </c>
      <c r="C45" s="1333"/>
      <c r="D45" s="74">
        <v>240</v>
      </c>
      <c r="E45" s="76">
        <v>251</v>
      </c>
      <c r="F45" s="78">
        <v>250</v>
      </c>
      <c r="G45" s="79">
        <v>1</v>
      </c>
      <c r="H45" s="80">
        <v>1.0458333333333334</v>
      </c>
      <c r="I45" s="81">
        <v>95.617529880478088</v>
      </c>
      <c r="J45" s="78">
        <v>240</v>
      </c>
      <c r="K45" s="82">
        <v>1</v>
      </c>
      <c r="L45" s="83" t="s">
        <v>346</v>
      </c>
      <c r="M45" s="1026">
        <v>0</v>
      </c>
      <c r="N45" s="84">
        <v>251</v>
      </c>
      <c r="O45" s="528">
        <v>250</v>
      </c>
      <c r="P45" s="77">
        <v>240</v>
      </c>
      <c r="Q45" s="1386"/>
      <c r="R45" s="1386"/>
      <c r="S45" s="1386"/>
      <c r="T45" s="1386"/>
      <c r="U45" s="77">
        <v>251</v>
      </c>
      <c r="V45" s="77">
        <v>240</v>
      </c>
      <c r="W45" s="85">
        <v>1.0458333333333334</v>
      </c>
      <c r="X45" s="84">
        <v>0</v>
      </c>
      <c r="Y45" s="77">
        <v>0</v>
      </c>
      <c r="Z45" s="102">
        <v>1</v>
      </c>
    </row>
    <row r="46" spans="1:26" ht="12.75" customHeight="1" x14ac:dyDescent="0.15">
      <c r="A46" s="1277" t="s">
        <v>55</v>
      </c>
      <c r="B46" s="1265" t="s">
        <v>179</v>
      </c>
      <c r="C46" s="1333"/>
      <c r="D46" s="74">
        <v>240</v>
      </c>
      <c r="E46" s="1287">
        <v>367</v>
      </c>
      <c r="F46" s="1271">
        <v>367</v>
      </c>
      <c r="G46" s="1309" t="s">
        <v>346</v>
      </c>
      <c r="H46" s="1313">
        <v>1.1504702194357366</v>
      </c>
      <c r="I46" s="1368">
        <v>86.920980926430516</v>
      </c>
      <c r="J46" s="78">
        <v>240</v>
      </c>
      <c r="K46" s="82" t="s">
        <v>346</v>
      </c>
      <c r="L46" s="83" t="s">
        <v>346</v>
      </c>
      <c r="M46" s="102">
        <v>6</v>
      </c>
      <c r="N46" s="84">
        <v>314</v>
      </c>
      <c r="O46" s="77">
        <v>314</v>
      </c>
      <c r="P46" s="77">
        <v>240</v>
      </c>
      <c r="Q46" s="77" t="s">
        <v>180</v>
      </c>
      <c r="R46" s="77">
        <v>48</v>
      </c>
      <c r="S46" s="752" t="s">
        <v>169</v>
      </c>
      <c r="T46" s="752" t="s">
        <v>169</v>
      </c>
      <c r="U46" s="77">
        <v>314</v>
      </c>
      <c r="V46" s="77">
        <v>240</v>
      </c>
      <c r="W46" s="85">
        <v>1.3083333333333333</v>
      </c>
      <c r="X46" s="84">
        <v>0</v>
      </c>
      <c r="Y46" s="77">
        <v>0</v>
      </c>
      <c r="Z46" s="102">
        <v>1</v>
      </c>
    </row>
    <row r="47" spans="1:26" ht="12.75" customHeight="1" x14ac:dyDescent="0.15">
      <c r="A47" s="1275"/>
      <c r="B47" s="1265" t="s">
        <v>180</v>
      </c>
      <c r="C47" s="1333"/>
      <c r="D47" s="74">
        <v>79</v>
      </c>
      <c r="E47" s="1285"/>
      <c r="F47" s="1272"/>
      <c r="G47" s="1369"/>
      <c r="H47" s="1311"/>
      <c r="I47" s="1315"/>
      <c r="J47" s="78">
        <v>79</v>
      </c>
      <c r="K47" s="82" t="s">
        <v>346</v>
      </c>
      <c r="L47" s="83" t="s">
        <v>346</v>
      </c>
      <c r="M47" s="102">
        <v>0</v>
      </c>
      <c r="N47" s="84">
        <v>53</v>
      </c>
      <c r="O47" s="77">
        <v>53</v>
      </c>
      <c r="P47" s="77">
        <v>48</v>
      </c>
      <c r="Q47" s="77" t="s">
        <v>179</v>
      </c>
      <c r="R47" s="77">
        <v>191</v>
      </c>
      <c r="S47" s="77">
        <v>43</v>
      </c>
      <c r="T47" s="77">
        <v>31</v>
      </c>
      <c r="U47" s="77">
        <v>96</v>
      </c>
      <c r="V47" s="77">
        <v>79</v>
      </c>
      <c r="W47" s="85">
        <v>1.2151898734177216</v>
      </c>
      <c r="X47" s="84">
        <v>0</v>
      </c>
      <c r="Y47" s="77">
        <v>0</v>
      </c>
      <c r="Z47" s="102">
        <v>4</v>
      </c>
    </row>
    <row r="48" spans="1:26" ht="12.75" customHeight="1" x14ac:dyDescent="0.15">
      <c r="A48" s="353" t="s">
        <v>56</v>
      </c>
      <c r="B48" s="1265" t="s">
        <v>179</v>
      </c>
      <c r="C48" s="1333"/>
      <c r="D48" s="74">
        <v>240</v>
      </c>
      <c r="E48" s="76">
        <v>252</v>
      </c>
      <c r="F48" s="78">
        <v>248</v>
      </c>
      <c r="G48" s="79">
        <v>1</v>
      </c>
      <c r="H48" s="80">
        <v>1.05</v>
      </c>
      <c r="I48" s="81">
        <v>95.238095238095227</v>
      </c>
      <c r="J48" s="78">
        <v>240</v>
      </c>
      <c r="K48" s="82">
        <v>1</v>
      </c>
      <c r="L48" s="83" t="s">
        <v>346</v>
      </c>
      <c r="M48" s="102">
        <v>1</v>
      </c>
      <c r="N48" s="84">
        <v>252</v>
      </c>
      <c r="O48" s="77">
        <v>248</v>
      </c>
      <c r="P48" s="77">
        <v>240</v>
      </c>
      <c r="Q48" s="1389"/>
      <c r="R48" s="1386"/>
      <c r="S48" s="1386"/>
      <c r="T48" s="1386"/>
      <c r="U48" s="77">
        <v>252</v>
      </c>
      <c r="V48" s="77">
        <v>240</v>
      </c>
      <c r="W48" s="85">
        <v>1.05</v>
      </c>
      <c r="X48" s="84">
        <v>0</v>
      </c>
      <c r="Y48" s="77">
        <v>0</v>
      </c>
      <c r="Z48" s="102">
        <v>0</v>
      </c>
    </row>
    <row r="49" spans="1:26" ht="12.75" customHeight="1" x14ac:dyDescent="0.15">
      <c r="A49" s="353" t="s">
        <v>57</v>
      </c>
      <c r="B49" s="1265" t="s">
        <v>179</v>
      </c>
      <c r="C49" s="1333"/>
      <c r="D49" s="74">
        <v>280</v>
      </c>
      <c r="E49" s="76">
        <v>329</v>
      </c>
      <c r="F49" s="78">
        <v>329</v>
      </c>
      <c r="G49" s="79" t="s">
        <v>346</v>
      </c>
      <c r="H49" s="80">
        <v>1.175</v>
      </c>
      <c r="I49" s="81">
        <v>85.106382978723403</v>
      </c>
      <c r="J49" s="78">
        <v>280</v>
      </c>
      <c r="K49" s="82" t="s">
        <v>346</v>
      </c>
      <c r="L49" s="83" t="s">
        <v>346</v>
      </c>
      <c r="M49" s="102">
        <v>2</v>
      </c>
      <c r="N49" s="84">
        <v>329</v>
      </c>
      <c r="O49" s="77">
        <v>329</v>
      </c>
      <c r="P49" s="77">
        <v>280</v>
      </c>
      <c r="Q49" s="1386"/>
      <c r="R49" s="1386"/>
      <c r="S49" s="1386"/>
      <c r="T49" s="1386"/>
      <c r="U49" s="77">
        <v>329</v>
      </c>
      <c r="V49" s="77">
        <v>280</v>
      </c>
      <c r="W49" s="85">
        <v>1.175</v>
      </c>
      <c r="X49" s="84">
        <v>0</v>
      </c>
      <c r="Y49" s="77">
        <v>0</v>
      </c>
      <c r="Z49" s="102">
        <v>8</v>
      </c>
    </row>
    <row r="50" spans="1:26" ht="12.75" customHeight="1" x14ac:dyDescent="0.15">
      <c r="A50" s="353" t="s">
        <v>58</v>
      </c>
      <c r="B50" s="1265" t="s">
        <v>179</v>
      </c>
      <c r="C50" s="1333"/>
      <c r="D50" s="74">
        <v>240</v>
      </c>
      <c r="E50" s="76">
        <v>278</v>
      </c>
      <c r="F50" s="78">
        <v>278</v>
      </c>
      <c r="G50" s="79" t="s">
        <v>346</v>
      </c>
      <c r="H50" s="80">
        <v>1.1583333333333334</v>
      </c>
      <c r="I50" s="81">
        <v>86.330935251798564</v>
      </c>
      <c r="J50" s="78">
        <v>240</v>
      </c>
      <c r="K50" s="82" t="s">
        <v>346</v>
      </c>
      <c r="L50" s="83" t="s">
        <v>346</v>
      </c>
      <c r="M50" s="102">
        <v>4</v>
      </c>
      <c r="N50" s="84">
        <v>278</v>
      </c>
      <c r="O50" s="77">
        <v>278</v>
      </c>
      <c r="P50" s="77">
        <v>240</v>
      </c>
      <c r="Q50" s="1386"/>
      <c r="R50" s="1386"/>
      <c r="S50" s="1386"/>
      <c r="T50" s="1386"/>
      <c r="U50" s="77">
        <v>278</v>
      </c>
      <c r="V50" s="77">
        <v>240</v>
      </c>
      <c r="W50" s="85">
        <v>1.1583333333333334</v>
      </c>
      <c r="X50" s="84">
        <v>0</v>
      </c>
      <c r="Y50" s="77">
        <v>0</v>
      </c>
      <c r="Z50" s="102">
        <v>0</v>
      </c>
    </row>
    <row r="51" spans="1:26" ht="12.75" customHeight="1" x14ac:dyDescent="0.15">
      <c r="A51" s="353" t="s">
        <v>59</v>
      </c>
      <c r="B51" s="1265" t="s">
        <v>179</v>
      </c>
      <c r="C51" s="1333"/>
      <c r="D51" s="74">
        <v>240</v>
      </c>
      <c r="E51" s="76">
        <v>258</v>
      </c>
      <c r="F51" s="78">
        <v>258</v>
      </c>
      <c r="G51" s="79" t="s">
        <v>346</v>
      </c>
      <c r="H51" s="80">
        <v>1.075</v>
      </c>
      <c r="I51" s="81">
        <v>93.023255813953483</v>
      </c>
      <c r="J51" s="78">
        <v>240</v>
      </c>
      <c r="K51" s="82" t="s">
        <v>346</v>
      </c>
      <c r="L51" s="83" t="s">
        <v>346</v>
      </c>
      <c r="M51" s="102">
        <v>1</v>
      </c>
      <c r="N51" s="84">
        <v>258</v>
      </c>
      <c r="O51" s="77">
        <v>258</v>
      </c>
      <c r="P51" s="77">
        <v>240</v>
      </c>
      <c r="Q51" s="1386"/>
      <c r="R51" s="1386"/>
      <c r="S51" s="1386"/>
      <c r="T51" s="1386"/>
      <c r="U51" s="77">
        <v>258</v>
      </c>
      <c r="V51" s="77">
        <v>240</v>
      </c>
      <c r="W51" s="85">
        <v>1.075</v>
      </c>
      <c r="X51" s="84">
        <v>0</v>
      </c>
      <c r="Y51" s="77">
        <v>0</v>
      </c>
      <c r="Z51" s="102">
        <v>0</v>
      </c>
    </row>
    <row r="52" spans="1:26" ht="12.75" customHeight="1" x14ac:dyDescent="0.15">
      <c r="A52" s="1277" t="s">
        <v>207</v>
      </c>
      <c r="B52" s="1370" t="s">
        <v>179</v>
      </c>
      <c r="C52" s="1371"/>
      <c r="D52" s="1348">
        <v>200</v>
      </c>
      <c r="E52" s="1287">
        <v>331</v>
      </c>
      <c r="F52" s="1271">
        <v>330</v>
      </c>
      <c r="G52" s="1309">
        <v>1</v>
      </c>
      <c r="H52" s="1313">
        <v>1.0376175548589341</v>
      </c>
      <c r="I52" s="1368">
        <v>96.374622356495465</v>
      </c>
      <c r="J52" s="1271">
        <v>200</v>
      </c>
      <c r="K52" s="1398">
        <v>1</v>
      </c>
      <c r="L52" s="1433" t="s">
        <v>346</v>
      </c>
      <c r="M52" s="1326">
        <v>0</v>
      </c>
      <c r="N52" s="1323">
        <v>256</v>
      </c>
      <c r="O52" s="1270">
        <v>255</v>
      </c>
      <c r="P52" s="1270">
        <v>200</v>
      </c>
      <c r="Q52" s="77" t="s">
        <v>187</v>
      </c>
      <c r="R52" s="77">
        <v>30</v>
      </c>
      <c r="S52" s="752" t="s">
        <v>169</v>
      </c>
      <c r="T52" s="752" t="s">
        <v>169</v>
      </c>
      <c r="U52" s="1270">
        <v>256</v>
      </c>
      <c r="V52" s="1270">
        <v>200</v>
      </c>
      <c r="W52" s="1365">
        <v>1.28</v>
      </c>
      <c r="X52" s="1323">
        <v>0</v>
      </c>
      <c r="Y52" s="1270">
        <v>0</v>
      </c>
      <c r="Z52" s="1326">
        <v>6</v>
      </c>
    </row>
    <row r="53" spans="1:26" ht="12.75" customHeight="1" x14ac:dyDescent="0.15">
      <c r="A53" s="1397"/>
      <c r="B53" s="1280"/>
      <c r="C53" s="1374"/>
      <c r="D53" s="1283"/>
      <c r="E53" s="1394"/>
      <c r="F53" s="1404"/>
      <c r="G53" s="1405"/>
      <c r="H53" s="1406"/>
      <c r="I53" s="1407"/>
      <c r="J53" s="1272"/>
      <c r="K53" s="1273"/>
      <c r="L53" s="1320"/>
      <c r="M53" s="1304"/>
      <c r="N53" s="1305"/>
      <c r="O53" s="1306"/>
      <c r="P53" s="1306"/>
      <c r="Q53" s="77" t="s">
        <v>147</v>
      </c>
      <c r="R53" s="77">
        <v>31</v>
      </c>
      <c r="S53" s="752" t="s">
        <v>169</v>
      </c>
      <c r="T53" s="752" t="s">
        <v>169</v>
      </c>
      <c r="U53" s="1306"/>
      <c r="V53" s="1306"/>
      <c r="W53" s="1328"/>
      <c r="X53" s="1305"/>
      <c r="Y53" s="1306"/>
      <c r="Z53" s="1304"/>
    </row>
    <row r="54" spans="1:26" ht="12.75" customHeight="1" x14ac:dyDescent="0.15">
      <c r="A54" s="1397"/>
      <c r="B54" s="1370" t="s">
        <v>187</v>
      </c>
      <c r="C54" s="1371"/>
      <c r="D54" s="1348">
        <v>40</v>
      </c>
      <c r="E54" s="1394"/>
      <c r="F54" s="1404"/>
      <c r="G54" s="1405"/>
      <c r="H54" s="1406"/>
      <c r="I54" s="1407"/>
      <c r="J54" s="1271">
        <v>40</v>
      </c>
      <c r="K54" s="1398"/>
      <c r="L54" s="1433" t="s">
        <v>346</v>
      </c>
      <c r="M54" s="1326">
        <v>0</v>
      </c>
      <c r="N54" s="1323">
        <v>38</v>
      </c>
      <c r="O54" s="1270">
        <v>38</v>
      </c>
      <c r="P54" s="1270">
        <v>34</v>
      </c>
      <c r="Q54" s="77" t="s">
        <v>179</v>
      </c>
      <c r="R54" s="77">
        <v>61</v>
      </c>
      <c r="S54" s="77">
        <v>9</v>
      </c>
      <c r="T54" s="77">
        <v>6</v>
      </c>
      <c r="U54" s="1270">
        <v>47</v>
      </c>
      <c r="V54" s="1270">
        <v>40</v>
      </c>
      <c r="W54" s="1365">
        <v>1.175</v>
      </c>
      <c r="X54" s="1323">
        <v>0</v>
      </c>
      <c r="Y54" s="1270">
        <v>0</v>
      </c>
      <c r="Z54" s="1326">
        <v>0</v>
      </c>
    </row>
    <row r="55" spans="1:26" ht="12.75" customHeight="1" x14ac:dyDescent="0.15">
      <c r="A55" s="1397"/>
      <c r="B55" s="1280"/>
      <c r="C55" s="1374"/>
      <c r="D55" s="1283"/>
      <c r="E55" s="1394"/>
      <c r="F55" s="1404"/>
      <c r="G55" s="1405"/>
      <c r="H55" s="1406"/>
      <c r="I55" s="1407"/>
      <c r="J55" s="1272"/>
      <c r="K55" s="1273"/>
      <c r="L55" s="1320"/>
      <c r="M55" s="1304"/>
      <c r="N55" s="1305"/>
      <c r="O55" s="1306"/>
      <c r="P55" s="1306"/>
      <c r="Q55" s="77" t="s">
        <v>147</v>
      </c>
      <c r="R55" s="77">
        <v>0</v>
      </c>
      <c r="S55" s="752" t="s">
        <v>169</v>
      </c>
      <c r="T55" s="752" t="s">
        <v>169</v>
      </c>
      <c r="U55" s="1306"/>
      <c r="V55" s="1306"/>
      <c r="W55" s="1328"/>
      <c r="X55" s="1305"/>
      <c r="Y55" s="1306"/>
      <c r="Z55" s="1304"/>
    </row>
    <row r="56" spans="1:26" ht="12.75" customHeight="1" x14ac:dyDescent="0.15">
      <c r="A56" s="1397"/>
      <c r="B56" s="1370" t="s">
        <v>147</v>
      </c>
      <c r="C56" s="1371"/>
      <c r="D56" s="1348">
        <v>79</v>
      </c>
      <c r="E56" s="1394"/>
      <c r="F56" s="1404"/>
      <c r="G56" s="1405"/>
      <c r="H56" s="1406"/>
      <c r="I56" s="1407"/>
      <c r="J56" s="1271">
        <v>74</v>
      </c>
      <c r="K56" s="1398" t="s">
        <v>346</v>
      </c>
      <c r="L56" s="1433">
        <v>2</v>
      </c>
      <c r="M56" s="1326">
        <v>0</v>
      </c>
      <c r="N56" s="1323">
        <v>37</v>
      </c>
      <c r="O56" s="1270">
        <v>37</v>
      </c>
      <c r="P56" s="1270">
        <v>37</v>
      </c>
      <c r="Q56" s="77" t="s">
        <v>179</v>
      </c>
      <c r="R56" s="77">
        <v>148</v>
      </c>
      <c r="S56" s="77">
        <v>36</v>
      </c>
      <c r="T56" s="77">
        <v>36</v>
      </c>
      <c r="U56" s="1270">
        <v>74</v>
      </c>
      <c r="V56" s="1270">
        <v>74</v>
      </c>
      <c r="W56" s="1365">
        <v>0.93670886075949367</v>
      </c>
      <c r="X56" s="1323">
        <v>0</v>
      </c>
      <c r="Y56" s="1270">
        <v>0</v>
      </c>
      <c r="Z56" s="1326">
        <v>1</v>
      </c>
    </row>
    <row r="57" spans="1:26" ht="12.75" customHeight="1" x14ac:dyDescent="0.15">
      <c r="A57" s="1275"/>
      <c r="B57" s="1280"/>
      <c r="C57" s="1374"/>
      <c r="D57" s="1283"/>
      <c r="E57" s="1285"/>
      <c r="F57" s="1272"/>
      <c r="G57" s="1369"/>
      <c r="H57" s="1311"/>
      <c r="I57" s="1315"/>
      <c r="J57" s="1272"/>
      <c r="K57" s="1273"/>
      <c r="L57" s="1320"/>
      <c r="M57" s="1304"/>
      <c r="N57" s="1305"/>
      <c r="O57" s="1306"/>
      <c r="P57" s="1306"/>
      <c r="Q57" s="77" t="s">
        <v>187</v>
      </c>
      <c r="R57" s="77">
        <v>5</v>
      </c>
      <c r="S57" s="77">
        <v>1</v>
      </c>
      <c r="T57" s="77">
        <v>1</v>
      </c>
      <c r="U57" s="1306"/>
      <c r="V57" s="1306"/>
      <c r="W57" s="1328"/>
      <c r="X57" s="1305"/>
      <c r="Y57" s="1306"/>
      <c r="Z57" s="1304"/>
    </row>
    <row r="58" spans="1:26" ht="12.75" customHeight="1" x14ac:dyDescent="0.15">
      <c r="A58" s="546" t="s">
        <v>61</v>
      </c>
      <c r="B58" s="1265" t="s">
        <v>179</v>
      </c>
      <c r="C58" s="1333"/>
      <c r="D58" s="546">
        <v>240</v>
      </c>
      <c r="E58" s="547">
        <v>257</v>
      </c>
      <c r="F58" s="545">
        <v>255</v>
      </c>
      <c r="G58" s="542">
        <v>1</v>
      </c>
      <c r="H58" s="543">
        <v>1.0708333333333333</v>
      </c>
      <c r="I58" s="544">
        <v>93.385214007782096</v>
      </c>
      <c r="J58" s="545">
        <v>240</v>
      </c>
      <c r="K58" s="540">
        <v>1</v>
      </c>
      <c r="L58" s="541" t="s">
        <v>346</v>
      </c>
      <c r="M58" s="538">
        <v>2</v>
      </c>
      <c r="N58" s="539">
        <v>257</v>
      </c>
      <c r="O58" s="536">
        <v>255</v>
      </c>
      <c r="P58" s="536">
        <v>240</v>
      </c>
      <c r="Q58" s="1389"/>
      <c r="R58" s="1386"/>
      <c r="S58" s="1386"/>
      <c r="T58" s="1386"/>
      <c r="U58" s="536">
        <v>257</v>
      </c>
      <c r="V58" s="536">
        <v>240</v>
      </c>
      <c r="W58" s="537">
        <v>1.0708333333333333</v>
      </c>
      <c r="X58" s="539">
        <v>0</v>
      </c>
      <c r="Y58" s="536">
        <v>0</v>
      </c>
      <c r="Z58" s="538">
        <v>0</v>
      </c>
    </row>
    <row r="59" spans="1:26" ht="12.75" customHeight="1" x14ac:dyDescent="0.15">
      <c r="A59" s="546" t="s">
        <v>62</v>
      </c>
      <c r="B59" s="1265" t="s">
        <v>179</v>
      </c>
      <c r="C59" s="1333"/>
      <c r="D59" s="546">
        <v>200</v>
      </c>
      <c r="E59" s="547">
        <v>196</v>
      </c>
      <c r="F59" s="545">
        <v>193</v>
      </c>
      <c r="G59" s="542" t="s">
        <v>346</v>
      </c>
      <c r="H59" s="543">
        <v>0.98</v>
      </c>
      <c r="I59" s="544">
        <v>102.04081632653062</v>
      </c>
      <c r="J59" s="545">
        <v>193</v>
      </c>
      <c r="K59" s="540" t="s">
        <v>346</v>
      </c>
      <c r="L59" s="541">
        <v>5</v>
      </c>
      <c r="M59" s="1030">
        <v>0</v>
      </c>
      <c r="N59" s="539">
        <v>196</v>
      </c>
      <c r="O59" s="536">
        <v>193</v>
      </c>
      <c r="P59" s="536">
        <v>193</v>
      </c>
      <c r="Q59" s="1386"/>
      <c r="R59" s="1386"/>
      <c r="S59" s="1386"/>
      <c r="T59" s="1386"/>
      <c r="U59" s="536">
        <v>196</v>
      </c>
      <c r="V59" s="536">
        <v>193</v>
      </c>
      <c r="W59" s="537">
        <v>0.98</v>
      </c>
      <c r="X59" s="539">
        <v>0</v>
      </c>
      <c r="Y59" s="536">
        <v>0</v>
      </c>
      <c r="Z59" s="538">
        <v>0</v>
      </c>
    </row>
    <row r="60" spans="1:26" ht="12.75" customHeight="1" x14ac:dyDescent="0.15">
      <c r="A60" s="546" t="s">
        <v>64</v>
      </c>
      <c r="B60" s="1265" t="s">
        <v>179</v>
      </c>
      <c r="C60" s="1333"/>
      <c r="D60" s="546">
        <v>240</v>
      </c>
      <c r="E60" s="547">
        <v>112</v>
      </c>
      <c r="F60" s="545">
        <v>110</v>
      </c>
      <c r="G60" s="542" t="s">
        <v>346</v>
      </c>
      <c r="H60" s="543">
        <v>0.46666666666666667</v>
      </c>
      <c r="I60" s="544">
        <v>214.28571428571428</v>
      </c>
      <c r="J60" s="545">
        <v>110</v>
      </c>
      <c r="K60" s="540" t="s">
        <v>346</v>
      </c>
      <c r="L60" s="541">
        <v>4</v>
      </c>
      <c r="M60" s="534" t="s">
        <v>488</v>
      </c>
      <c r="N60" s="539">
        <v>112</v>
      </c>
      <c r="O60" s="536">
        <v>110</v>
      </c>
      <c r="P60" s="536">
        <v>110</v>
      </c>
      <c r="Q60" s="1386"/>
      <c r="R60" s="1386"/>
      <c r="S60" s="1386"/>
      <c r="T60" s="1386"/>
      <c r="U60" s="536">
        <v>112</v>
      </c>
      <c r="V60" s="536">
        <v>110</v>
      </c>
      <c r="W60" s="537">
        <v>0.46666666666666667</v>
      </c>
      <c r="X60" s="539">
        <v>0</v>
      </c>
      <c r="Y60" s="536">
        <v>0</v>
      </c>
      <c r="Z60" s="538">
        <v>0</v>
      </c>
    </row>
    <row r="61" spans="1:26" ht="12.75" customHeight="1" x14ac:dyDescent="0.15">
      <c r="A61" s="546" t="s">
        <v>65</v>
      </c>
      <c r="B61" s="1265" t="s">
        <v>179</v>
      </c>
      <c r="C61" s="1333"/>
      <c r="D61" s="546">
        <v>240</v>
      </c>
      <c r="E61" s="547">
        <v>246</v>
      </c>
      <c r="F61" s="545">
        <v>244</v>
      </c>
      <c r="G61" s="542">
        <v>1</v>
      </c>
      <c r="H61" s="543">
        <v>1.0249999999999999</v>
      </c>
      <c r="I61" s="544">
        <v>97.560975609756099</v>
      </c>
      <c r="J61" s="545">
        <v>240</v>
      </c>
      <c r="K61" s="540">
        <v>1</v>
      </c>
      <c r="L61" s="541" t="s">
        <v>346</v>
      </c>
      <c r="M61" s="538">
        <v>3</v>
      </c>
      <c r="N61" s="539">
        <v>246</v>
      </c>
      <c r="O61" s="536">
        <v>244</v>
      </c>
      <c r="P61" s="536">
        <v>240</v>
      </c>
      <c r="Q61" s="1386"/>
      <c r="R61" s="1386"/>
      <c r="S61" s="1386"/>
      <c r="T61" s="1386"/>
      <c r="U61" s="536">
        <v>246</v>
      </c>
      <c r="V61" s="536">
        <v>240</v>
      </c>
      <c r="W61" s="537">
        <v>1.0249999999999999</v>
      </c>
      <c r="X61" s="539">
        <v>0</v>
      </c>
      <c r="Y61" s="536">
        <v>0</v>
      </c>
      <c r="Z61" s="538">
        <v>0</v>
      </c>
    </row>
    <row r="62" spans="1:26" ht="12.75" customHeight="1" x14ac:dyDescent="0.15">
      <c r="A62" s="546" t="s">
        <v>66</v>
      </c>
      <c r="B62" s="1265" t="s">
        <v>179</v>
      </c>
      <c r="C62" s="1333"/>
      <c r="D62" s="546">
        <v>240</v>
      </c>
      <c r="E62" s="547">
        <v>253</v>
      </c>
      <c r="F62" s="545">
        <v>250</v>
      </c>
      <c r="G62" s="542">
        <v>2</v>
      </c>
      <c r="H62" s="543">
        <v>1.0541666666666667</v>
      </c>
      <c r="I62" s="544">
        <v>94.861660079051376</v>
      </c>
      <c r="J62" s="545">
        <v>240</v>
      </c>
      <c r="K62" s="540">
        <v>2</v>
      </c>
      <c r="L62" s="541" t="s">
        <v>346</v>
      </c>
      <c r="M62" s="538">
        <v>3</v>
      </c>
      <c r="N62" s="539">
        <v>253</v>
      </c>
      <c r="O62" s="536">
        <v>250</v>
      </c>
      <c r="P62" s="536">
        <v>240</v>
      </c>
      <c r="Q62" s="1386"/>
      <c r="R62" s="1386"/>
      <c r="S62" s="1386"/>
      <c r="T62" s="1386"/>
      <c r="U62" s="536">
        <v>253</v>
      </c>
      <c r="V62" s="536">
        <v>240</v>
      </c>
      <c r="W62" s="537">
        <v>1.0541666666666667</v>
      </c>
      <c r="X62" s="539">
        <v>0</v>
      </c>
      <c r="Y62" s="536">
        <v>0</v>
      </c>
      <c r="Z62" s="538">
        <v>1</v>
      </c>
    </row>
    <row r="63" spans="1:26" ht="12.75" customHeight="1" x14ac:dyDescent="0.15">
      <c r="A63" s="117"/>
      <c r="B63" s="117"/>
      <c r="C63" s="431"/>
      <c r="D63" s="117"/>
      <c r="E63" s="117"/>
      <c r="F63" s="117"/>
      <c r="G63" s="149"/>
      <c r="H63" s="273"/>
      <c r="I63" s="274"/>
      <c r="J63" s="117"/>
      <c r="K63" s="149"/>
      <c r="L63" s="275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273"/>
      <c r="X63" s="117"/>
      <c r="Y63" s="117"/>
      <c r="Z63" s="117"/>
    </row>
    <row r="64" spans="1:26" ht="12.75" customHeight="1" x14ac:dyDescent="0.15">
      <c r="A64" s="1140" t="s">
        <v>227</v>
      </c>
      <c r="B64" s="1107" t="s">
        <v>228</v>
      </c>
      <c r="C64" s="1218"/>
      <c r="D64" s="1232" t="s">
        <v>229</v>
      </c>
      <c r="E64" s="1171" t="s">
        <v>239</v>
      </c>
      <c r="F64" s="1168"/>
      <c r="G64" s="1168"/>
      <c r="H64" s="1168"/>
      <c r="I64" s="1241"/>
      <c r="J64" s="1235" t="s">
        <v>233</v>
      </c>
      <c r="K64" s="1235"/>
      <c r="L64" s="1235"/>
      <c r="M64" s="1113" t="s">
        <v>518</v>
      </c>
      <c r="N64" s="1119" t="s">
        <v>245</v>
      </c>
      <c r="O64" s="1120"/>
      <c r="P64" s="1120"/>
      <c r="Q64" s="1120"/>
      <c r="R64" s="1120"/>
      <c r="S64" s="1120"/>
      <c r="T64" s="1120"/>
      <c r="U64" s="1120"/>
      <c r="V64" s="1120"/>
      <c r="W64" s="1121"/>
      <c r="X64" s="1119" t="s">
        <v>255</v>
      </c>
      <c r="Y64" s="1120"/>
      <c r="Z64" s="1121"/>
    </row>
    <row r="65" spans="1:26" ht="12.75" customHeight="1" x14ac:dyDescent="0.15">
      <c r="A65" s="1141"/>
      <c r="B65" s="1109"/>
      <c r="C65" s="1338"/>
      <c r="D65" s="1262"/>
      <c r="E65" s="1160"/>
      <c r="F65" s="1199"/>
      <c r="G65" s="1199"/>
      <c r="H65" s="1199"/>
      <c r="I65" s="1301"/>
      <c r="J65" s="1243"/>
      <c r="K65" s="1243"/>
      <c r="L65" s="1243"/>
      <c r="M65" s="1114"/>
      <c r="N65" s="1122" t="s">
        <v>238</v>
      </c>
      <c r="O65" s="1123"/>
      <c r="P65" s="1123"/>
      <c r="Q65" s="1123" t="s">
        <v>246</v>
      </c>
      <c r="R65" s="1123"/>
      <c r="S65" s="1123"/>
      <c r="T65" s="1123"/>
      <c r="U65" s="1243" t="s">
        <v>590</v>
      </c>
      <c r="V65" s="1243" t="s">
        <v>576</v>
      </c>
      <c r="W65" s="1244" t="s">
        <v>586</v>
      </c>
      <c r="X65" s="1122"/>
      <c r="Y65" s="1123"/>
      <c r="Z65" s="1124"/>
    </row>
    <row r="66" spans="1:26" s="46" customFormat="1" ht="33.75" x14ac:dyDescent="0.15">
      <c r="A66" s="1142"/>
      <c r="B66" s="1111"/>
      <c r="C66" s="1219"/>
      <c r="D66" s="1263"/>
      <c r="E66" s="799" t="s">
        <v>230</v>
      </c>
      <c r="F66" s="1240" t="s">
        <v>522</v>
      </c>
      <c r="G66" s="1240"/>
      <c r="H66" s="87" t="s">
        <v>231</v>
      </c>
      <c r="I66" s="88" t="s">
        <v>232</v>
      </c>
      <c r="J66" s="1240"/>
      <c r="K66" s="1240"/>
      <c r="L66" s="1240"/>
      <c r="M66" s="1115"/>
      <c r="N66" s="42" t="s">
        <v>577</v>
      </c>
      <c r="O66" s="43" t="s">
        <v>578</v>
      </c>
      <c r="P66" s="43" t="s">
        <v>579</v>
      </c>
      <c r="Q66" s="43" t="s">
        <v>580</v>
      </c>
      <c r="R66" s="43" t="s">
        <v>581</v>
      </c>
      <c r="S66" s="43" t="s">
        <v>582</v>
      </c>
      <c r="T66" s="43" t="s">
        <v>583</v>
      </c>
      <c r="U66" s="1240"/>
      <c r="V66" s="1240"/>
      <c r="W66" s="1245"/>
      <c r="X66" s="42" t="s">
        <v>248</v>
      </c>
      <c r="Y66" s="43" t="s">
        <v>249</v>
      </c>
      <c r="Z66" s="45" t="s">
        <v>250</v>
      </c>
    </row>
    <row r="67" spans="1:26" ht="12.75" customHeight="1" x14ac:dyDescent="0.15">
      <c r="A67" s="352" t="s">
        <v>67</v>
      </c>
      <c r="B67" s="1249" t="s">
        <v>179</v>
      </c>
      <c r="C67" s="1332"/>
      <c r="D67" s="48">
        <v>320</v>
      </c>
      <c r="E67" s="50">
        <v>411</v>
      </c>
      <c r="F67" s="52">
        <v>411</v>
      </c>
      <c r="G67" s="53" t="s">
        <v>346</v>
      </c>
      <c r="H67" s="54">
        <v>1.284375</v>
      </c>
      <c r="I67" s="55">
        <v>77.858880778588812</v>
      </c>
      <c r="J67" s="52">
        <v>320</v>
      </c>
      <c r="K67" s="56"/>
      <c r="L67" s="57" t="s">
        <v>346</v>
      </c>
      <c r="M67" s="118">
        <v>0</v>
      </c>
      <c r="N67" s="58">
        <v>411</v>
      </c>
      <c r="O67" s="51">
        <v>411</v>
      </c>
      <c r="P67" s="51">
        <v>320</v>
      </c>
      <c r="Q67" s="1387"/>
      <c r="R67" s="1388"/>
      <c r="S67" s="1388"/>
      <c r="T67" s="1388"/>
      <c r="U67" s="51">
        <v>411</v>
      </c>
      <c r="V67" s="51">
        <v>320</v>
      </c>
      <c r="W67" s="59">
        <v>1.284375</v>
      </c>
      <c r="X67" s="58">
        <v>0</v>
      </c>
      <c r="Y67" s="51">
        <v>0</v>
      </c>
      <c r="Z67" s="118">
        <v>3</v>
      </c>
    </row>
    <row r="68" spans="1:26" ht="12.75" customHeight="1" x14ac:dyDescent="0.15">
      <c r="A68" s="1277" t="s">
        <v>68</v>
      </c>
      <c r="B68" s="1265" t="s">
        <v>179</v>
      </c>
      <c r="C68" s="1333"/>
      <c r="D68" s="48">
        <v>240</v>
      </c>
      <c r="E68" s="1287">
        <v>378</v>
      </c>
      <c r="F68" s="1271">
        <v>378</v>
      </c>
      <c r="G68" s="1309" t="s">
        <v>346</v>
      </c>
      <c r="H68" s="1313">
        <v>1.1849529780564263</v>
      </c>
      <c r="I68" s="1368">
        <v>84.391534391534393</v>
      </c>
      <c r="J68" s="52">
        <v>240</v>
      </c>
      <c r="K68" s="56"/>
      <c r="L68" s="57" t="s">
        <v>346</v>
      </c>
      <c r="M68" s="118">
        <v>0</v>
      </c>
      <c r="N68" s="58">
        <v>303</v>
      </c>
      <c r="O68" s="51">
        <v>303</v>
      </c>
      <c r="P68" s="51">
        <v>240</v>
      </c>
      <c r="Q68" s="51" t="s">
        <v>180</v>
      </c>
      <c r="R68" s="51">
        <v>67</v>
      </c>
      <c r="S68" s="169" t="s">
        <v>169</v>
      </c>
      <c r="T68" s="169" t="s">
        <v>169</v>
      </c>
      <c r="U68" s="51">
        <v>303</v>
      </c>
      <c r="V68" s="51">
        <v>240</v>
      </c>
      <c r="W68" s="59">
        <v>1.2625</v>
      </c>
      <c r="X68" s="58">
        <v>0</v>
      </c>
      <c r="Y68" s="51">
        <v>0</v>
      </c>
      <c r="Z68" s="118">
        <v>1</v>
      </c>
    </row>
    <row r="69" spans="1:26" ht="12.75" customHeight="1" x14ac:dyDescent="0.15">
      <c r="A69" s="1275"/>
      <c r="B69" s="1265" t="s">
        <v>180</v>
      </c>
      <c r="C69" s="1333"/>
      <c r="D69" s="74">
        <v>79</v>
      </c>
      <c r="E69" s="1285"/>
      <c r="F69" s="1272"/>
      <c r="G69" s="1369"/>
      <c r="H69" s="1311"/>
      <c r="I69" s="1315"/>
      <c r="J69" s="78">
        <v>79</v>
      </c>
      <c r="K69" s="82"/>
      <c r="L69" s="83" t="s">
        <v>346</v>
      </c>
      <c r="M69" s="102">
        <v>0</v>
      </c>
      <c r="N69" s="84">
        <v>75</v>
      </c>
      <c r="O69" s="77">
        <v>75</v>
      </c>
      <c r="P69" s="77">
        <v>63</v>
      </c>
      <c r="Q69" s="77" t="s">
        <v>179</v>
      </c>
      <c r="R69" s="77">
        <v>154</v>
      </c>
      <c r="S69" s="77">
        <v>31</v>
      </c>
      <c r="T69" s="77">
        <v>16</v>
      </c>
      <c r="U69" s="77">
        <v>106</v>
      </c>
      <c r="V69" s="77">
        <v>79</v>
      </c>
      <c r="W69" s="85">
        <v>1.3417721518987342</v>
      </c>
      <c r="X69" s="84">
        <v>1</v>
      </c>
      <c r="Y69" s="77">
        <v>0</v>
      </c>
      <c r="Z69" s="102">
        <v>0</v>
      </c>
    </row>
    <row r="70" spans="1:26" ht="12.75" customHeight="1" x14ac:dyDescent="0.15">
      <c r="A70" s="353" t="s">
        <v>70</v>
      </c>
      <c r="B70" s="1265" t="s">
        <v>179</v>
      </c>
      <c r="C70" s="1333"/>
      <c r="D70" s="74">
        <v>160</v>
      </c>
      <c r="E70" s="76">
        <v>117</v>
      </c>
      <c r="F70" s="78">
        <v>117</v>
      </c>
      <c r="G70" s="79" t="s">
        <v>346</v>
      </c>
      <c r="H70" s="80">
        <v>0.73124999999999996</v>
      </c>
      <c r="I70" s="81">
        <v>136.75213675213675</v>
      </c>
      <c r="J70" s="78">
        <v>117</v>
      </c>
      <c r="K70" s="82" t="s">
        <v>346</v>
      </c>
      <c r="L70" s="83"/>
      <c r="M70" s="162" t="s">
        <v>488</v>
      </c>
      <c r="N70" s="84">
        <v>117</v>
      </c>
      <c r="O70" s="77">
        <v>117</v>
      </c>
      <c r="P70" s="77">
        <v>117</v>
      </c>
      <c r="Q70" s="1389"/>
      <c r="R70" s="1386"/>
      <c r="S70" s="1386"/>
      <c r="T70" s="1386"/>
      <c r="U70" s="77">
        <v>117</v>
      </c>
      <c r="V70" s="77">
        <v>117</v>
      </c>
      <c r="W70" s="85">
        <v>0.73124999999999996</v>
      </c>
      <c r="X70" s="84">
        <v>0</v>
      </c>
      <c r="Y70" s="77">
        <v>0</v>
      </c>
      <c r="Z70" s="102">
        <v>0</v>
      </c>
    </row>
    <row r="71" spans="1:26" ht="12.75" customHeight="1" x14ac:dyDescent="0.15">
      <c r="A71" s="353" t="s">
        <v>71</v>
      </c>
      <c r="B71" s="1265" t="s">
        <v>179</v>
      </c>
      <c r="C71" s="1333"/>
      <c r="D71" s="74">
        <v>240</v>
      </c>
      <c r="E71" s="76">
        <v>264</v>
      </c>
      <c r="F71" s="78">
        <v>264</v>
      </c>
      <c r="G71" s="79" t="s">
        <v>346</v>
      </c>
      <c r="H71" s="80">
        <v>1.1000000000000001</v>
      </c>
      <c r="I71" s="81">
        <v>90.909090909090907</v>
      </c>
      <c r="J71" s="78">
        <v>240</v>
      </c>
      <c r="K71" s="82" t="s">
        <v>346</v>
      </c>
      <c r="L71" s="83" t="s">
        <v>346</v>
      </c>
      <c r="M71" s="102">
        <v>5</v>
      </c>
      <c r="N71" s="84">
        <v>264</v>
      </c>
      <c r="O71" s="528">
        <v>264</v>
      </c>
      <c r="P71" s="77">
        <v>240</v>
      </c>
      <c r="Q71" s="1386"/>
      <c r="R71" s="1386"/>
      <c r="S71" s="1386"/>
      <c r="T71" s="1386"/>
      <c r="U71" s="77">
        <v>264</v>
      </c>
      <c r="V71" s="77">
        <v>240</v>
      </c>
      <c r="W71" s="85">
        <v>1.1000000000000001</v>
      </c>
      <c r="X71" s="84">
        <v>0</v>
      </c>
      <c r="Y71" s="77">
        <v>0</v>
      </c>
      <c r="Z71" s="102">
        <v>0</v>
      </c>
    </row>
    <row r="72" spans="1:26" ht="12.75" customHeight="1" x14ac:dyDescent="0.15">
      <c r="A72" s="353" t="s">
        <v>72</v>
      </c>
      <c r="B72" s="1265" t="s">
        <v>179</v>
      </c>
      <c r="C72" s="1333"/>
      <c r="D72" s="74">
        <v>280</v>
      </c>
      <c r="E72" s="76">
        <v>339</v>
      </c>
      <c r="F72" s="78">
        <v>339</v>
      </c>
      <c r="G72" s="79" t="s">
        <v>346</v>
      </c>
      <c r="H72" s="80">
        <v>1.2107142857142856</v>
      </c>
      <c r="I72" s="81">
        <v>82.595870206489678</v>
      </c>
      <c r="J72" s="78">
        <v>280</v>
      </c>
      <c r="K72" s="82"/>
      <c r="L72" s="83" t="s">
        <v>346</v>
      </c>
      <c r="M72" s="102">
        <v>9</v>
      </c>
      <c r="N72" s="84">
        <v>339</v>
      </c>
      <c r="O72" s="77">
        <v>339</v>
      </c>
      <c r="P72" s="77">
        <v>280</v>
      </c>
      <c r="Q72" s="1386"/>
      <c r="R72" s="1386"/>
      <c r="S72" s="1386"/>
      <c r="T72" s="1386"/>
      <c r="U72" s="77">
        <v>339</v>
      </c>
      <c r="V72" s="77">
        <v>280</v>
      </c>
      <c r="W72" s="85">
        <v>1.2107142857142856</v>
      </c>
      <c r="X72" s="84">
        <v>0</v>
      </c>
      <c r="Y72" s="77">
        <v>0</v>
      </c>
      <c r="Z72" s="102">
        <v>2</v>
      </c>
    </row>
    <row r="73" spans="1:26" ht="12.75" customHeight="1" x14ac:dyDescent="0.15">
      <c r="A73" s="353" t="s">
        <v>73</v>
      </c>
      <c r="B73" s="1265" t="s">
        <v>179</v>
      </c>
      <c r="C73" s="1333"/>
      <c r="D73" s="74">
        <v>280</v>
      </c>
      <c r="E73" s="76">
        <v>394</v>
      </c>
      <c r="F73" s="78">
        <v>394</v>
      </c>
      <c r="G73" s="79" t="s">
        <v>346</v>
      </c>
      <c r="H73" s="80">
        <v>1.4071428571428573</v>
      </c>
      <c r="I73" s="81">
        <v>71.065989847715741</v>
      </c>
      <c r="J73" s="78">
        <v>280</v>
      </c>
      <c r="K73" s="82" t="s">
        <v>346</v>
      </c>
      <c r="L73" s="83" t="s">
        <v>346</v>
      </c>
      <c r="M73" s="102">
        <v>3</v>
      </c>
      <c r="N73" s="84">
        <v>394</v>
      </c>
      <c r="O73" s="77">
        <v>394</v>
      </c>
      <c r="P73" s="77">
        <v>280</v>
      </c>
      <c r="Q73" s="1386"/>
      <c r="R73" s="1386"/>
      <c r="S73" s="1386"/>
      <c r="T73" s="1386"/>
      <c r="U73" s="77">
        <v>394</v>
      </c>
      <c r="V73" s="77">
        <v>280</v>
      </c>
      <c r="W73" s="85">
        <v>1.4071428571428573</v>
      </c>
      <c r="X73" s="84">
        <v>0</v>
      </c>
      <c r="Y73" s="77">
        <v>0</v>
      </c>
      <c r="Z73" s="102">
        <v>43</v>
      </c>
    </row>
    <row r="74" spans="1:26" ht="12.75" customHeight="1" x14ac:dyDescent="0.15">
      <c r="A74" s="353" t="s">
        <v>74</v>
      </c>
      <c r="B74" s="1265" t="s">
        <v>179</v>
      </c>
      <c r="C74" s="1333"/>
      <c r="D74" s="74">
        <v>240</v>
      </c>
      <c r="E74" s="76">
        <v>164</v>
      </c>
      <c r="F74" s="78">
        <v>164</v>
      </c>
      <c r="G74" s="79" t="s">
        <v>346</v>
      </c>
      <c r="H74" s="80">
        <v>0.68333333333333335</v>
      </c>
      <c r="I74" s="81">
        <v>146.34146341463415</v>
      </c>
      <c r="J74" s="78">
        <v>164</v>
      </c>
      <c r="K74" s="82" t="s">
        <v>346</v>
      </c>
      <c r="L74" s="83">
        <v>7</v>
      </c>
      <c r="M74" s="162" t="s">
        <v>488</v>
      </c>
      <c r="N74" s="84">
        <v>164</v>
      </c>
      <c r="O74" s="77">
        <v>164</v>
      </c>
      <c r="P74" s="77">
        <v>164</v>
      </c>
      <c r="Q74" s="1386"/>
      <c r="R74" s="1386"/>
      <c r="S74" s="1386"/>
      <c r="T74" s="1386"/>
      <c r="U74" s="77">
        <v>164</v>
      </c>
      <c r="V74" s="77">
        <v>164</v>
      </c>
      <c r="W74" s="85">
        <v>0.68333333333333335</v>
      </c>
      <c r="X74" s="84">
        <v>0</v>
      </c>
      <c r="Y74" s="77">
        <v>0</v>
      </c>
      <c r="Z74" s="102">
        <v>0</v>
      </c>
    </row>
    <row r="75" spans="1:26" ht="12.75" customHeight="1" x14ac:dyDescent="0.15">
      <c r="A75" s="353" t="s">
        <v>76</v>
      </c>
      <c r="B75" s="1265" t="s">
        <v>179</v>
      </c>
      <c r="C75" s="1333"/>
      <c r="D75" s="74">
        <v>160</v>
      </c>
      <c r="E75" s="76">
        <v>173</v>
      </c>
      <c r="F75" s="78">
        <v>173</v>
      </c>
      <c r="G75" s="79" t="s">
        <v>346</v>
      </c>
      <c r="H75" s="784">
        <v>1.08125</v>
      </c>
      <c r="I75" s="785">
        <v>92.48554913294798</v>
      </c>
      <c r="J75" s="786">
        <v>160</v>
      </c>
      <c r="K75" s="787" t="s">
        <v>346</v>
      </c>
      <c r="L75" s="788" t="s">
        <v>346</v>
      </c>
      <c r="M75" s="1012">
        <v>4</v>
      </c>
      <c r="N75" s="84">
        <v>173</v>
      </c>
      <c r="O75" s="77">
        <v>173</v>
      </c>
      <c r="P75" s="77">
        <v>160</v>
      </c>
      <c r="Q75" s="1386"/>
      <c r="R75" s="1386"/>
      <c r="S75" s="1386"/>
      <c r="T75" s="1386"/>
      <c r="U75" s="77">
        <v>173</v>
      </c>
      <c r="V75" s="77">
        <v>160</v>
      </c>
      <c r="W75" s="85">
        <v>1.08125</v>
      </c>
      <c r="X75" s="84">
        <v>0</v>
      </c>
      <c r="Y75" s="77">
        <v>0</v>
      </c>
      <c r="Z75" s="102">
        <v>0</v>
      </c>
    </row>
    <row r="76" spans="1:26" ht="12.75" customHeight="1" x14ac:dyDescent="0.15">
      <c r="A76" s="353" t="s">
        <v>77</v>
      </c>
      <c r="B76" s="1265" t="s">
        <v>179</v>
      </c>
      <c r="C76" s="1333"/>
      <c r="D76" s="74">
        <v>280</v>
      </c>
      <c r="E76" s="76">
        <v>286</v>
      </c>
      <c r="F76" s="78">
        <v>286</v>
      </c>
      <c r="G76" s="79" t="s">
        <v>346</v>
      </c>
      <c r="H76" s="80">
        <v>1.0214285714285714</v>
      </c>
      <c r="I76" s="81">
        <v>97.902097902097907</v>
      </c>
      <c r="J76" s="78">
        <v>280</v>
      </c>
      <c r="K76" s="82" t="s">
        <v>346</v>
      </c>
      <c r="L76" s="83" t="s">
        <v>346</v>
      </c>
      <c r="M76" s="102">
        <v>0</v>
      </c>
      <c r="N76" s="84">
        <v>286</v>
      </c>
      <c r="O76" s="77">
        <v>286</v>
      </c>
      <c r="P76" s="77">
        <v>280</v>
      </c>
      <c r="Q76" s="1386"/>
      <c r="R76" s="1386"/>
      <c r="S76" s="1386"/>
      <c r="T76" s="1386"/>
      <c r="U76" s="77">
        <v>286</v>
      </c>
      <c r="V76" s="77">
        <v>280</v>
      </c>
      <c r="W76" s="85">
        <v>1.0214285714285714</v>
      </c>
      <c r="X76" s="84">
        <v>0</v>
      </c>
      <c r="Y76" s="77">
        <v>0</v>
      </c>
      <c r="Z76" s="102">
        <v>1</v>
      </c>
    </row>
    <row r="77" spans="1:26" ht="12.75" customHeight="1" x14ac:dyDescent="0.15">
      <c r="A77" s="353" t="s">
        <v>78</v>
      </c>
      <c r="B77" s="1265" t="s">
        <v>179</v>
      </c>
      <c r="C77" s="1333"/>
      <c r="D77" s="74">
        <v>121</v>
      </c>
      <c r="E77" s="76">
        <v>136</v>
      </c>
      <c r="F77" s="78">
        <v>136</v>
      </c>
      <c r="G77" s="79" t="s">
        <v>346</v>
      </c>
      <c r="H77" s="80">
        <v>1.1239669421487604</v>
      </c>
      <c r="I77" s="81">
        <v>88.970588235294116</v>
      </c>
      <c r="J77" s="78">
        <v>121</v>
      </c>
      <c r="K77" s="82" t="s">
        <v>346</v>
      </c>
      <c r="L77" s="83" t="s">
        <v>346</v>
      </c>
      <c r="M77" s="102">
        <v>1</v>
      </c>
      <c r="N77" s="84">
        <v>136</v>
      </c>
      <c r="O77" s="77">
        <v>136</v>
      </c>
      <c r="P77" s="77">
        <v>121</v>
      </c>
      <c r="Q77" s="1386"/>
      <c r="R77" s="1386"/>
      <c r="S77" s="1386"/>
      <c r="T77" s="1386"/>
      <c r="U77" s="77">
        <v>136</v>
      </c>
      <c r="V77" s="77">
        <v>121</v>
      </c>
      <c r="W77" s="85">
        <v>1.1239669421487604</v>
      </c>
      <c r="X77" s="84">
        <v>0</v>
      </c>
      <c r="Y77" s="77">
        <v>0</v>
      </c>
      <c r="Z77" s="102">
        <v>5</v>
      </c>
    </row>
    <row r="78" spans="1:26" ht="12.75" customHeight="1" x14ac:dyDescent="0.15">
      <c r="A78" s="353" t="s">
        <v>79</v>
      </c>
      <c r="B78" s="1265" t="s">
        <v>179</v>
      </c>
      <c r="C78" s="1333"/>
      <c r="D78" s="74">
        <v>240</v>
      </c>
      <c r="E78" s="76">
        <v>235</v>
      </c>
      <c r="F78" s="78">
        <v>235</v>
      </c>
      <c r="G78" s="79" t="s">
        <v>346</v>
      </c>
      <c r="H78" s="80">
        <v>0.97916666666666663</v>
      </c>
      <c r="I78" s="81">
        <v>102.12765957446808</v>
      </c>
      <c r="J78" s="78">
        <v>235</v>
      </c>
      <c r="K78" s="82" t="s">
        <v>346</v>
      </c>
      <c r="L78" s="83"/>
      <c r="M78" s="102">
        <v>0</v>
      </c>
      <c r="N78" s="84">
        <v>235</v>
      </c>
      <c r="O78" s="77">
        <v>235</v>
      </c>
      <c r="P78" s="77">
        <v>235</v>
      </c>
      <c r="Q78" s="1386"/>
      <c r="R78" s="1386"/>
      <c r="S78" s="1386"/>
      <c r="T78" s="1386"/>
      <c r="U78" s="77">
        <v>235</v>
      </c>
      <c r="V78" s="77">
        <v>235</v>
      </c>
      <c r="W78" s="85">
        <v>0.97916666666666663</v>
      </c>
      <c r="X78" s="84">
        <v>0</v>
      </c>
      <c r="Y78" s="77">
        <v>0</v>
      </c>
      <c r="Z78" s="102">
        <v>0</v>
      </c>
    </row>
    <row r="79" spans="1:26" ht="12.75" customHeight="1" x14ac:dyDescent="0.15">
      <c r="A79" s="353" t="s">
        <v>80</v>
      </c>
      <c r="B79" s="1265" t="s">
        <v>179</v>
      </c>
      <c r="C79" s="1333"/>
      <c r="D79" s="74">
        <v>240</v>
      </c>
      <c r="E79" s="76">
        <v>165</v>
      </c>
      <c r="F79" s="78">
        <v>164</v>
      </c>
      <c r="G79" s="79" t="s">
        <v>346</v>
      </c>
      <c r="H79" s="80">
        <v>0.6875</v>
      </c>
      <c r="I79" s="81">
        <v>145.45454545454547</v>
      </c>
      <c r="J79" s="78">
        <v>164</v>
      </c>
      <c r="K79" s="82" t="s">
        <v>346</v>
      </c>
      <c r="L79" s="83">
        <v>7</v>
      </c>
      <c r="M79" s="162" t="s">
        <v>488</v>
      </c>
      <c r="N79" s="84">
        <v>165</v>
      </c>
      <c r="O79" s="77">
        <v>164</v>
      </c>
      <c r="P79" s="77">
        <v>164</v>
      </c>
      <c r="Q79" s="1386"/>
      <c r="R79" s="1386"/>
      <c r="S79" s="1386"/>
      <c r="T79" s="1386"/>
      <c r="U79" s="77">
        <v>165</v>
      </c>
      <c r="V79" s="77">
        <v>164</v>
      </c>
      <c r="W79" s="85">
        <v>0.6875</v>
      </c>
      <c r="X79" s="84">
        <v>0</v>
      </c>
      <c r="Y79" s="77">
        <v>0</v>
      </c>
      <c r="Z79" s="102">
        <v>0</v>
      </c>
    </row>
    <row r="80" spans="1:26" ht="12.75" customHeight="1" x14ac:dyDescent="0.15">
      <c r="A80" s="1277" t="s">
        <v>81</v>
      </c>
      <c r="B80" s="1265" t="s">
        <v>179</v>
      </c>
      <c r="C80" s="1333"/>
      <c r="D80" s="74">
        <v>160</v>
      </c>
      <c r="E80" s="1287">
        <v>197</v>
      </c>
      <c r="F80" s="1271">
        <v>197</v>
      </c>
      <c r="G80" s="1309" t="s">
        <v>346</v>
      </c>
      <c r="H80" s="1313">
        <v>0.82426778242677823</v>
      </c>
      <c r="I80" s="1368">
        <v>121.31979695431471</v>
      </c>
      <c r="J80" s="78">
        <v>160</v>
      </c>
      <c r="K80" s="443" t="s">
        <v>346</v>
      </c>
      <c r="L80" s="83" t="s">
        <v>346</v>
      </c>
      <c r="M80" s="102">
        <v>0</v>
      </c>
      <c r="N80" s="84">
        <v>162</v>
      </c>
      <c r="O80" s="77">
        <v>162</v>
      </c>
      <c r="P80" s="77">
        <v>160</v>
      </c>
      <c r="Q80" s="77" t="s">
        <v>180</v>
      </c>
      <c r="R80" s="77">
        <v>28</v>
      </c>
      <c r="S80" s="1069" t="s">
        <v>597</v>
      </c>
      <c r="T80" s="1069" t="s">
        <v>597</v>
      </c>
      <c r="U80" s="77">
        <v>162</v>
      </c>
      <c r="V80" s="77">
        <v>160</v>
      </c>
      <c r="W80" s="85">
        <v>1.0125</v>
      </c>
      <c r="X80" s="84">
        <v>0</v>
      </c>
      <c r="Y80" s="77">
        <v>0</v>
      </c>
      <c r="Z80" s="102">
        <v>0</v>
      </c>
    </row>
    <row r="81" spans="1:26" ht="12.75" customHeight="1" x14ac:dyDescent="0.15">
      <c r="A81" s="1275"/>
      <c r="B81" s="1265" t="s">
        <v>180</v>
      </c>
      <c r="C81" s="1333"/>
      <c r="D81" s="74">
        <v>79</v>
      </c>
      <c r="E81" s="1285"/>
      <c r="F81" s="1272"/>
      <c r="G81" s="1369"/>
      <c r="H81" s="1311"/>
      <c r="I81" s="1315"/>
      <c r="J81" s="78">
        <v>35</v>
      </c>
      <c r="K81" s="82"/>
      <c r="L81" s="83">
        <v>2</v>
      </c>
      <c r="M81" s="162" t="s">
        <v>488</v>
      </c>
      <c r="N81" s="84">
        <v>35</v>
      </c>
      <c r="O81" s="77">
        <v>35</v>
      </c>
      <c r="P81" s="77">
        <v>35</v>
      </c>
      <c r="Q81" s="77" t="s">
        <v>179</v>
      </c>
      <c r="R81" s="77">
        <v>52</v>
      </c>
      <c r="S81" s="1069" t="s">
        <v>597</v>
      </c>
      <c r="T81" s="1069" t="s">
        <v>597</v>
      </c>
      <c r="U81" s="77">
        <v>35</v>
      </c>
      <c r="V81" s="77">
        <v>35</v>
      </c>
      <c r="W81" s="85">
        <v>0.44303797468354428</v>
      </c>
      <c r="X81" s="84">
        <v>0</v>
      </c>
      <c r="Y81" s="77">
        <v>0</v>
      </c>
      <c r="Z81" s="102">
        <v>1</v>
      </c>
    </row>
    <row r="82" spans="1:26" ht="12.75" customHeight="1" x14ac:dyDescent="0.15">
      <c r="A82" s="353" t="s">
        <v>82</v>
      </c>
      <c r="B82" s="1265" t="s">
        <v>179</v>
      </c>
      <c r="C82" s="1333"/>
      <c r="D82" s="74">
        <v>240</v>
      </c>
      <c r="E82" s="76">
        <v>282</v>
      </c>
      <c r="F82" s="78">
        <v>282</v>
      </c>
      <c r="G82" s="79" t="s">
        <v>346</v>
      </c>
      <c r="H82" s="80">
        <v>1.175</v>
      </c>
      <c r="I82" s="81">
        <v>85.106382978723403</v>
      </c>
      <c r="J82" s="78">
        <v>240</v>
      </c>
      <c r="K82" s="82" t="s">
        <v>346</v>
      </c>
      <c r="L82" s="83" t="s">
        <v>346</v>
      </c>
      <c r="M82" s="102">
        <v>6</v>
      </c>
      <c r="N82" s="84">
        <v>282</v>
      </c>
      <c r="O82" s="77">
        <v>282</v>
      </c>
      <c r="P82" s="77">
        <v>240</v>
      </c>
      <c r="Q82" s="1389"/>
      <c r="R82" s="1386"/>
      <c r="S82" s="1386"/>
      <c r="T82" s="1386"/>
      <c r="U82" s="77">
        <v>282</v>
      </c>
      <c r="V82" s="77">
        <v>240</v>
      </c>
      <c r="W82" s="85">
        <v>1.175</v>
      </c>
      <c r="X82" s="84">
        <v>0</v>
      </c>
      <c r="Y82" s="77">
        <v>0</v>
      </c>
      <c r="Z82" s="102">
        <v>0</v>
      </c>
    </row>
    <row r="83" spans="1:26" ht="12.75" customHeight="1" x14ac:dyDescent="0.15">
      <c r="A83" s="353" t="s">
        <v>83</v>
      </c>
      <c r="B83" s="1265" t="s">
        <v>179</v>
      </c>
      <c r="C83" s="1333"/>
      <c r="D83" s="74">
        <v>240</v>
      </c>
      <c r="E83" s="76">
        <v>283</v>
      </c>
      <c r="F83" s="78">
        <v>282</v>
      </c>
      <c r="G83" s="79">
        <v>1</v>
      </c>
      <c r="H83" s="80">
        <v>1.1791666666666667</v>
      </c>
      <c r="I83" s="81">
        <v>84.805653710247356</v>
      </c>
      <c r="J83" s="78">
        <v>240</v>
      </c>
      <c r="K83" s="82">
        <v>1</v>
      </c>
      <c r="L83" s="83" t="s">
        <v>346</v>
      </c>
      <c r="M83" s="102">
        <v>0</v>
      </c>
      <c r="N83" s="84">
        <v>283</v>
      </c>
      <c r="O83" s="77">
        <v>282</v>
      </c>
      <c r="P83" s="77">
        <v>240</v>
      </c>
      <c r="Q83" s="1386"/>
      <c r="R83" s="1386"/>
      <c r="S83" s="1386"/>
      <c r="T83" s="1386"/>
      <c r="U83" s="77">
        <v>283</v>
      </c>
      <c r="V83" s="77">
        <v>240</v>
      </c>
      <c r="W83" s="85">
        <v>1.1791666666666667</v>
      </c>
      <c r="X83" s="84">
        <v>0</v>
      </c>
      <c r="Y83" s="77">
        <v>0</v>
      </c>
      <c r="Z83" s="102">
        <v>1</v>
      </c>
    </row>
    <row r="84" spans="1:26" ht="12.75" customHeight="1" x14ac:dyDescent="0.15">
      <c r="A84" s="353" t="s">
        <v>84</v>
      </c>
      <c r="B84" s="1265" t="s">
        <v>179</v>
      </c>
      <c r="C84" s="1333"/>
      <c r="D84" s="74">
        <v>280</v>
      </c>
      <c r="E84" s="76">
        <v>371</v>
      </c>
      <c r="F84" s="78">
        <v>371</v>
      </c>
      <c r="G84" s="79" t="s">
        <v>346</v>
      </c>
      <c r="H84" s="80">
        <v>1.325</v>
      </c>
      <c r="I84" s="81">
        <v>75.471698113207552</v>
      </c>
      <c r="J84" s="78">
        <v>280</v>
      </c>
      <c r="K84" s="82"/>
      <c r="L84" s="83" t="s">
        <v>346</v>
      </c>
      <c r="M84" s="102">
        <v>0</v>
      </c>
      <c r="N84" s="84">
        <v>371</v>
      </c>
      <c r="O84" s="77">
        <v>371</v>
      </c>
      <c r="P84" s="77">
        <v>280</v>
      </c>
      <c r="Q84" s="1386"/>
      <c r="R84" s="1386"/>
      <c r="S84" s="1386"/>
      <c r="T84" s="1386"/>
      <c r="U84" s="77">
        <v>371</v>
      </c>
      <c r="V84" s="77">
        <v>280</v>
      </c>
      <c r="W84" s="85">
        <v>1.325</v>
      </c>
      <c r="X84" s="84">
        <v>0</v>
      </c>
      <c r="Y84" s="77">
        <v>0</v>
      </c>
      <c r="Z84" s="102">
        <v>0</v>
      </c>
    </row>
    <row r="85" spans="1:26" ht="12.75" customHeight="1" x14ac:dyDescent="0.15">
      <c r="A85" s="353" t="s">
        <v>85</v>
      </c>
      <c r="B85" s="1265" t="s">
        <v>179</v>
      </c>
      <c r="C85" s="1333"/>
      <c r="D85" s="74">
        <v>320</v>
      </c>
      <c r="E85" s="76">
        <v>419</v>
      </c>
      <c r="F85" s="78">
        <v>419</v>
      </c>
      <c r="G85" s="79" t="s">
        <v>346</v>
      </c>
      <c r="H85" s="80">
        <v>1.309375</v>
      </c>
      <c r="I85" s="81">
        <v>76.372315035799517</v>
      </c>
      <c r="J85" s="78">
        <v>320</v>
      </c>
      <c r="K85" s="82"/>
      <c r="L85" s="83" t="s">
        <v>346</v>
      </c>
      <c r="M85" s="102">
        <v>2</v>
      </c>
      <c r="N85" s="84">
        <v>419</v>
      </c>
      <c r="O85" s="77">
        <v>419</v>
      </c>
      <c r="P85" s="77">
        <v>320</v>
      </c>
      <c r="Q85" s="1386"/>
      <c r="R85" s="1386"/>
      <c r="S85" s="1386"/>
      <c r="T85" s="1386"/>
      <c r="U85" s="77">
        <v>419</v>
      </c>
      <c r="V85" s="77">
        <v>320</v>
      </c>
      <c r="W85" s="85">
        <v>1.309375</v>
      </c>
      <c r="X85" s="84">
        <v>0</v>
      </c>
      <c r="Y85" s="77">
        <v>0</v>
      </c>
      <c r="Z85" s="102">
        <v>89</v>
      </c>
    </row>
    <row r="86" spans="1:26" ht="12.75" customHeight="1" x14ac:dyDescent="0.15">
      <c r="A86" s="353" t="s">
        <v>88</v>
      </c>
      <c r="B86" s="1265" t="s">
        <v>179</v>
      </c>
      <c r="C86" s="1333"/>
      <c r="D86" s="74">
        <v>240</v>
      </c>
      <c r="E86" s="76">
        <v>271</v>
      </c>
      <c r="F86" s="78">
        <v>271</v>
      </c>
      <c r="G86" s="79" t="s">
        <v>346</v>
      </c>
      <c r="H86" s="80">
        <v>1.1291666666666667</v>
      </c>
      <c r="I86" s="81">
        <v>88.560885608856083</v>
      </c>
      <c r="J86" s="78">
        <v>240</v>
      </c>
      <c r="K86" s="82" t="s">
        <v>346</v>
      </c>
      <c r="L86" s="83" t="s">
        <v>346</v>
      </c>
      <c r="M86" s="102">
        <v>0</v>
      </c>
      <c r="N86" s="84">
        <v>271</v>
      </c>
      <c r="O86" s="77">
        <v>271</v>
      </c>
      <c r="P86" s="77">
        <v>240</v>
      </c>
      <c r="Q86" s="1386"/>
      <c r="R86" s="1386"/>
      <c r="S86" s="1386"/>
      <c r="T86" s="1386"/>
      <c r="U86" s="77">
        <v>271</v>
      </c>
      <c r="V86" s="77">
        <v>240</v>
      </c>
      <c r="W86" s="85">
        <v>1.1291666666666667</v>
      </c>
      <c r="X86" s="84">
        <v>0</v>
      </c>
      <c r="Y86" s="77">
        <v>0</v>
      </c>
      <c r="Z86" s="102">
        <v>0</v>
      </c>
    </row>
    <row r="87" spans="1:26" ht="12.75" customHeight="1" x14ac:dyDescent="0.15">
      <c r="A87" s="353" t="s">
        <v>89</v>
      </c>
      <c r="B87" s="1265" t="s">
        <v>179</v>
      </c>
      <c r="C87" s="1333"/>
      <c r="D87" s="74">
        <v>240</v>
      </c>
      <c r="E87" s="76">
        <v>264</v>
      </c>
      <c r="F87" s="78">
        <v>264</v>
      </c>
      <c r="G87" s="79" t="s">
        <v>346</v>
      </c>
      <c r="H87" s="80">
        <v>1.1000000000000001</v>
      </c>
      <c r="I87" s="81">
        <v>90.909090909090907</v>
      </c>
      <c r="J87" s="78">
        <v>240</v>
      </c>
      <c r="K87" s="82" t="s">
        <v>346</v>
      </c>
      <c r="L87" s="83" t="s">
        <v>346</v>
      </c>
      <c r="M87" s="102">
        <v>0</v>
      </c>
      <c r="N87" s="84">
        <v>264</v>
      </c>
      <c r="O87" s="77">
        <v>264</v>
      </c>
      <c r="P87" s="77">
        <v>240</v>
      </c>
      <c r="Q87" s="1386"/>
      <c r="R87" s="1386"/>
      <c r="S87" s="1386"/>
      <c r="T87" s="1386"/>
      <c r="U87" s="77">
        <v>264</v>
      </c>
      <c r="V87" s="77">
        <v>240</v>
      </c>
      <c r="W87" s="85">
        <v>1.1000000000000001</v>
      </c>
      <c r="X87" s="84">
        <v>0</v>
      </c>
      <c r="Y87" s="77">
        <v>0</v>
      </c>
      <c r="Z87" s="102">
        <v>0</v>
      </c>
    </row>
    <row r="88" spans="1:26" ht="12.75" customHeight="1" x14ac:dyDescent="0.15">
      <c r="A88" s="353" t="s">
        <v>90</v>
      </c>
      <c r="B88" s="1265" t="s">
        <v>179</v>
      </c>
      <c r="C88" s="1333"/>
      <c r="D88" s="74">
        <v>240</v>
      </c>
      <c r="E88" s="76">
        <v>258</v>
      </c>
      <c r="F88" s="78">
        <v>258</v>
      </c>
      <c r="G88" s="79" t="s">
        <v>346</v>
      </c>
      <c r="H88" s="80">
        <v>1.075</v>
      </c>
      <c r="I88" s="81">
        <v>93.023255813953483</v>
      </c>
      <c r="J88" s="78">
        <v>240</v>
      </c>
      <c r="K88" s="82"/>
      <c r="L88" s="83" t="s">
        <v>346</v>
      </c>
      <c r="M88" s="102">
        <v>4</v>
      </c>
      <c r="N88" s="84">
        <v>258</v>
      </c>
      <c r="O88" s="77">
        <v>258</v>
      </c>
      <c r="P88" s="77">
        <v>240</v>
      </c>
      <c r="Q88" s="1386"/>
      <c r="R88" s="1386"/>
      <c r="S88" s="1386"/>
      <c r="T88" s="1386"/>
      <c r="U88" s="77">
        <v>258</v>
      </c>
      <c r="V88" s="77">
        <v>240</v>
      </c>
      <c r="W88" s="85">
        <v>1.075</v>
      </c>
      <c r="X88" s="84">
        <v>0</v>
      </c>
      <c r="Y88" s="77">
        <v>0</v>
      </c>
      <c r="Z88" s="102">
        <v>0</v>
      </c>
    </row>
    <row r="89" spans="1:26" ht="12.75" customHeight="1" x14ac:dyDescent="0.15">
      <c r="A89" s="353" t="s">
        <v>91</v>
      </c>
      <c r="B89" s="1265" t="s">
        <v>179</v>
      </c>
      <c r="C89" s="1333"/>
      <c r="D89" s="74">
        <v>240</v>
      </c>
      <c r="E89" s="76">
        <v>130</v>
      </c>
      <c r="F89" s="78">
        <v>130</v>
      </c>
      <c r="G89" s="79" t="s">
        <v>346</v>
      </c>
      <c r="H89" s="80">
        <v>0.54166666666666663</v>
      </c>
      <c r="I89" s="81">
        <v>184.61538461538461</v>
      </c>
      <c r="J89" s="78">
        <v>130</v>
      </c>
      <c r="K89" s="82" t="s">
        <v>346</v>
      </c>
      <c r="L89" s="83">
        <v>4</v>
      </c>
      <c r="M89" s="162" t="s">
        <v>488</v>
      </c>
      <c r="N89" s="84">
        <v>130</v>
      </c>
      <c r="O89" s="77">
        <v>130</v>
      </c>
      <c r="P89" s="77">
        <v>130</v>
      </c>
      <c r="Q89" s="1386"/>
      <c r="R89" s="1386"/>
      <c r="S89" s="1386"/>
      <c r="T89" s="1386"/>
      <c r="U89" s="77">
        <v>130</v>
      </c>
      <c r="V89" s="77">
        <v>130</v>
      </c>
      <c r="W89" s="85">
        <v>0.54166666666666663</v>
      </c>
      <c r="X89" s="84">
        <v>0</v>
      </c>
      <c r="Y89" s="77">
        <v>0</v>
      </c>
      <c r="Z89" s="102">
        <v>0</v>
      </c>
    </row>
    <row r="90" spans="1:26" ht="12.75" customHeight="1" x14ac:dyDescent="0.15">
      <c r="A90" s="353" t="s">
        <v>92</v>
      </c>
      <c r="B90" s="1265" t="s">
        <v>179</v>
      </c>
      <c r="C90" s="1333"/>
      <c r="D90" s="74">
        <v>240</v>
      </c>
      <c r="E90" s="76">
        <v>270</v>
      </c>
      <c r="F90" s="78">
        <v>270</v>
      </c>
      <c r="G90" s="79" t="s">
        <v>346</v>
      </c>
      <c r="H90" s="80">
        <v>1.125</v>
      </c>
      <c r="I90" s="81">
        <v>88.888888888888886</v>
      </c>
      <c r="J90" s="78">
        <v>240</v>
      </c>
      <c r="K90" s="82" t="s">
        <v>346</v>
      </c>
      <c r="L90" s="83" t="s">
        <v>346</v>
      </c>
      <c r="M90" s="102">
        <v>0</v>
      </c>
      <c r="N90" s="84">
        <v>270</v>
      </c>
      <c r="O90" s="77">
        <v>270</v>
      </c>
      <c r="P90" s="77">
        <v>240</v>
      </c>
      <c r="Q90" s="1386"/>
      <c r="R90" s="1386"/>
      <c r="S90" s="1386"/>
      <c r="T90" s="1386"/>
      <c r="U90" s="77">
        <v>270</v>
      </c>
      <c r="V90" s="77">
        <v>240</v>
      </c>
      <c r="W90" s="85">
        <v>1.125</v>
      </c>
      <c r="X90" s="84">
        <v>0</v>
      </c>
      <c r="Y90" s="77">
        <v>0</v>
      </c>
      <c r="Z90" s="102">
        <v>0</v>
      </c>
    </row>
    <row r="91" spans="1:26" ht="12.75" customHeight="1" x14ac:dyDescent="0.15">
      <c r="A91" s="353" t="s">
        <v>94</v>
      </c>
      <c r="B91" s="1265" t="s">
        <v>179</v>
      </c>
      <c r="C91" s="1333"/>
      <c r="D91" s="74">
        <v>160</v>
      </c>
      <c r="E91" s="76">
        <v>97</v>
      </c>
      <c r="F91" s="78">
        <v>96</v>
      </c>
      <c r="G91" s="79" t="s">
        <v>346</v>
      </c>
      <c r="H91" s="80">
        <v>0.60624999999999996</v>
      </c>
      <c r="I91" s="81">
        <v>164.94845360824741</v>
      </c>
      <c r="J91" s="78">
        <v>96</v>
      </c>
      <c r="K91" s="82" t="s">
        <v>346</v>
      </c>
      <c r="L91" s="83">
        <v>4</v>
      </c>
      <c r="M91" s="162" t="s">
        <v>488</v>
      </c>
      <c r="N91" s="84">
        <v>97</v>
      </c>
      <c r="O91" s="77">
        <v>96</v>
      </c>
      <c r="P91" s="77">
        <v>96</v>
      </c>
      <c r="Q91" s="1386"/>
      <c r="R91" s="1386"/>
      <c r="S91" s="1386"/>
      <c r="T91" s="1386"/>
      <c r="U91" s="77">
        <v>97</v>
      </c>
      <c r="V91" s="77">
        <v>96</v>
      </c>
      <c r="W91" s="85">
        <v>0.60624999999999996</v>
      </c>
      <c r="X91" s="84">
        <v>0</v>
      </c>
      <c r="Y91" s="77">
        <v>0</v>
      </c>
      <c r="Z91" s="102">
        <v>0</v>
      </c>
    </row>
    <row r="92" spans="1:26" ht="12.75" customHeight="1" x14ac:dyDescent="0.15">
      <c r="A92" s="353" t="s">
        <v>95</v>
      </c>
      <c r="B92" s="1265" t="s">
        <v>179</v>
      </c>
      <c r="C92" s="1333"/>
      <c r="D92" s="74">
        <v>240</v>
      </c>
      <c r="E92" s="76">
        <v>247</v>
      </c>
      <c r="F92" s="78">
        <v>247</v>
      </c>
      <c r="G92" s="79" t="s">
        <v>346</v>
      </c>
      <c r="H92" s="80">
        <v>1.0291666666666666</v>
      </c>
      <c r="I92" s="81">
        <v>97.165991902834008</v>
      </c>
      <c r="J92" s="78">
        <v>240</v>
      </c>
      <c r="K92" s="82"/>
      <c r="L92" s="83" t="s">
        <v>346</v>
      </c>
      <c r="M92" s="102">
        <v>0</v>
      </c>
      <c r="N92" s="84">
        <v>247</v>
      </c>
      <c r="O92" s="77">
        <v>247</v>
      </c>
      <c r="P92" s="77">
        <v>240</v>
      </c>
      <c r="Q92" s="1386"/>
      <c r="R92" s="1386"/>
      <c r="S92" s="1386"/>
      <c r="T92" s="1386"/>
      <c r="U92" s="77">
        <v>247</v>
      </c>
      <c r="V92" s="77">
        <v>240</v>
      </c>
      <c r="W92" s="85">
        <v>1.0291666666666666</v>
      </c>
      <c r="X92" s="84">
        <v>0</v>
      </c>
      <c r="Y92" s="77">
        <v>0</v>
      </c>
      <c r="Z92" s="102">
        <v>0</v>
      </c>
    </row>
    <row r="93" spans="1:26" ht="12.75" customHeight="1" x14ac:dyDescent="0.15">
      <c r="A93" s="353" t="s">
        <v>97</v>
      </c>
      <c r="B93" s="1265" t="s">
        <v>179</v>
      </c>
      <c r="C93" s="1333"/>
      <c r="D93" s="74">
        <v>240</v>
      </c>
      <c r="E93" s="76">
        <v>225</v>
      </c>
      <c r="F93" s="78">
        <v>225</v>
      </c>
      <c r="G93" s="79" t="s">
        <v>346</v>
      </c>
      <c r="H93" s="80">
        <v>0.9375</v>
      </c>
      <c r="I93" s="81">
        <v>106.66666666666667</v>
      </c>
      <c r="J93" s="78">
        <v>225</v>
      </c>
      <c r="K93" s="82" t="s">
        <v>346</v>
      </c>
      <c r="L93" s="83">
        <v>4</v>
      </c>
      <c r="M93" s="102">
        <v>0</v>
      </c>
      <c r="N93" s="84">
        <v>225</v>
      </c>
      <c r="O93" s="77">
        <v>225</v>
      </c>
      <c r="P93" s="77">
        <v>225</v>
      </c>
      <c r="Q93" s="1386"/>
      <c r="R93" s="1386"/>
      <c r="S93" s="1386"/>
      <c r="T93" s="1386"/>
      <c r="U93" s="77">
        <v>225</v>
      </c>
      <c r="V93" s="77">
        <v>225</v>
      </c>
      <c r="W93" s="85">
        <v>0.9375</v>
      </c>
      <c r="X93" s="84">
        <v>0</v>
      </c>
      <c r="Y93" s="77">
        <v>0</v>
      </c>
      <c r="Z93" s="102">
        <v>0</v>
      </c>
    </row>
    <row r="94" spans="1:26" ht="12.75" customHeight="1" x14ac:dyDescent="0.15">
      <c r="A94" s="353" t="s">
        <v>98</v>
      </c>
      <c r="B94" s="1265" t="s">
        <v>179</v>
      </c>
      <c r="C94" s="1333"/>
      <c r="D94" s="74">
        <v>320</v>
      </c>
      <c r="E94" s="76">
        <v>402</v>
      </c>
      <c r="F94" s="78">
        <v>402</v>
      </c>
      <c r="G94" s="79" t="s">
        <v>346</v>
      </c>
      <c r="H94" s="80">
        <v>1.2562500000000001</v>
      </c>
      <c r="I94" s="81">
        <v>79.601990049751251</v>
      </c>
      <c r="J94" s="78">
        <v>320</v>
      </c>
      <c r="K94" s="82" t="s">
        <v>346</v>
      </c>
      <c r="L94" s="83" t="s">
        <v>346</v>
      </c>
      <c r="M94" s="102">
        <v>1</v>
      </c>
      <c r="N94" s="84">
        <v>402</v>
      </c>
      <c r="O94" s="77">
        <v>402</v>
      </c>
      <c r="P94" s="77">
        <v>320</v>
      </c>
      <c r="Q94" s="1386"/>
      <c r="R94" s="1386"/>
      <c r="S94" s="1386"/>
      <c r="T94" s="1386"/>
      <c r="U94" s="77">
        <v>402</v>
      </c>
      <c r="V94" s="77">
        <v>320</v>
      </c>
      <c r="W94" s="85">
        <v>1.2562500000000001</v>
      </c>
      <c r="X94" s="84">
        <v>0</v>
      </c>
      <c r="Y94" s="77">
        <v>0</v>
      </c>
      <c r="Z94" s="102">
        <v>0</v>
      </c>
    </row>
    <row r="95" spans="1:26" ht="12.75" customHeight="1" x14ac:dyDescent="0.15">
      <c r="A95" s="1277" t="s">
        <v>99</v>
      </c>
      <c r="B95" s="1265" t="s">
        <v>179</v>
      </c>
      <c r="C95" s="1333"/>
      <c r="D95" s="74">
        <v>240</v>
      </c>
      <c r="E95" s="1287">
        <v>371</v>
      </c>
      <c r="F95" s="1271">
        <v>371</v>
      </c>
      <c r="G95" s="1309" t="s">
        <v>346</v>
      </c>
      <c r="H95" s="1313">
        <v>1.1630094043887147</v>
      </c>
      <c r="I95" s="1368">
        <v>85.983827493261458</v>
      </c>
      <c r="J95" s="78">
        <v>240</v>
      </c>
      <c r="K95" s="82" t="s">
        <v>346</v>
      </c>
      <c r="L95" s="83" t="s">
        <v>346</v>
      </c>
      <c r="M95" s="102">
        <v>0</v>
      </c>
      <c r="N95" s="84">
        <v>258</v>
      </c>
      <c r="O95" s="77">
        <v>258</v>
      </c>
      <c r="P95" s="77">
        <v>210</v>
      </c>
      <c r="Q95" s="77" t="s">
        <v>9</v>
      </c>
      <c r="R95" s="77">
        <v>112</v>
      </c>
      <c r="S95" s="77">
        <v>33</v>
      </c>
      <c r="T95" s="77">
        <v>30</v>
      </c>
      <c r="U95" s="77">
        <v>291</v>
      </c>
      <c r="V95" s="77">
        <v>240</v>
      </c>
      <c r="W95" s="85">
        <v>1.2124999999999999</v>
      </c>
      <c r="X95" s="84">
        <v>0</v>
      </c>
      <c r="Y95" s="77">
        <v>0</v>
      </c>
      <c r="Z95" s="102">
        <v>5</v>
      </c>
    </row>
    <row r="96" spans="1:26" ht="12.75" customHeight="1" x14ac:dyDescent="0.15">
      <c r="A96" s="1275"/>
      <c r="B96" s="1265" t="s">
        <v>9</v>
      </c>
      <c r="C96" s="1333"/>
      <c r="D96" s="74">
        <v>79</v>
      </c>
      <c r="E96" s="1285"/>
      <c r="F96" s="1272"/>
      <c r="G96" s="1369"/>
      <c r="H96" s="1311"/>
      <c r="I96" s="1315"/>
      <c r="J96" s="78">
        <v>79</v>
      </c>
      <c r="K96" s="82" t="s">
        <v>346</v>
      </c>
      <c r="L96" s="83" t="s">
        <v>346</v>
      </c>
      <c r="M96" s="102">
        <v>0</v>
      </c>
      <c r="N96" s="84">
        <v>113</v>
      </c>
      <c r="O96" s="77">
        <v>113</v>
      </c>
      <c r="P96" s="77">
        <v>79</v>
      </c>
      <c r="Q96" s="77" t="s">
        <v>179</v>
      </c>
      <c r="R96" s="77">
        <v>98</v>
      </c>
      <c r="S96" s="194" t="s">
        <v>169</v>
      </c>
      <c r="T96" s="194" t="s">
        <v>169</v>
      </c>
      <c r="U96" s="77">
        <v>113</v>
      </c>
      <c r="V96" s="77">
        <v>79</v>
      </c>
      <c r="W96" s="85">
        <v>1.4303797468354431</v>
      </c>
      <c r="X96" s="84">
        <v>2</v>
      </c>
      <c r="Y96" s="77">
        <v>0</v>
      </c>
      <c r="Z96" s="102">
        <v>13</v>
      </c>
    </row>
    <row r="97" spans="1:26" ht="12.75" customHeight="1" x14ac:dyDescent="0.15">
      <c r="A97" s="353" t="s">
        <v>101</v>
      </c>
      <c r="B97" s="1265" t="s">
        <v>179</v>
      </c>
      <c r="C97" s="1333"/>
      <c r="D97" s="74">
        <v>280</v>
      </c>
      <c r="E97" s="76">
        <v>327</v>
      </c>
      <c r="F97" s="78">
        <v>326</v>
      </c>
      <c r="G97" s="79">
        <v>1</v>
      </c>
      <c r="H97" s="80">
        <v>1.1678571428571429</v>
      </c>
      <c r="I97" s="81">
        <v>85.62691131498471</v>
      </c>
      <c r="J97" s="78">
        <v>280</v>
      </c>
      <c r="K97" s="82"/>
      <c r="L97" s="83" t="s">
        <v>346</v>
      </c>
      <c r="M97" s="102">
        <v>0</v>
      </c>
      <c r="N97" s="84">
        <v>327</v>
      </c>
      <c r="O97" s="77">
        <v>326</v>
      </c>
      <c r="P97" s="77">
        <v>280</v>
      </c>
      <c r="Q97" s="1389"/>
      <c r="R97" s="1386"/>
      <c r="S97" s="1386"/>
      <c r="T97" s="1386"/>
      <c r="U97" s="77">
        <v>327</v>
      </c>
      <c r="V97" s="77">
        <v>280</v>
      </c>
      <c r="W97" s="85">
        <v>1.1678571428571429</v>
      </c>
      <c r="X97" s="84">
        <v>0</v>
      </c>
      <c r="Y97" s="77">
        <v>0</v>
      </c>
      <c r="Z97" s="102">
        <v>3</v>
      </c>
    </row>
    <row r="98" spans="1:26" ht="12.75" customHeight="1" x14ac:dyDescent="0.15">
      <c r="A98" s="1277" t="s">
        <v>102</v>
      </c>
      <c r="B98" s="1265" t="s">
        <v>179</v>
      </c>
      <c r="C98" s="1333"/>
      <c r="D98" s="74">
        <v>200</v>
      </c>
      <c r="E98" s="1287">
        <v>375</v>
      </c>
      <c r="F98" s="1271">
        <v>375</v>
      </c>
      <c r="G98" s="1309" t="s">
        <v>346</v>
      </c>
      <c r="H98" s="1313">
        <v>1.3537906137184115</v>
      </c>
      <c r="I98" s="1368">
        <v>73.866666666666674</v>
      </c>
      <c r="J98" s="78">
        <v>200</v>
      </c>
      <c r="K98" s="443" t="s">
        <v>346</v>
      </c>
      <c r="L98" s="83" t="s">
        <v>346</v>
      </c>
      <c r="M98" s="102">
        <v>0</v>
      </c>
      <c r="N98" s="84">
        <v>319</v>
      </c>
      <c r="O98" s="77">
        <v>319</v>
      </c>
      <c r="P98" s="77">
        <v>200</v>
      </c>
      <c r="Q98" s="77" t="s">
        <v>180</v>
      </c>
      <c r="R98" s="77">
        <v>48</v>
      </c>
      <c r="S98" s="194" t="s">
        <v>169</v>
      </c>
      <c r="T98" s="194" t="s">
        <v>169</v>
      </c>
      <c r="U98" s="77">
        <v>319</v>
      </c>
      <c r="V98" s="77">
        <v>200</v>
      </c>
      <c r="W98" s="85">
        <v>1.595</v>
      </c>
      <c r="X98" s="84">
        <v>0</v>
      </c>
      <c r="Y98" s="77">
        <v>0</v>
      </c>
      <c r="Z98" s="102">
        <v>2</v>
      </c>
    </row>
    <row r="99" spans="1:26" ht="12.75" customHeight="1" x14ac:dyDescent="0.15">
      <c r="A99" s="1275"/>
      <c r="B99" s="1265" t="s">
        <v>180</v>
      </c>
      <c r="C99" s="1333"/>
      <c r="D99" s="74">
        <v>77</v>
      </c>
      <c r="E99" s="1285"/>
      <c r="F99" s="1272"/>
      <c r="G99" s="1369"/>
      <c r="H99" s="1311"/>
      <c r="I99" s="1315"/>
      <c r="J99" s="78">
        <v>77</v>
      </c>
      <c r="K99" s="82"/>
      <c r="L99" s="83" t="s">
        <v>346</v>
      </c>
      <c r="M99" s="102">
        <v>0</v>
      </c>
      <c r="N99" s="84">
        <v>56</v>
      </c>
      <c r="O99" s="77">
        <v>56</v>
      </c>
      <c r="P99" s="77">
        <v>42</v>
      </c>
      <c r="Q99" s="77" t="s">
        <v>179</v>
      </c>
      <c r="R99" s="77">
        <v>210</v>
      </c>
      <c r="S99" s="77">
        <v>80</v>
      </c>
      <c r="T99" s="77">
        <v>35</v>
      </c>
      <c r="U99" s="77">
        <v>136</v>
      </c>
      <c r="V99" s="77">
        <v>77</v>
      </c>
      <c r="W99" s="85">
        <v>1.7662337662337662</v>
      </c>
      <c r="X99" s="84">
        <v>0</v>
      </c>
      <c r="Y99" s="77">
        <v>0</v>
      </c>
      <c r="Z99" s="102">
        <v>1</v>
      </c>
    </row>
    <row r="100" spans="1:26" ht="12.75" customHeight="1" x14ac:dyDescent="0.15">
      <c r="A100" s="353" t="s">
        <v>103</v>
      </c>
      <c r="B100" s="1265" t="s">
        <v>179</v>
      </c>
      <c r="C100" s="1333"/>
      <c r="D100" s="74">
        <v>240</v>
      </c>
      <c r="E100" s="76">
        <v>286</v>
      </c>
      <c r="F100" s="78">
        <v>286</v>
      </c>
      <c r="G100" s="79" t="s">
        <v>346</v>
      </c>
      <c r="H100" s="80">
        <v>1.1916666666666667</v>
      </c>
      <c r="I100" s="81">
        <v>83.91608391608392</v>
      </c>
      <c r="J100" s="78">
        <v>240</v>
      </c>
      <c r="K100" s="82" t="s">
        <v>346</v>
      </c>
      <c r="L100" s="83" t="s">
        <v>346</v>
      </c>
      <c r="M100" s="102">
        <v>0</v>
      </c>
      <c r="N100" s="84">
        <v>286</v>
      </c>
      <c r="O100" s="77">
        <v>286</v>
      </c>
      <c r="P100" s="77">
        <v>240</v>
      </c>
      <c r="Q100" s="1389"/>
      <c r="R100" s="1386"/>
      <c r="S100" s="1386"/>
      <c r="T100" s="1386"/>
      <c r="U100" s="77">
        <v>286</v>
      </c>
      <c r="V100" s="77">
        <v>240</v>
      </c>
      <c r="W100" s="85">
        <v>1.1916666666666667</v>
      </c>
      <c r="X100" s="84">
        <v>0</v>
      </c>
      <c r="Y100" s="77">
        <v>0</v>
      </c>
      <c r="Z100" s="102">
        <v>1</v>
      </c>
    </row>
    <row r="101" spans="1:26" ht="12.75" customHeight="1" x14ac:dyDescent="0.15">
      <c r="A101" s="353" t="s">
        <v>104</v>
      </c>
      <c r="B101" s="1265" t="s">
        <v>179</v>
      </c>
      <c r="C101" s="1333"/>
      <c r="D101" s="74">
        <v>240</v>
      </c>
      <c r="E101" s="76">
        <v>248</v>
      </c>
      <c r="F101" s="78">
        <v>248</v>
      </c>
      <c r="G101" s="79" t="s">
        <v>346</v>
      </c>
      <c r="H101" s="80">
        <v>1.0333333333333334</v>
      </c>
      <c r="I101" s="81">
        <v>96.774193548387103</v>
      </c>
      <c r="J101" s="78">
        <v>240</v>
      </c>
      <c r="K101" s="82" t="s">
        <v>346</v>
      </c>
      <c r="L101" s="83" t="s">
        <v>346</v>
      </c>
      <c r="M101" s="1028">
        <v>3</v>
      </c>
      <c r="N101" s="84">
        <v>248</v>
      </c>
      <c r="O101" s="77">
        <v>248</v>
      </c>
      <c r="P101" s="77">
        <v>240</v>
      </c>
      <c r="Q101" s="1386"/>
      <c r="R101" s="1386"/>
      <c r="S101" s="1386"/>
      <c r="T101" s="1386"/>
      <c r="U101" s="77">
        <v>248</v>
      </c>
      <c r="V101" s="77">
        <v>240</v>
      </c>
      <c r="W101" s="85">
        <v>1.0333333333333334</v>
      </c>
      <c r="X101" s="84">
        <v>0</v>
      </c>
      <c r="Y101" s="77">
        <v>0</v>
      </c>
      <c r="Z101" s="102">
        <v>0</v>
      </c>
    </row>
    <row r="102" spans="1:26" ht="12.75" customHeight="1" x14ac:dyDescent="0.15">
      <c r="A102" s="353" t="s">
        <v>105</v>
      </c>
      <c r="B102" s="1265" t="s">
        <v>179</v>
      </c>
      <c r="C102" s="1333"/>
      <c r="D102" s="74">
        <v>240</v>
      </c>
      <c r="E102" s="76">
        <v>211</v>
      </c>
      <c r="F102" s="78">
        <v>211</v>
      </c>
      <c r="G102" s="79" t="s">
        <v>346</v>
      </c>
      <c r="H102" s="80">
        <v>0.87916666666666665</v>
      </c>
      <c r="I102" s="81">
        <v>113.74407582938389</v>
      </c>
      <c r="J102" s="78">
        <v>211</v>
      </c>
      <c r="K102" s="82" t="s">
        <v>346</v>
      </c>
      <c r="L102" s="83">
        <v>7</v>
      </c>
      <c r="M102" s="1025" t="s">
        <v>567</v>
      </c>
      <c r="N102" s="84">
        <v>211</v>
      </c>
      <c r="O102" s="77">
        <v>211</v>
      </c>
      <c r="P102" s="77">
        <v>211</v>
      </c>
      <c r="Q102" s="1386"/>
      <c r="R102" s="1386"/>
      <c r="S102" s="1386"/>
      <c r="T102" s="1386"/>
      <c r="U102" s="77">
        <v>211</v>
      </c>
      <c r="V102" s="77">
        <v>211</v>
      </c>
      <c r="W102" s="85">
        <v>0.87916666666666665</v>
      </c>
      <c r="X102" s="84">
        <v>0</v>
      </c>
      <c r="Y102" s="77">
        <v>0</v>
      </c>
      <c r="Z102" s="102">
        <v>0</v>
      </c>
    </row>
    <row r="103" spans="1:26" ht="12.75" customHeight="1" x14ac:dyDescent="0.15">
      <c r="A103" s="1277" t="s">
        <v>141</v>
      </c>
      <c r="B103" s="1370" t="s">
        <v>179</v>
      </c>
      <c r="C103" s="1371"/>
      <c r="D103" s="1348">
        <v>160</v>
      </c>
      <c r="E103" s="1287">
        <v>222</v>
      </c>
      <c r="F103" s="1271">
        <v>222</v>
      </c>
      <c r="G103" s="1309"/>
      <c r="H103" s="1313">
        <v>0.92500000000000004</v>
      </c>
      <c r="I103" s="1368">
        <v>108.10810810810811</v>
      </c>
      <c r="J103" s="1271">
        <v>160</v>
      </c>
      <c r="K103" s="1398" t="s">
        <v>346</v>
      </c>
      <c r="L103" s="1433" t="s">
        <v>346</v>
      </c>
      <c r="M103" s="1413">
        <v>0</v>
      </c>
      <c r="N103" s="1323">
        <v>171</v>
      </c>
      <c r="O103" s="1270">
        <v>171</v>
      </c>
      <c r="P103" s="1270">
        <v>160</v>
      </c>
      <c r="Q103" s="77" t="s">
        <v>188</v>
      </c>
      <c r="R103" s="77">
        <v>26</v>
      </c>
      <c r="S103" s="194" t="s">
        <v>169</v>
      </c>
      <c r="T103" s="194" t="s">
        <v>169</v>
      </c>
      <c r="U103" s="1270">
        <v>171</v>
      </c>
      <c r="V103" s="1270">
        <v>160</v>
      </c>
      <c r="W103" s="1365">
        <v>1.0687500000000001</v>
      </c>
      <c r="X103" s="1323">
        <v>0</v>
      </c>
      <c r="Y103" s="1270">
        <v>0</v>
      </c>
      <c r="Z103" s="1326">
        <v>0</v>
      </c>
    </row>
    <row r="104" spans="1:26" ht="12.75" customHeight="1" x14ac:dyDescent="0.15">
      <c r="A104" s="1397"/>
      <c r="B104" s="1280"/>
      <c r="C104" s="1374"/>
      <c r="D104" s="1283"/>
      <c r="E104" s="1394"/>
      <c r="F104" s="1404"/>
      <c r="G104" s="1405"/>
      <c r="H104" s="1406"/>
      <c r="I104" s="1407"/>
      <c r="J104" s="1272"/>
      <c r="K104" s="1273"/>
      <c r="L104" s="1320"/>
      <c r="M104" s="1414"/>
      <c r="N104" s="1429"/>
      <c r="O104" s="1425"/>
      <c r="P104" s="1425"/>
      <c r="Q104" s="77" t="s">
        <v>147</v>
      </c>
      <c r="R104" s="77">
        <v>12</v>
      </c>
      <c r="S104" s="194" t="s">
        <v>169</v>
      </c>
      <c r="T104" s="194" t="s">
        <v>169</v>
      </c>
      <c r="U104" s="1425"/>
      <c r="V104" s="1425"/>
      <c r="W104" s="1426"/>
      <c r="X104" s="1429"/>
      <c r="Y104" s="1425"/>
      <c r="Z104" s="1426"/>
    </row>
    <row r="105" spans="1:26" ht="12.75" customHeight="1" x14ac:dyDescent="0.15">
      <c r="A105" s="1397"/>
      <c r="B105" s="1370" t="s">
        <v>188</v>
      </c>
      <c r="C105" s="1371"/>
      <c r="D105" s="1348">
        <v>40</v>
      </c>
      <c r="E105" s="1394"/>
      <c r="F105" s="1404"/>
      <c r="G105" s="1405"/>
      <c r="H105" s="1406"/>
      <c r="I105" s="1407"/>
      <c r="J105" s="1271">
        <v>40</v>
      </c>
      <c r="K105" s="1398" t="s">
        <v>346</v>
      </c>
      <c r="L105" s="1433"/>
      <c r="M105" s="1413">
        <v>0</v>
      </c>
      <c r="N105" s="1323">
        <v>33</v>
      </c>
      <c r="O105" s="1270">
        <v>33</v>
      </c>
      <c r="P105" s="1270">
        <v>31</v>
      </c>
      <c r="Q105" s="77" t="s">
        <v>179</v>
      </c>
      <c r="R105" s="77">
        <v>123</v>
      </c>
      <c r="S105" s="789">
        <v>10</v>
      </c>
      <c r="T105" s="789">
        <v>9</v>
      </c>
      <c r="U105" s="1270">
        <v>43</v>
      </c>
      <c r="V105" s="1270">
        <v>40</v>
      </c>
      <c r="W105" s="1365">
        <v>1.075</v>
      </c>
      <c r="X105" s="1323">
        <v>0</v>
      </c>
      <c r="Y105" s="1270">
        <v>0</v>
      </c>
      <c r="Z105" s="1326">
        <v>0</v>
      </c>
    </row>
    <row r="106" spans="1:26" ht="12.75" customHeight="1" x14ac:dyDescent="0.15">
      <c r="A106" s="1397"/>
      <c r="B106" s="1280"/>
      <c r="C106" s="1374"/>
      <c r="D106" s="1283"/>
      <c r="E106" s="1394"/>
      <c r="F106" s="1404"/>
      <c r="G106" s="1405"/>
      <c r="H106" s="1406"/>
      <c r="I106" s="1407"/>
      <c r="J106" s="1427"/>
      <c r="K106" s="1428"/>
      <c r="L106" s="1452"/>
      <c r="M106" s="1443"/>
      <c r="N106" s="1429"/>
      <c r="O106" s="1425"/>
      <c r="P106" s="1425"/>
      <c r="Q106" s="77" t="s">
        <v>147</v>
      </c>
      <c r="R106" s="77">
        <v>3</v>
      </c>
      <c r="S106" s="194" t="s">
        <v>169</v>
      </c>
      <c r="T106" s="194" t="s">
        <v>169</v>
      </c>
      <c r="U106" s="1425"/>
      <c r="V106" s="1425"/>
      <c r="W106" s="1426"/>
      <c r="X106" s="1305"/>
      <c r="Y106" s="1425"/>
      <c r="Z106" s="1426"/>
    </row>
    <row r="107" spans="1:26" ht="12.75" customHeight="1" x14ac:dyDescent="0.15">
      <c r="A107" s="1397"/>
      <c r="B107" s="1370" t="s">
        <v>147</v>
      </c>
      <c r="C107" s="1371"/>
      <c r="D107" s="1348">
        <v>40</v>
      </c>
      <c r="E107" s="1394"/>
      <c r="F107" s="1404"/>
      <c r="G107" s="1405"/>
      <c r="H107" s="1406"/>
      <c r="I107" s="1407"/>
      <c r="J107" s="1271">
        <v>19</v>
      </c>
      <c r="K107" s="1398"/>
      <c r="L107" s="1433">
        <v>1</v>
      </c>
      <c r="M107" s="1399" t="s">
        <v>488</v>
      </c>
      <c r="N107" s="1323">
        <v>18</v>
      </c>
      <c r="O107" s="1270">
        <v>18</v>
      </c>
      <c r="P107" s="1270">
        <v>18</v>
      </c>
      <c r="Q107" s="77" t="s">
        <v>179</v>
      </c>
      <c r="R107" s="77">
        <v>17</v>
      </c>
      <c r="S107" s="789">
        <v>1</v>
      </c>
      <c r="T107" s="789">
        <v>1</v>
      </c>
      <c r="U107" s="1270">
        <v>19</v>
      </c>
      <c r="V107" s="1270">
        <v>19</v>
      </c>
      <c r="W107" s="1365">
        <v>0.47499999999999998</v>
      </c>
      <c r="X107" s="1323">
        <v>0</v>
      </c>
      <c r="Y107" s="1270">
        <v>0</v>
      </c>
      <c r="Z107" s="1326">
        <v>1</v>
      </c>
    </row>
    <row r="108" spans="1:26" ht="12.75" customHeight="1" x14ac:dyDescent="0.15">
      <c r="A108" s="1342"/>
      <c r="B108" s="1423"/>
      <c r="C108" s="1424"/>
      <c r="D108" s="1418"/>
      <c r="E108" s="1394"/>
      <c r="F108" s="1404"/>
      <c r="G108" s="1405"/>
      <c r="H108" s="1406"/>
      <c r="I108" s="1407"/>
      <c r="J108" s="1444"/>
      <c r="K108" s="1445"/>
      <c r="L108" s="1441"/>
      <c r="M108" s="1442"/>
      <c r="N108" s="1432"/>
      <c r="O108" s="1430"/>
      <c r="P108" s="1430"/>
      <c r="Q108" s="121" t="s">
        <v>188</v>
      </c>
      <c r="R108" s="112">
        <v>3</v>
      </c>
      <c r="S108" s="1029" t="s">
        <v>568</v>
      </c>
      <c r="T108" s="1029" t="s">
        <v>568</v>
      </c>
      <c r="U108" s="1430"/>
      <c r="V108" s="1430"/>
      <c r="W108" s="1431"/>
      <c r="X108" s="1432"/>
      <c r="Y108" s="1430"/>
      <c r="Z108" s="1431"/>
    </row>
    <row r="109" spans="1:26" ht="12.75" customHeight="1" x14ac:dyDescent="0.15">
      <c r="A109" s="1186" t="s">
        <v>262</v>
      </c>
      <c r="B109" s="1419" t="s">
        <v>277</v>
      </c>
      <c r="C109" s="439" t="s">
        <v>271</v>
      </c>
      <c r="D109" s="89">
        <v>19545</v>
      </c>
      <c r="E109" s="1447"/>
      <c r="F109" s="1380"/>
      <c r="G109" s="1380"/>
      <c r="H109" s="1380"/>
      <c r="I109" s="1380"/>
      <c r="J109" s="122">
        <v>18920</v>
      </c>
      <c r="K109" s="95">
        <v>18</v>
      </c>
      <c r="L109" s="96">
        <v>68</v>
      </c>
      <c r="M109" s="97">
        <v>136</v>
      </c>
      <c r="N109" s="98">
        <v>22368</v>
      </c>
      <c r="O109" s="99">
        <v>22324</v>
      </c>
      <c r="P109" s="99">
        <v>18837</v>
      </c>
      <c r="Q109" s="1377"/>
      <c r="R109" s="99">
        <v>693</v>
      </c>
      <c r="S109" s="99">
        <v>98</v>
      </c>
      <c r="T109" s="99">
        <v>83</v>
      </c>
      <c r="U109" s="99">
        <v>22466</v>
      </c>
      <c r="V109" s="99">
        <v>18920</v>
      </c>
      <c r="W109" s="125">
        <v>1.1494499872090049</v>
      </c>
      <c r="X109" s="98">
        <v>3</v>
      </c>
      <c r="Y109" s="99">
        <v>0</v>
      </c>
      <c r="Z109" s="97">
        <v>675</v>
      </c>
    </row>
    <row r="110" spans="1:26" ht="12.75" customHeight="1" x14ac:dyDescent="0.15">
      <c r="A110" s="1156"/>
      <c r="B110" s="1385"/>
      <c r="C110" s="437" t="s">
        <v>272</v>
      </c>
      <c r="D110" s="74">
        <v>160</v>
      </c>
      <c r="E110" s="1448"/>
      <c r="F110" s="1386"/>
      <c r="G110" s="1386"/>
      <c r="H110" s="1386"/>
      <c r="I110" s="1386"/>
      <c r="J110" s="75">
        <v>160</v>
      </c>
      <c r="K110" s="82"/>
      <c r="L110" s="83"/>
      <c r="M110" s="1030">
        <v>0</v>
      </c>
      <c r="N110" s="84">
        <v>171</v>
      </c>
      <c r="O110" s="77">
        <v>171</v>
      </c>
      <c r="P110" s="77">
        <v>160</v>
      </c>
      <c r="Q110" s="1386"/>
      <c r="R110" s="77">
        <v>38</v>
      </c>
      <c r="S110" s="846" t="s">
        <v>532</v>
      </c>
      <c r="T110" s="846" t="s">
        <v>532</v>
      </c>
      <c r="U110" s="77">
        <v>171</v>
      </c>
      <c r="V110" s="77">
        <v>160</v>
      </c>
      <c r="W110" s="85">
        <v>1.0687500000000001</v>
      </c>
      <c r="X110" s="84">
        <v>0</v>
      </c>
      <c r="Y110" s="77">
        <v>0</v>
      </c>
      <c r="Z110" s="102">
        <v>0</v>
      </c>
    </row>
    <row r="111" spans="1:26" ht="12.75" customHeight="1" x14ac:dyDescent="0.15">
      <c r="A111" s="1156"/>
      <c r="B111" s="1279"/>
      <c r="C111" s="437" t="s">
        <v>274</v>
      </c>
      <c r="D111" s="74">
        <v>19705</v>
      </c>
      <c r="E111" s="1448"/>
      <c r="F111" s="1386"/>
      <c r="G111" s="1386"/>
      <c r="H111" s="1386"/>
      <c r="I111" s="1386"/>
      <c r="J111" s="75">
        <v>19080</v>
      </c>
      <c r="K111" s="82">
        <v>18</v>
      </c>
      <c r="L111" s="83">
        <v>68</v>
      </c>
      <c r="M111" s="102">
        <v>136</v>
      </c>
      <c r="N111" s="84">
        <v>22539</v>
      </c>
      <c r="O111" s="77">
        <v>22495</v>
      </c>
      <c r="P111" s="77">
        <v>18997</v>
      </c>
      <c r="Q111" s="1386"/>
      <c r="R111" s="77">
        <v>731</v>
      </c>
      <c r="S111" s="77">
        <v>98</v>
      </c>
      <c r="T111" s="77">
        <v>83</v>
      </c>
      <c r="U111" s="77">
        <v>22637</v>
      </c>
      <c r="V111" s="77">
        <v>19080</v>
      </c>
      <c r="W111" s="85">
        <v>1.1487947221517381</v>
      </c>
      <c r="X111" s="84">
        <v>3</v>
      </c>
      <c r="Y111" s="77">
        <v>0</v>
      </c>
      <c r="Z111" s="102">
        <v>675</v>
      </c>
    </row>
    <row r="112" spans="1:26" ht="12.75" customHeight="1" x14ac:dyDescent="0.15">
      <c r="A112" s="1156"/>
      <c r="B112" s="351" t="s">
        <v>278</v>
      </c>
      <c r="C112" s="437" t="s">
        <v>272</v>
      </c>
      <c r="D112" s="74">
        <v>40</v>
      </c>
      <c r="E112" s="1448"/>
      <c r="F112" s="1386"/>
      <c r="G112" s="1386"/>
      <c r="H112" s="1386"/>
      <c r="I112" s="1386"/>
      <c r="J112" s="75">
        <v>40</v>
      </c>
      <c r="K112" s="82"/>
      <c r="L112" s="83"/>
      <c r="M112" s="1030">
        <v>0</v>
      </c>
      <c r="N112" s="84">
        <v>33</v>
      </c>
      <c r="O112" s="77">
        <v>33</v>
      </c>
      <c r="P112" s="77">
        <v>31</v>
      </c>
      <c r="Q112" s="1386"/>
      <c r="R112" s="77">
        <v>126</v>
      </c>
      <c r="S112" s="1044">
        <v>10</v>
      </c>
      <c r="T112" s="1044">
        <v>9</v>
      </c>
      <c r="U112" s="77">
        <v>43</v>
      </c>
      <c r="V112" s="77">
        <v>40</v>
      </c>
      <c r="W112" s="85">
        <v>1.075</v>
      </c>
      <c r="X112" s="84">
        <v>0</v>
      </c>
      <c r="Y112" s="77">
        <v>0</v>
      </c>
      <c r="Z112" s="102">
        <v>0</v>
      </c>
    </row>
    <row r="113" spans="1:26" ht="12.75" customHeight="1" x14ac:dyDescent="0.15">
      <c r="A113" s="1156"/>
      <c r="B113" s="351" t="s">
        <v>279</v>
      </c>
      <c r="C113" s="437" t="s">
        <v>271</v>
      </c>
      <c r="D113" s="74">
        <v>120</v>
      </c>
      <c r="E113" s="1448"/>
      <c r="F113" s="1386"/>
      <c r="G113" s="1386"/>
      <c r="H113" s="1386"/>
      <c r="I113" s="1386"/>
      <c r="J113" s="75">
        <v>120</v>
      </c>
      <c r="K113" s="82"/>
      <c r="L113" s="83"/>
      <c r="M113" s="102">
        <v>0</v>
      </c>
      <c r="N113" s="84">
        <v>152</v>
      </c>
      <c r="O113" s="77">
        <v>152</v>
      </c>
      <c r="P113" s="77">
        <v>108</v>
      </c>
      <c r="Q113" s="1386"/>
      <c r="R113" s="77">
        <v>160</v>
      </c>
      <c r="S113" s="77">
        <v>44</v>
      </c>
      <c r="T113" s="77">
        <v>12</v>
      </c>
      <c r="U113" s="77">
        <v>196</v>
      </c>
      <c r="V113" s="77">
        <v>120</v>
      </c>
      <c r="W113" s="85">
        <v>1.6333333333333333</v>
      </c>
      <c r="X113" s="84">
        <v>0</v>
      </c>
      <c r="Y113" s="77">
        <v>0</v>
      </c>
      <c r="Z113" s="102">
        <v>2</v>
      </c>
    </row>
    <row r="114" spans="1:26" ht="12.75" customHeight="1" x14ac:dyDescent="0.15">
      <c r="A114" s="1156"/>
      <c r="B114" s="1270" t="s">
        <v>280</v>
      </c>
      <c r="C114" s="437" t="s">
        <v>271</v>
      </c>
      <c r="D114" s="74">
        <v>118</v>
      </c>
      <c r="E114" s="1448"/>
      <c r="F114" s="1386"/>
      <c r="G114" s="1386"/>
      <c r="H114" s="1386"/>
      <c r="I114" s="1386"/>
      <c r="J114" s="75">
        <v>113</v>
      </c>
      <c r="K114" s="82"/>
      <c r="L114" s="83">
        <v>2</v>
      </c>
      <c r="M114" s="102">
        <v>0</v>
      </c>
      <c r="N114" s="84">
        <v>82</v>
      </c>
      <c r="O114" s="77">
        <v>82</v>
      </c>
      <c r="P114" s="77">
        <v>70</v>
      </c>
      <c r="Q114" s="1386"/>
      <c r="R114" s="77">
        <v>262</v>
      </c>
      <c r="S114" s="77">
        <v>71</v>
      </c>
      <c r="T114" s="77">
        <v>43</v>
      </c>
      <c r="U114" s="77">
        <v>153</v>
      </c>
      <c r="V114" s="77">
        <v>113</v>
      </c>
      <c r="W114" s="85">
        <v>1.2966101694915255</v>
      </c>
      <c r="X114" s="84">
        <v>0</v>
      </c>
      <c r="Y114" s="77">
        <v>0</v>
      </c>
      <c r="Z114" s="102">
        <v>8</v>
      </c>
    </row>
    <row r="115" spans="1:26" ht="12.75" customHeight="1" x14ac:dyDescent="0.15">
      <c r="A115" s="1156"/>
      <c r="B115" s="1325"/>
      <c r="C115" s="437" t="s">
        <v>272</v>
      </c>
      <c r="D115" s="74">
        <v>40</v>
      </c>
      <c r="E115" s="1448"/>
      <c r="F115" s="1386"/>
      <c r="G115" s="1386"/>
      <c r="H115" s="1386"/>
      <c r="I115" s="1386"/>
      <c r="J115" s="75">
        <v>19</v>
      </c>
      <c r="K115" s="82"/>
      <c r="L115" s="83">
        <v>1</v>
      </c>
      <c r="M115" s="847" t="s">
        <v>532</v>
      </c>
      <c r="N115" s="84">
        <v>18</v>
      </c>
      <c r="O115" s="77">
        <v>18</v>
      </c>
      <c r="P115" s="77">
        <v>18</v>
      </c>
      <c r="Q115" s="1386"/>
      <c r="R115" s="77">
        <v>20</v>
      </c>
      <c r="S115" s="1044">
        <v>1</v>
      </c>
      <c r="T115" s="1044">
        <v>1</v>
      </c>
      <c r="U115" s="77">
        <v>19</v>
      </c>
      <c r="V115" s="77">
        <v>19</v>
      </c>
      <c r="W115" s="85">
        <v>0.47499999999999998</v>
      </c>
      <c r="X115" s="84">
        <v>0</v>
      </c>
      <c r="Y115" s="77">
        <v>0</v>
      </c>
      <c r="Z115" s="102">
        <v>1</v>
      </c>
    </row>
    <row r="116" spans="1:26" ht="12.75" customHeight="1" x14ac:dyDescent="0.15">
      <c r="A116" s="1156"/>
      <c r="B116" s="1306"/>
      <c r="C116" s="437" t="s">
        <v>274</v>
      </c>
      <c r="D116" s="74">
        <v>158</v>
      </c>
      <c r="E116" s="1448"/>
      <c r="F116" s="1386"/>
      <c r="G116" s="1386"/>
      <c r="H116" s="1386"/>
      <c r="I116" s="1386"/>
      <c r="J116" s="75">
        <v>132</v>
      </c>
      <c r="K116" s="82"/>
      <c r="L116" s="83">
        <v>3</v>
      </c>
      <c r="M116" s="102">
        <v>0</v>
      </c>
      <c r="N116" s="84">
        <v>100</v>
      </c>
      <c r="O116" s="77">
        <v>100</v>
      </c>
      <c r="P116" s="77">
        <v>88</v>
      </c>
      <c r="Q116" s="1386"/>
      <c r="R116" s="77">
        <v>282</v>
      </c>
      <c r="S116" s="1044">
        <v>72</v>
      </c>
      <c r="T116" s="1044">
        <v>44</v>
      </c>
      <c r="U116" s="77">
        <v>172</v>
      </c>
      <c r="V116" s="77">
        <v>132</v>
      </c>
      <c r="W116" s="85">
        <v>1.0886075949367089</v>
      </c>
      <c r="X116" s="84">
        <v>0</v>
      </c>
      <c r="Y116" s="77">
        <v>0</v>
      </c>
      <c r="Z116" s="102">
        <v>9</v>
      </c>
    </row>
    <row r="117" spans="1:26" ht="12.75" customHeight="1" x14ac:dyDescent="0.15">
      <c r="A117" s="1156"/>
      <c r="B117" s="351" t="s">
        <v>281</v>
      </c>
      <c r="C117" s="437" t="s">
        <v>271</v>
      </c>
      <c r="D117" s="74">
        <v>391</v>
      </c>
      <c r="E117" s="1448"/>
      <c r="F117" s="1386"/>
      <c r="G117" s="1386"/>
      <c r="H117" s="1386"/>
      <c r="I117" s="1386"/>
      <c r="J117" s="75">
        <v>347</v>
      </c>
      <c r="K117" s="82"/>
      <c r="L117" s="83">
        <v>2</v>
      </c>
      <c r="M117" s="102">
        <v>2</v>
      </c>
      <c r="N117" s="84">
        <v>271</v>
      </c>
      <c r="O117" s="77">
        <v>271</v>
      </c>
      <c r="P117" s="77">
        <v>240</v>
      </c>
      <c r="Q117" s="1386"/>
      <c r="R117" s="77">
        <v>764</v>
      </c>
      <c r="S117" s="77">
        <v>186</v>
      </c>
      <c r="T117" s="77">
        <v>107</v>
      </c>
      <c r="U117" s="77">
        <v>457</v>
      </c>
      <c r="V117" s="77">
        <v>347</v>
      </c>
      <c r="W117" s="85">
        <v>1.1687979539641944</v>
      </c>
      <c r="X117" s="84">
        <v>1</v>
      </c>
      <c r="Y117" s="77">
        <v>0</v>
      </c>
      <c r="Z117" s="102">
        <v>11</v>
      </c>
    </row>
    <row r="118" spans="1:26" ht="12.75" customHeight="1" x14ac:dyDescent="0.15">
      <c r="A118" s="1156"/>
      <c r="B118" s="208" t="s">
        <v>282</v>
      </c>
      <c r="C118" s="438" t="s">
        <v>271</v>
      </c>
      <c r="D118" s="130">
        <v>153</v>
      </c>
      <c r="E118" s="1449"/>
      <c r="F118" s="1378"/>
      <c r="G118" s="1378"/>
      <c r="H118" s="1378"/>
      <c r="I118" s="1378"/>
      <c r="J118" s="131">
        <v>153</v>
      </c>
      <c r="K118" s="137"/>
      <c r="L118" s="138"/>
      <c r="M118" s="139">
        <v>0</v>
      </c>
      <c r="N118" s="140">
        <v>252</v>
      </c>
      <c r="O118" s="121">
        <v>252</v>
      </c>
      <c r="P118" s="121">
        <v>153</v>
      </c>
      <c r="Q118" s="1378"/>
      <c r="R118" s="121">
        <v>153</v>
      </c>
      <c r="S118" s="171" t="s">
        <v>169</v>
      </c>
      <c r="T118" s="171" t="s">
        <v>169</v>
      </c>
      <c r="U118" s="121">
        <v>252</v>
      </c>
      <c r="V118" s="121">
        <v>153</v>
      </c>
      <c r="W118" s="141">
        <v>1.6470588235294117</v>
      </c>
      <c r="X118" s="140">
        <v>3</v>
      </c>
      <c r="Y118" s="121">
        <v>0</v>
      </c>
      <c r="Z118" s="139">
        <v>33</v>
      </c>
    </row>
    <row r="119" spans="1:26" ht="12.75" customHeight="1" x14ac:dyDescent="0.15">
      <c r="A119" s="1156"/>
      <c r="B119" s="1420" t="s">
        <v>270</v>
      </c>
      <c r="C119" s="439" t="s">
        <v>271</v>
      </c>
      <c r="D119" s="89">
        <v>782</v>
      </c>
      <c r="E119" s="1379"/>
      <c r="F119" s="1380"/>
      <c r="G119" s="1380"/>
      <c r="H119" s="1380"/>
      <c r="I119" s="1380"/>
      <c r="J119" s="91">
        <v>733</v>
      </c>
      <c r="K119" s="95"/>
      <c r="L119" s="96">
        <v>4</v>
      </c>
      <c r="M119" s="97">
        <v>2</v>
      </c>
      <c r="N119" s="98">
        <v>757</v>
      </c>
      <c r="O119" s="99">
        <v>757</v>
      </c>
      <c r="P119" s="99">
        <v>571</v>
      </c>
      <c r="Q119" s="1377"/>
      <c r="R119" s="99">
        <v>1339</v>
      </c>
      <c r="S119" s="99">
        <v>301</v>
      </c>
      <c r="T119" s="99">
        <v>162</v>
      </c>
      <c r="U119" s="99">
        <v>1058</v>
      </c>
      <c r="V119" s="99">
        <v>733</v>
      </c>
      <c r="W119" s="125">
        <v>1.3529411764705883</v>
      </c>
      <c r="X119" s="98">
        <v>4</v>
      </c>
      <c r="Y119" s="99">
        <v>0</v>
      </c>
      <c r="Z119" s="97">
        <v>54</v>
      </c>
    </row>
    <row r="120" spans="1:26" ht="12.75" customHeight="1" x14ac:dyDescent="0.15">
      <c r="A120" s="1156"/>
      <c r="B120" s="1421"/>
      <c r="C120" s="437" t="s">
        <v>272</v>
      </c>
      <c r="D120" s="74">
        <v>80</v>
      </c>
      <c r="E120" s="1450"/>
      <c r="F120" s="1386"/>
      <c r="G120" s="1386"/>
      <c r="H120" s="1386"/>
      <c r="I120" s="1386"/>
      <c r="J120" s="78">
        <v>59</v>
      </c>
      <c r="K120" s="82"/>
      <c r="L120" s="83">
        <v>1</v>
      </c>
      <c r="M120" s="1030">
        <v>0</v>
      </c>
      <c r="N120" s="84">
        <v>51</v>
      </c>
      <c r="O120" s="77">
        <v>51</v>
      </c>
      <c r="P120" s="77">
        <v>49</v>
      </c>
      <c r="Q120" s="1386"/>
      <c r="R120" s="77">
        <v>146</v>
      </c>
      <c r="S120" s="1044">
        <v>11</v>
      </c>
      <c r="T120" s="1044">
        <v>10</v>
      </c>
      <c r="U120" s="77">
        <v>62</v>
      </c>
      <c r="V120" s="77">
        <v>59</v>
      </c>
      <c r="W120" s="85">
        <v>0.77500000000000002</v>
      </c>
      <c r="X120" s="84">
        <v>0</v>
      </c>
      <c r="Y120" s="77">
        <v>0</v>
      </c>
      <c r="Z120" s="102">
        <v>1</v>
      </c>
    </row>
    <row r="121" spans="1:26" ht="12.75" customHeight="1" x14ac:dyDescent="0.15">
      <c r="A121" s="1158"/>
      <c r="B121" s="1422"/>
      <c r="C121" s="406" t="s">
        <v>274</v>
      </c>
      <c r="D121" s="103">
        <v>862</v>
      </c>
      <c r="E121" s="1381"/>
      <c r="F121" s="1378"/>
      <c r="G121" s="1378"/>
      <c r="H121" s="1378"/>
      <c r="I121" s="1378"/>
      <c r="J121" s="105">
        <v>792</v>
      </c>
      <c r="K121" s="108"/>
      <c r="L121" s="109">
        <v>5</v>
      </c>
      <c r="M121" s="110">
        <v>2</v>
      </c>
      <c r="N121" s="111">
        <v>808</v>
      </c>
      <c r="O121" s="112">
        <v>808</v>
      </c>
      <c r="P121" s="112">
        <v>620</v>
      </c>
      <c r="Q121" s="1378"/>
      <c r="R121" s="112">
        <v>1485</v>
      </c>
      <c r="S121" s="112">
        <v>312</v>
      </c>
      <c r="T121" s="112">
        <v>172</v>
      </c>
      <c r="U121" s="112">
        <v>1120</v>
      </c>
      <c r="V121" s="112">
        <v>792</v>
      </c>
      <c r="W121" s="128">
        <v>1.2993039443155452</v>
      </c>
      <c r="X121" s="111">
        <v>4</v>
      </c>
      <c r="Y121" s="112">
        <v>0</v>
      </c>
      <c r="Z121" s="110">
        <v>55</v>
      </c>
    </row>
    <row r="122" spans="1:26" s="70" customFormat="1" ht="12.75" customHeight="1" x14ac:dyDescent="0.15">
      <c r="A122" s="1171" t="s">
        <v>284</v>
      </c>
      <c r="B122" s="1241"/>
      <c r="C122" s="433" t="s">
        <v>271</v>
      </c>
      <c r="D122" s="89">
        <v>20327</v>
      </c>
      <c r="E122" s="1379"/>
      <c r="F122" s="1380"/>
      <c r="G122" s="1380"/>
      <c r="H122" s="1380"/>
      <c r="I122" s="1380"/>
      <c r="J122" s="91">
        <v>19653</v>
      </c>
      <c r="K122" s="95">
        <v>18</v>
      </c>
      <c r="L122" s="96">
        <v>72</v>
      </c>
      <c r="M122" s="97">
        <v>138</v>
      </c>
      <c r="N122" s="98">
        <v>23125</v>
      </c>
      <c r="O122" s="99">
        <v>23081</v>
      </c>
      <c r="P122" s="99">
        <v>19408</v>
      </c>
      <c r="Q122" s="1377"/>
      <c r="R122" s="99">
        <v>2032</v>
      </c>
      <c r="S122" s="99">
        <v>399</v>
      </c>
      <c r="T122" s="99">
        <v>245</v>
      </c>
      <c r="U122" s="99">
        <v>23524</v>
      </c>
      <c r="V122" s="99">
        <v>19653</v>
      </c>
      <c r="W122" s="125">
        <v>1.1572784965809022</v>
      </c>
      <c r="X122" s="98">
        <v>7</v>
      </c>
      <c r="Y122" s="99">
        <v>0</v>
      </c>
      <c r="Z122" s="97">
        <v>729</v>
      </c>
    </row>
    <row r="123" spans="1:26" s="70" customFormat="1" ht="12.75" customHeight="1" x14ac:dyDescent="0.15">
      <c r="A123" s="1159"/>
      <c r="B123" s="1242"/>
      <c r="C123" s="434" t="s">
        <v>272</v>
      </c>
      <c r="D123" s="74">
        <v>240</v>
      </c>
      <c r="E123" s="1450"/>
      <c r="F123" s="1386"/>
      <c r="G123" s="1386"/>
      <c r="H123" s="1386"/>
      <c r="I123" s="1386"/>
      <c r="J123" s="78">
        <v>219</v>
      </c>
      <c r="K123" s="82"/>
      <c r="L123" s="83">
        <v>1</v>
      </c>
      <c r="M123" s="1030">
        <v>0</v>
      </c>
      <c r="N123" s="84">
        <v>222</v>
      </c>
      <c r="O123" s="77">
        <v>222</v>
      </c>
      <c r="P123" s="77">
        <v>209</v>
      </c>
      <c r="Q123" s="1386"/>
      <c r="R123" s="77">
        <v>184</v>
      </c>
      <c r="S123" s="1044">
        <v>11</v>
      </c>
      <c r="T123" s="1044">
        <v>10</v>
      </c>
      <c r="U123" s="77">
        <v>233</v>
      </c>
      <c r="V123" s="77">
        <v>219</v>
      </c>
      <c r="W123" s="85">
        <v>0.97083333333333333</v>
      </c>
      <c r="X123" s="84">
        <v>0</v>
      </c>
      <c r="Y123" s="77">
        <v>0</v>
      </c>
      <c r="Z123" s="102">
        <v>1</v>
      </c>
    </row>
    <row r="124" spans="1:26" s="70" customFormat="1" ht="12.75" customHeight="1" x14ac:dyDescent="0.15">
      <c r="A124" s="1162"/>
      <c r="B124" s="1261"/>
      <c r="C124" s="165" t="s">
        <v>274</v>
      </c>
      <c r="D124" s="103">
        <v>20567</v>
      </c>
      <c r="E124" s="1381"/>
      <c r="F124" s="1378"/>
      <c r="G124" s="1378"/>
      <c r="H124" s="1378"/>
      <c r="I124" s="1378"/>
      <c r="J124" s="105">
        <v>19872</v>
      </c>
      <c r="K124" s="108">
        <v>18</v>
      </c>
      <c r="L124" s="109">
        <v>73</v>
      </c>
      <c r="M124" s="110">
        <v>138</v>
      </c>
      <c r="N124" s="111">
        <v>23347</v>
      </c>
      <c r="O124" s="112">
        <v>23303</v>
      </c>
      <c r="P124" s="112">
        <v>19617</v>
      </c>
      <c r="Q124" s="1378"/>
      <c r="R124" s="112">
        <v>2216</v>
      </c>
      <c r="S124" s="112">
        <v>410</v>
      </c>
      <c r="T124" s="112">
        <v>255</v>
      </c>
      <c r="U124" s="112">
        <v>23757</v>
      </c>
      <c r="V124" s="112">
        <v>19872</v>
      </c>
      <c r="W124" s="128">
        <v>1.1551028346380123</v>
      </c>
      <c r="X124" s="111">
        <v>7</v>
      </c>
      <c r="Y124" s="112">
        <v>0</v>
      </c>
      <c r="Z124" s="110">
        <v>730</v>
      </c>
    </row>
    <row r="125" spans="1:26" s="70" customFormat="1" ht="12.75" customHeight="1" x14ac:dyDescent="0.15">
      <c r="A125" s="115"/>
      <c r="B125" s="213"/>
      <c r="C125" s="404"/>
      <c r="G125" s="36"/>
      <c r="H125" s="71"/>
      <c r="I125" s="72"/>
      <c r="K125" s="36"/>
      <c r="L125" s="73"/>
      <c r="W125" s="71"/>
    </row>
    <row r="126" spans="1:26" ht="12.75" customHeight="1" x14ac:dyDescent="0.15">
      <c r="A126" s="33" t="s">
        <v>325</v>
      </c>
    </row>
    <row r="127" spans="1:26" ht="12.75" customHeight="1" x14ac:dyDescent="0.15">
      <c r="A127" s="1140" t="s">
        <v>227</v>
      </c>
      <c r="B127" s="1107" t="s">
        <v>228</v>
      </c>
      <c r="C127" s="1218"/>
      <c r="D127" s="1232" t="s">
        <v>229</v>
      </c>
      <c r="E127" s="1171" t="s">
        <v>239</v>
      </c>
      <c r="F127" s="1168"/>
      <c r="G127" s="1168"/>
      <c r="H127" s="1168"/>
      <c r="I127" s="1241"/>
      <c r="J127" s="1235" t="s">
        <v>233</v>
      </c>
      <c r="K127" s="1235"/>
      <c r="L127" s="1235"/>
      <c r="M127" s="1113" t="s">
        <v>518</v>
      </c>
      <c r="N127" s="1119" t="s">
        <v>245</v>
      </c>
      <c r="O127" s="1120"/>
      <c r="P127" s="1120"/>
      <c r="Q127" s="1120"/>
      <c r="R127" s="1120"/>
      <c r="S127" s="1120"/>
      <c r="T127" s="1120"/>
      <c r="U127" s="1120"/>
      <c r="V127" s="1120"/>
      <c r="W127" s="1121"/>
      <c r="X127" s="1119" t="s">
        <v>255</v>
      </c>
      <c r="Y127" s="1120"/>
      <c r="Z127" s="1121"/>
    </row>
    <row r="128" spans="1:26" ht="12.75" customHeight="1" x14ac:dyDescent="0.15">
      <c r="A128" s="1141"/>
      <c r="B128" s="1109"/>
      <c r="C128" s="1338"/>
      <c r="D128" s="1262"/>
      <c r="E128" s="1160"/>
      <c r="F128" s="1199"/>
      <c r="G128" s="1199"/>
      <c r="H128" s="1199"/>
      <c r="I128" s="1301"/>
      <c r="J128" s="1243"/>
      <c r="K128" s="1243"/>
      <c r="L128" s="1243"/>
      <c r="M128" s="1114"/>
      <c r="N128" s="1122" t="s">
        <v>238</v>
      </c>
      <c r="O128" s="1123"/>
      <c r="P128" s="1123"/>
      <c r="Q128" s="1123" t="s">
        <v>246</v>
      </c>
      <c r="R128" s="1123"/>
      <c r="S128" s="1123"/>
      <c r="T128" s="1123"/>
      <c r="U128" s="1243" t="s">
        <v>590</v>
      </c>
      <c r="V128" s="1243" t="s">
        <v>576</v>
      </c>
      <c r="W128" s="1244" t="s">
        <v>586</v>
      </c>
      <c r="X128" s="1122"/>
      <c r="Y128" s="1123"/>
      <c r="Z128" s="1124"/>
    </row>
    <row r="129" spans="1:26" s="46" customFormat="1" ht="33.75" x14ac:dyDescent="0.15">
      <c r="A129" s="1142"/>
      <c r="B129" s="1111"/>
      <c r="C129" s="1219"/>
      <c r="D129" s="1263"/>
      <c r="E129" s="799" t="s">
        <v>230</v>
      </c>
      <c r="F129" s="1240" t="s">
        <v>522</v>
      </c>
      <c r="G129" s="1240"/>
      <c r="H129" s="87" t="s">
        <v>231</v>
      </c>
      <c r="I129" s="88" t="s">
        <v>232</v>
      </c>
      <c r="J129" s="1240"/>
      <c r="K129" s="1240"/>
      <c r="L129" s="1240"/>
      <c r="M129" s="1115"/>
      <c r="N129" s="42" t="s">
        <v>577</v>
      </c>
      <c r="O129" s="43" t="s">
        <v>578</v>
      </c>
      <c r="P129" s="43" t="s">
        <v>579</v>
      </c>
      <c r="Q129" s="43" t="s">
        <v>580</v>
      </c>
      <c r="R129" s="43" t="s">
        <v>581</v>
      </c>
      <c r="S129" s="43" t="s">
        <v>582</v>
      </c>
      <c r="T129" s="43" t="s">
        <v>583</v>
      </c>
      <c r="U129" s="1240"/>
      <c r="V129" s="1240"/>
      <c r="W129" s="1245"/>
      <c r="X129" s="42" t="s">
        <v>248</v>
      </c>
      <c r="Y129" s="43" t="s">
        <v>249</v>
      </c>
      <c r="Z129" s="45" t="s">
        <v>250</v>
      </c>
    </row>
    <row r="130" spans="1:26" ht="12.75" customHeight="1" x14ac:dyDescent="0.15">
      <c r="A130" s="352" t="s">
        <v>22</v>
      </c>
      <c r="B130" s="1249" t="s">
        <v>258</v>
      </c>
      <c r="C130" s="1332"/>
      <c r="D130" s="48">
        <v>280</v>
      </c>
      <c r="E130" s="50">
        <v>346</v>
      </c>
      <c r="F130" s="52">
        <v>346</v>
      </c>
      <c r="G130" s="53" t="s">
        <v>346</v>
      </c>
      <c r="H130" s="54">
        <v>1.2357142857142858</v>
      </c>
      <c r="I130" s="55">
        <v>80.924855491329481</v>
      </c>
      <c r="J130" s="52">
        <v>280</v>
      </c>
      <c r="K130" s="56" t="s">
        <v>346</v>
      </c>
      <c r="L130" s="57" t="s">
        <v>346</v>
      </c>
      <c r="M130" s="118">
        <v>4</v>
      </c>
      <c r="N130" s="58">
        <v>346</v>
      </c>
      <c r="O130" s="51">
        <v>346</v>
      </c>
      <c r="P130" s="51">
        <v>280</v>
      </c>
      <c r="Q130" s="1387"/>
      <c r="R130" s="1388"/>
      <c r="S130" s="1388"/>
      <c r="T130" s="1388"/>
      <c r="U130" s="51">
        <v>346</v>
      </c>
      <c r="V130" s="51">
        <v>280</v>
      </c>
      <c r="W130" s="59">
        <v>1.2357142857142858</v>
      </c>
      <c r="X130" s="58">
        <v>0</v>
      </c>
      <c r="Y130" s="51">
        <v>0</v>
      </c>
      <c r="Z130" s="118">
        <v>13</v>
      </c>
    </row>
    <row r="131" spans="1:26" ht="12.75" customHeight="1" x14ac:dyDescent="0.15">
      <c r="A131" s="353" t="s">
        <v>28</v>
      </c>
      <c r="B131" s="1265" t="s">
        <v>258</v>
      </c>
      <c r="C131" s="1333"/>
      <c r="D131" s="74">
        <v>240</v>
      </c>
      <c r="E131" s="76">
        <v>293</v>
      </c>
      <c r="F131" s="78">
        <v>290</v>
      </c>
      <c r="G131" s="79">
        <v>2</v>
      </c>
      <c r="H131" s="80">
        <v>1.2208333333333334</v>
      </c>
      <c r="I131" s="81">
        <v>81.911262798634809</v>
      </c>
      <c r="J131" s="78">
        <v>240</v>
      </c>
      <c r="K131" s="82"/>
      <c r="L131" s="83" t="s">
        <v>346</v>
      </c>
      <c r="M131" s="102">
        <v>0</v>
      </c>
      <c r="N131" s="84">
        <v>293</v>
      </c>
      <c r="O131" s="77">
        <v>290</v>
      </c>
      <c r="P131" s="77">
        <v>240</v>
      </c>
      <c r="Q131" s="1386"/>
      <c r="R131" s="1386"/>
      <c r="S131" s="1386"/>
      <c r="T131" s="1386"/>
      <c r="U131" s="77">
        <v>293</v>
      </c>
      <c r="V131" s="77">
        <v>240</v>
      </c>
      <c r="W131" s="85">
        <v>1.2208333333333334</v>
      </c>
      <c r="X131" s="84">
        <v>0</v>
      </c>
      <c r="Y131" s="77">
        <v>0</v>
      </c>
      <c r="Z131" s="102">
        <v>0</v>
      </c>
    </row>
    <row r="132" spans="1:26" ht="12.75" customHeight="1" x14ac:dyDescent="0.15">
      <c r="A132" s="353" t="s">
        <v>49</v>
      </c>
      <c r="B132" s="1265" t="s">
        <v>258</v>
      </c>
      <c r="C132" s="1333"/>
      <c r="D132" s="74">
        <v>240</v>
      </c>
      <c r="E132" s="76">
        <v>244</v>
      </c>
      <c r="F132" s="78">
        <v>244</v>
      </c>
      <c r="G132" s="79" t="s">
        <v>346</v>
      </c>
      <c r="H132" s="80">
        <v>1.0166666666666666</v>
      </c>
      <c r="I132" s="81">
        <v>98.360655737704917</v>
      </c>
      <c r="J132" s="78">
        <v>240</v>
      </c>
      <c r="K132" s="82" t="s">
        <v>346</v>
      </c>
      <c r="L132" s="83" t="s">
        <v>346</v>
      </c>
      <c r="M132" s="102">
        <v>0</v>
      </c>
      <c r="N132" s="84">
        <v>244</v>
      </c>
      <c r="O132" s="77">
        <v>244</v>
      </c>
      <c r="P132" s="77">
        <v>240</v>
      </c>
      <c r="Q132" s="1386"/>
      <c r="R132" s="1386"/>
      <c r="S132" s="1386"/>
      <c r="T132" s="1386"/>
      <c r="U132" s="77">
        <v>244</v>
      </c>
      <c r="V132" s="77">
        <v>240</v>
      </c>
      <c r="W132" s="85">
        <v>1.0166666666666666</v>
      </c>
      <c r="X132" s="84">
        <v>0</v>
      </c>
      <c r="Y132" s="77">
        <v>0</v>
      </c>
      <c r="Z132" s="102">
        <v>11</v>
      </c>
    </row>
    <row r="133" spans="1:26" ht="12.75" customHeight="1" x14ac:dyDescent="0.15">
      <c r="A133" s="355" t="s">
        <v>87</v>
      </c>
      <c r="B133" s="1251" t="s">
        <v>258</v>
      </c>
      <c r="C133" s="1334"/>
      <c r="D133" s="130">
        <v>320</v>
      </c>
      <c r="E133" s="132">
        <v>334</v>
      </c>
      <c r="F133" s="133">
        <v>334</v>
      </c>
      <c r="G133" s="134" t="s">
        <v>346</v>
      </c>
      <c r="H133" s="135">
        <v>1.04375</v>
      </c>
      <c r="I133" s="136">
        <v>95.808383233532936</v>
      </c>
      <c r="J133" s="133">
        <v>320</v>
      </c>
      <c r="K133" s="137"/>
      <c r="L133" s="138" t="s">
        <v>346</v>
      </c>
      <c r="M133" s="139">
        <v>5</v>
      </c>
      <c r="N133" s="140">
        <v>334</v>
      </c>
      <c r="O133" s="121">
        <v>334</v>
      </c>
      <c r="P133" s="121">
        <v>320</v>
      </c>
      <c r="Q133" s="1390"/>
      <c r="R133" s="1390"/>
      <c r="S133" s="1390"/>
      <c r="T133" s="1390"/>
      <c r="U133" s="121">
        <v>334</v>
      </c>
      <c r="V133" s="121">
        <v>320</v>
      </c>
      <c r="W133" s="141">
        <v>1.04375</v>
      </c>
      <c r="X133" s="140">
        <v>0</v>
      </c>
      <c r="Y133" s="121">
        <v>0</v>
      </c>
      <c r="Z133" s="139">
        <v>28</v>
      </c>
    </row>
    <row r="134" spans="1:26" ht="12.75" customHeight="1" x14ac:dyDescent="0.15">
      <c r="A134" s="831" t="s">
        <v>262</v>
      </c>
      <c r="B134" s="113" t="s">
        <v>302</v>
      </c>
      <c r="C134" s="407" t="s">
        <v>271</v>
      </c>
      <c r="D134" s="47">
        <v>1080</v>
      </c>
      <c r="E134" s="1382"/>
      <c r="F134" s="1383"/>
      <c r="G134" s="1383"/>
      <c r="H134" s="1383"/>
      <c r="I134" s="1383"/>
      <c r="J134" s="63">
        <v>1080</v>
      </c>
      <c r="K134" s="64"/>
      <c r="L134" s="65"/>
      <c r="M134" s="62">
        <v>9</v>
      </c>
      <c r="N134" s="66">
        <v>1217</v>
      </c>
      <c r="O134" s="67">
        <v>1214</v>
      </c>
      <c r="P134" s="67">
        <v>1080</v>
      </c>
      <c r="Q134" s="1451"/>
      <c r="R134" s="1383"/>
      <c r="S134" s="1383"/>
      <c r="T134" s="1383"/>
      <c r="U134" s="67">
        <v>1217</v>
      </c>
      <c r="V134" s="67">
        <v>1080</v>
      </c>
      <c r="W134" s="68">
        <v>1.1268518518518518</v>
      </c>
      <c r="X134" s="66">
        <v>0</v>
      </c>
      <c r="Y134" s="67">
        <v>0</v>
      </c>
      <c r="Z134" s="62">
        <v>52</v>
      </c>
    </row>
    <row r="135" spans="1:26" ht="12.75" customHeight="1" x14ac:dyDescent="0.15">
      <c r="A135" s="350"/>
      <c r="B135" s="115"/>
      <c r="C135" s="430"/>
      <c r="D135" s="70"/>
      <c r="E135" s="70"/>
      <c r="F135" s="70"/>
      <c r="H135" s="71"/>
      <c r="I135" s="72"/>
      <c r="J135" s="70"/>
      <c r="L135" s="73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1"/>
      <c r="X135" s="70"/>
      <c r="Y135" s="70"/>
      <c r="Z135" s="70"/>
    </row>
    <row r="136" spans="1:26" ht="12.75" customHeight="1" x14ac:dyDescent="0.15">
      <c r="A136" s="33" t="s">
        <v>326</v>
      </c>
    </row>
    <row r="137" spans="1:26" ht="12.75" customHeight="1" x14ac:dyDescent="0.15">
      <c r="A137" s="1140" t="s">
        <v>227</v>
      </c>
      <c r="B137" s="1107" t="s">
        <v>228</v>
      </c>
      <c r="C137" s="1218"/>
      <c r="D137" s="1232" t="s">
        <v>229</v>
      </c>
      <c r="E137" s="1171" t="s">
        <v>239</v>
      </c>
      <c r="F137" s="1168"/>
      <c r="G137" s="1168"/>
      <c r="H137" s="1168"/>
      <c r="I137" s="1241"/>
      <c r="J137" s="1235" t="s">
        <v>233</v>
      </c>
      <c r="K137" s="1235"/>
      <c r="L137" s="1355"/>
      <c r="M137" s="1113" t="s">
        <v>518</v>
      </c>
      <c r="N137" s="1221" t="s">
        <v>245</v>
      </c>
      <c r="O137" s="1120"/>
      <c r="P137" s="1120"/>
      <c r="Q137" s="1120"/>
      <c r="R137" s="1120"/>
      <c r="S137" s="1120"/>
      <c r="T137" s="1120"/>
      <c r="U137" s="1120"/>
      <c r="V137" s="1120"/>
      <c r="W137" s="1367"/>
      <c r="X137" s="1119" t="s">
        <v>255</v>
      </c>
      <c r="Y137" s="1120"/>
      <c r="Z137" s="1121"/>
    </row>
    <row r="138" spans="1:26" ht="12.75" customHeight="1" x14ac:dyDescent="0.15">
      <c r="A138" s="1141"/>
      <c r="B138" s="1109"/>
      <c r="C138" s="1338"/>
      <c r="D138" s="1262"/>
      <c r="E138" s="1160"/>
      <c r="F138" s="1199"/>
      <c r="G138" s="1199"/>
      <c r="H138" s="1199"/>
      <c r="I138" s="1301"/>
      <c r="J138" s="1243"/>
      <c r="K138" s="1243"/>
      <c r="L138" s="1151"/>
      <c r="M138" s="1114"/>
      <c r="N138" s="1150" t="s">
        <v>238</v>
      </c>
      <c r="O138" s="1123"/>
      <c r="P138" s="1123"/>
      <c r="Q138" s="1123" t="s">
        <v>246</v>
      </c>
      <c r="R138" s="1123"/>
      <c r="S138" s="1123"/>
      <c r="T138" s="1123"/>
      <c r="U138" s="1243" t="s">
        <v>590</v>
      </c>
      <c r="V138" s="1243" t="s">
        <v>576</v>
      </c>
      <c r="W138" s="1244" t="s">
        <v>586</v>
      </c>
      <c r="X138" s="1122"/>
      <c r="Y138" s="1123"/>
      <c r="Z138" s="1124"/>
    </row>
    <row r="139" spans="1:26" s="46" customFormat="1" ht="33.75" x14ac:dyDescent="0.15">
      <c r="A139" s="1142"/>
      <c r="B139" s="1111"/>
      <c r="C139" s="1219"/>
      <c r="D139" s="1263"/>
      <c r="E139" s="799" t="s">
        <v>230</v>
      </c>
      <c r="F139" s="1240" t="s">
        <v>522</v>
      </c>
      <c r="G139" s="1240"/>
      <c r="H139" s="648" t="s">
        <v>231</v>
      </c>
      <c r="I139" s="88" t="s">
        <v>232</v>
      </c>
      <c r="J139" s="1240"/>
      <c r="K139" s="1240"/>
      <c r="L139" s="1191"/>
      <c r="M139" s="1115"/>
      <c r="N139" s="578" t="s">
        <v>577</v>
      </c>
      <c r="O139" s="588" t="s">
        <v>578</v>
      </c>
      <c r="P139" s="588" t="s">
        <v>579</v>
      </c>
      <c r="Q139" s="588" t="s">
        <v>580</v>
      </c>
      <c r="R139" s="588" t="s">
        <v>581</v>
      </c>
      <c r="S139" s="588" t="s">
        <v>582</v>
      </c>
      <c r="T139" s="588" t="s">
        <v>583</v>
      </c>
      <c r="U139" s="1240"/>
      <c r="V139" s="1240"/>
      <c r="W139" s="1245"/>
      <c r="X139" s="641" t="s">
        <v>248</v>
      </c>
      <c r="Y139" s="588" t="s">
        <v>249</v>
      </c>
      <c r="Z139" s="579" t="s">
        <v>250</v>
      </c>
    </row>
    <row r="140" spans="1:26" ht="12.75" customHeight="1" x14ac:dyDescent="0.15">
      <c r="A140" s="1341" t="s">
        <v>107</v>
      </c>
      <c r="B140" s="1410" t="s">
        <v>3</v>
      </c>
      <c r="C140" s="1411"/>
      <c r="D140" s="1361">
        <v>80</v>
      </c>
      <c r="E140" s="1224">
        <v>232</v>
      </c>
      <c r="F140" s="1222">
        <v>230</v>
      </c>
      <c r="G140" s="1226">
        <v>1</v>
      </c>
      <c r="H140" s="1228">
        <v>1.1599999999999999</v>
      </c>
      <c r="I140" s="1230">
        <v>86.206896551724128</v>
      </c>
      <c r="J140" s="1222">
        <v>80</v>
      </c>
      <c r="K140" s="1409"/>
      <c r="L140" s="1415" t="s">
        <v>346</v>
      </c>
      <c r="M140" s="1416">
        <v>0</v>
      </c>
      <c r="N140" s="1224">
        <v>103</v>
      </c>
      <c r="O140" s="1330">
        <v>101</v>
      </c>
      <c r="P140" s="1330">
        <v>80</v>
      </c>
      <c r="Q140" s="598" t="s">
        <v>182</v>
      </c>
      <c r="R140" s="598">
        <v>21</v>
      </c>
      <c r="S140" s="169" t="s">
        <v>169</v>
      </c>
      <c r="T140" s="169" t="s">
        <v>169</v>
      </c>
      <c r="U140" s="1330">
        <v>103</v>
      </c>
      <c r="V140" s="1330">
        <v>80</v>
      </c>
      <c r="W140" s="1417">
        <v>1.2875000000000001</v>
      </c>
      <c r="X140" s="1329">
        <v>0</v>
      </c>
      <c r="Y140" s="1330">
        <v>0</v>
      </c>
      <c r="Z140" s="1331">
        <v>0</v>
      </c>
    </row>
    <row r="141" spans="1:26" ht="12.75" customHeight="1" x14ac:dyDescent="0.15">
      <c r="A141" s="1397"/>
      <c r="B141" s="1280"/>
      <c r="C141" s="1374"/>
      <c r="D141" s="1283"/>
      <c r="E141" s="1394"/>
      <c r="F141" s="1404"/>
      <c r="G141" s="1405"/>
      <c r="H141" s="1406"/>
      <c r="I141" s="1407"/>
      <c r="J141" s="1272"/>
      <c r="K141" s="1273"/>
      <c r="L141" s="1393"/>
      <c r="M141" s="1414"/>
      <c r="N141" s="1285"/>
      <c r="O141" s="1306"/>
      <c r="P141" s="1306"/>
      <c r="Q141" s="593" t="s">
        <v>4</v>
      </c>
      <c r="R141" s="593">
        <v>48</v>
      </c>
      <c r="S141" s="582" t="s">
        <v>169</v>
      </c>
      <c r="T141" s="582" t="s">
        <v>169</v>
      </c>
      <c r="U141" s="1306"/>
      <c r="V141" s="1306"/>
      <c r="W141" s="1328"/>
      <c r="X141" s="1305"/>
      <c r="Y141" s="1306"/>
      <c r="Z141" s="1304"/>
    </row>
    <row r="142" spans="1:26" s="278" customFormat="1" ht="12.75" customHeight="1" x14ac:dyDescent="0.15">
      <c r="A142" s="1397"/>
      <c r="B142" s="1370" t="s">
        <v>182</v>
      </c>
      <c r="C142" s="1371"/>
      <c r="D142" s="1348">
        <v>40</v>
      </c>
      <c r="E142" s="1394"/>
      <c r="F142" s="1404"/>
      <c r="G142" s="1405"/>
      <c r="H142" s="1406"/>
      <c r="I142" s="1407"/>
      <c r="J142" s="1271">
        <v>40</v>
      </c>
      <c r="K142" s="1398"/>
      <c r="L142" s="1391" t="s">
        <v>346</v>
      </c>
      <c r="M142" s="1413">
        <v>1</v>
      </c>
      <c r="N142" s="1287">
        <v>39</v>
      </c>
      <c r="O142" s="1270">
        <v>39</v>
      </c>
      <c r="P142" s="1270">
        <v>32</v>
      </c>
      <c r="Q142" s="593" t="s">
        <v>3</v>
      </c>
      <c r="R142" s="593">
        <v>44</v>
      </c>
      <c r="S142" s="789">
        <v>12</v>
      </c>
      <c r="T142" s="789">
        <v>6</v>
      </c>
      <c r="U142" s="1270">
        <v>55</v>
      </c>
      <c r="V142" s="1270">
        <v>40</v>
      </c>
      <c r="W142" s="1365">
        <v>1.375</v>
      </c>
      <c r="X142" s="1323">
        <v>0</v>
      </c>
      <c r="Y142" s="1270">
        <v>0</v>
      </c>
      <c r="Z142" s="1326">
        <v>0</v>
      </c>
    </row>
    <row r="143" spans="1:26" ht="12.75" customHeight="1" x14ac:dyDescent="0.15">
      <c r="A143" s="1397"/>
      <c r="B143" s="1280"/>
      <c r="C143" s="1374"/>
      <c r="D143" s="1283"/>
      <c r="E143" s="1394"/>
      <c r="F143" s="1404"/>
      <c r="G143" s="1405"/>
      <c r="H143" s="1406"/>
      <c r="I143" s="1407"/>
      <c r="J143" s="1272"/>
      <c r="K143" s="1273"/>
      <c r="L143" s="1393"/>
      <c r="M143" s="1414"/>
      <c r="N143" s="1285"/>
      <c r="O143" s="1306"/>
      <c r="P143" s="1306"/>
      <c r="Q143" s="593" t="s">
        <v>4</v>
      </c>
      <c r="R143" s="593">
        <v>30</v>
      </c>
      <c r="S143" s="789">
        <v>4</v>
      </c>
      <c r="T143" s="789">
        <v>2</v>
      </c>
      <c r="U143" s="1306"/>
      <c r="V143" s="1306"/>
      <c r="W143" s="1328"/>
      <c r="X143" s="1305"/>
      <c r="Y143" s="1306"/>
      <c r="Z143" s="1304"/>
    </row>
    <row r="144" spans="1:26" ht="12.75" customHeight="1" x14ac:dyDescent="0.15">
      <c r="A144" s="1397"/>
      <c r="B144" s="1370" t="s">
        <v>4</v>
      </c>
      <c r="C144" s="1371"/>
      <c r="D144" s="1348">
        <v>80</v>
      </c>
      <c r="E144" s="1394"/>
      <c r="F144" s="1404"/>
      <c r="G144" s="1405"/>
      <c r="H144" s="1406"/>
      <c r="I144" s="1407"/>
      <c r="J144" s="1271">
        <v>80</v>
      </c>
      <c r="K144" s="1398" t="s">
        <v>346</v>
      </c>
      <c r="L144" s="1391" t="s">
        <v>346</v>
      </c>
      <c r="M144" s="1326">
        <v>0</v>
      </c>
      <c r="N144" s="1287">
        <v>90</v>
      </c>
      <c r="O144" s="1270">
        <v>90</v>
      </c>
      <c r="P144" s="1270">
        <v>79</v>
      </c>
      <c r="Q144" s="593" t="s">
        <v>3</v>
      </c>
      <c r="R144" s="593">
        <v>48</v>
      </c>
      <c r="S144" s="789">
        <v>11</v>
      </c>
      <c r="T144" s="789">
        <v>1</v>
      </c>
      <c r="U144" s="1270">
        <v>101</v>
      </c>
      <c r="V144" s="1270">
        <v>80</v>
      </c>
      <c r="W144" s="1365">
        <v>1.2625</v>
      </c>
      <c r="X144" s="1323">
        <v>0</v>
      </c>
      <c r="Y144" s="1270">
        <v>0</v>
      </c>
      <c r="Z144" s="1326">
        <v>0</v>
      </c>
    </row>
    <row r="145" spans="1:26" ht="12.75" customHeight="1" x14ac:dyDescent="0.15">
      <c r="A145" s="1275"/>
      <c r="B145" s="1280"/>
      <c r="C145" s="1374"/>
      <c r="D145" s="1283"/>
      <c r="E145" s="1285"/>
      <c r="F145" s="1272"/>
      <c r="G145" s="1369"/>
      <c r="H145" s="1311"/>
      <c r="I145" s="1315"/>
      <c r="J145" s="1272"/>
      <c r="K145" s="1273"/>
      <c r="L145" s="1393"/>
      <c r="M145" s="1304"/>
      <c r="N145" s="1285"/>
      <c r="O145" s="1306"/>
      <c r="P145" s="1306"/>
      <c r="Q145" s="593" t="s">
        <v>182</v>
      </c>
      <c r="R145" s="593">
        <v>15</v>
      </c>
      <c r="S145" s="1013" t="s">
        <v>169</v>
      </c>
      <c r="T145" s="1013" t="s">
        <v>169</v>
      </c>
      <c r="U145" s="1306"/>
      <c r="V145" s="1306"/>
      <c r="W145" s="1328"/>
      <c r="X145" s="1305"/>
      <c r="Y145" s="1306"/>
      <c r="Z145" s="1304"/>
    </row>
    <row r="146" spans="1:26" ht="12.75" customHeight="1" x14ac:dyDescent="0.15">
      <c r="A146" s="1277" t="s">
        <v>108</v>
      </c>
      <c r="B146" s="1370" t="s">
        <v>184</v>
      </c>
      <c r="C146" s="1371"/>
      <c r="D146" s="1348">
        <v>40</v>
      </c>
      <c r="E146" s="1287">
        <v>231</v>
      </c>
      <c r="F146" s="1271">
        <v>230</v>
      </c>
      <c r="G146" s="1309">
        <v>1</v>
      </c>
      <c r="H146" s="1313">
        <v>1.155</v>
      </c>
      <c r="I146" s="1368">
        <v>86.580086580086572</v>
      </c>
      <c r="J146" s="1271">
        <v>40</v>
      </c>
      <c r="K146" s="1398"/>
      <c r="L146" s="1391" t="s">
        <v>346</v>
      </c>
      <c r="M146" s="1326">
        <v>0</v>
      </c>
      <c r="N146" s="1287">
        <v>58</v>
      </c>
      <c r="O146" s="1270">
        <v>58</v>
      </c>
      <c r="P146" s="1270">
        <v>40</v>
      </c>
      <c r="Q146" s="593" t="s">
        <v>183</v>
      </c>
      <c r="R146" s="593">
        <v>20</v>
      </c>
      <c r="S146" s="1013" t="s">
        <v>169</v>
      </c>
      <c r="T146" s="1013" t="s">
        <v>169</v>
      </c>
      <c r="U146" s="1270">
        <v>58</v>
      </c>
      <c r="V146" s="1270">
        <v>40</v>
      </c>
      <c r="W146" s="1365">
        <v>1.45</v>
      </c>
      <c r="X146" s="1323">
        <v>0</v>
      </c>
      <c r="Y146" s="1270">
        <v>0</v>
      </c>
      <c r="Z146" s="1326">
        <v>0</v>
      </c>
    </row>
    <row r="147" spans="1:26" ht="12.75" customHeight="1" x14ac:dyDescent="0.15">
      <c r="A147" s="1397"/>
      <c r="B147" s="1280"/>
      <c r="C147" s="1374"/>
      <c r="D147" s="1283"/>
      <c r="E147" s="1394"/>
      <c r="F147" s="1404"/>
      <c r="G147" s="1405"/>
      <c r="H147" s="1406"/>
      <c r="I147" s="1407"/>
      <c r="J147" s="1272"/>
      <c r="K147" s="1273"/>
      <c r="L147" s="1393"/>
      <c r="M147" s="1304"/>
      <c r="N147" s="1285"/>
      <c r="O147" s="1306"/>
      <c r="P147" s="1306"/>
      <c r="Q147" s="593" t="s">
        <v>185</v>
      </c>
      <c r="R147" s="593">
        <v>37</v>
      </c>
      <c r="S147" s="1013" t="s">
        <v>169</v>
      </c>
      <c r="T147" s="1013" t="s">
        <v>169</v>
      </c>
      <c r="U147" s="1306"/>
      <c r="V147" s="1306"/>
      <c r="W147" s="1328"/>
      <c r="X147" s="1305"/>
      <c r="Y147" s="1306"/>
      <c r="Z147" s="1304"/>
    </row>
    <row r="148" spans="1:26" ht="12.75" customHeight="1" x14ac:dyDescent="0.15">
      <c r="A148" s="1397"/>
      <c r="B148" s="1370" t="s">
        <v>183</v>
      </c>
      <c r="C148" s="1371"/>
      <c r="D148" s="1348">
        <v>80</v>
      </c>
      <c r="E148" s="1394"/>
      <c r="F148" s="1404"/>
      <c r="G148" s="1405"/>
      <c r="H148" s="1406"/>
      <c r="I148" s="1407"/>
      <c r="J148" s="1271">
        <v>80</v>
      </c>
      <c r="K148" s="1398"/>
      <c r="L148" s="1391" t="s">
        <v>346</v>
      </c>
      <c r="M148" s="1326">
        <v>0</v>
      </c>
      <c r="N148" s="1287">
        <v>93</v>
      </c>
      <c r="O148" s="1270">
        <v>92</v>
      </c>
      <c r="P148" s="1270">
        <v>77</v>
      </c>
      <c r="Q148" s="593" t="s">
        <v>184</v>
      </c>
      <c r="R148" s="593">
        <v>20</v>
      </c>
      <c r="S148" s="789">
        <v>3</v>
      </c>
      <c r="T148" s="789">
        <v>3</v>
      </c>
      <c r="U148" s="1270">
        <v>96</v>
      </c>
      <c r="V148" s="1270">
        <v>80</v>
      </c>
      <c r="W148" s="1365">
        <v>1.2</v>
      </c>
      <c r="X148" s="1323">
        <v>0</v>
      </c>
      <c r="Y148" s="1270">
        <v>0</v>
      </c>
      <c r="Z148" s="1326">
        <v>0</v>
      </c>
    </row>
    <row r="149" spans="1:26" ht="12.75" customHeight="1" x14ac:dyDescent="0.15">
      <c r="A149" s="1397"/>
      <c r="B149" s="1280"/>
      <c r="C149" s="1374"/>
      <c r="D149" s="1283"/>
      <c r="E149" s="1394"/>
      <c r="F149" s="1404"/>
      <c r="G149" s="1405"/>
      <c r="H149" s="1406"/>
      <c r="I149" s="1407"/>
      <c r="J149" s="1272"/>
      <c r="K149" s="1273"/>
      <c r="L149" s="1393"/>
      <c r="M149" s="1304"/>
      <c r="N149" s="1285"/>
      <c r="O149" s="1306"/>
      <c r="P149" s="1306"/>
      <c r="Q149" s="593" t="s">
        <v>185</v>
      </c>
      <c r="R149" s="593">
        <v>12</v>
      </c>
      <c r="S149" s="582" t="s">
        <v>169</v>
      </c>
      <c r="T149" s="582" t="s">
        <v>169</v>
      </c>
      <c r="U149" s="1306"/>
      <c r="V149" s="1306"/>
      <c r="W149" s="1328"/>
      <c r="X149" s="1305"/>
      <c r="Y149" s="1306"/>
      <c r="Z149" s="1304"/>
    </row>
    <row r="150" spans="1:26" ht="12.75" customHeight="1" x14ac:dyDescent="0.15">
      <c r="A150" s="1397"/>
      <c r="B150" s="1370" t="s">
        <v>185</v>
      </c>
      <c r="C150" s="1371"/>
      <c r="D150" s="1348">
        <v>80</v>
      </c>
      <c r="E150" s="1394"/>
      <c r="F150" s="1404"/>
      <c r="G150" s="1405"/>
      <c r="H150" s="1406"/>
      <c r="I150" s="1407"/>
      <c r="J150" s="1271">
        <v>80</v>
      </c>
      <c r="K150" s="1398"/>
      <c r="L150" s="1391" t="s">
        <v>346</v>
      </c>
      <c r="M150" s="1326">
        <v>0</v>
      </c>
      <c r="N150" s="1287">
        <v>80</v>
      </c>
      <c r="O150" s="1270">
        <v>80</v>
      </c>
      <c r="P150" s="1270">
        <v>69</v>
      </c>
      <c r="Q150" s="593" t="s">
        <v>184</v>
      </c>
      <c r="R150" s="593">
        <v>27</v>
      </c>
      <c r="S150" s="789">
        <v>11</v>
      </c>
      <c r="T150" s="789">
        <v>9</v>
      </c>
      <c r="U150" s="1270">
        <v>98</v>
      </c>
      <c r="V150" s="1270">
        <v>80</v>
      </c>
      <c r="W150" s="1365">
        <v>1.2250000000000001</v>
      </c>
      <c r="X150" s="1323">
        <v>0</v>
      </c>
      <c r="Y150" s="1270">
        <v>0</v>
      </c>
      <c r="Z150" s="1326">
        <v>0</v>
      </c>
    </row>
    <row r="151" spans="1:26" ht="12.75" customHeight="1" x14ac:dyDescent="0.15">
      <c r="A151" s="1275"/>
      <c r="B151" s="1280"/>
      <c r="C151" s="1374"/>
      <c r="D151" s="1283"/>
      <c r="E151" s="1285"/>
      <c r="F151" s="1272"/>
      <c r="G151" s="1369"/>
      <c r="H151" s="1311"/>
      <c r="I151" s="1315"/>
      <c r="J151" s="1272"/>
      <c r="K151" s="1273"/>
      <c r="L151" s="1393"/>
      <c r="M151" s="1304"/>
      <c r="N151" s="1285"/>
      <c r="O151" s="1306"/>
      <c r="P151" s="1306"/>
      <c r="Q151" s="593" t="s">
        <v>183</v>
      </c>
      <c r="R151" s="593">
        <v>39</v>
      </c>
      <c r="S151" s="789">
        <v>7</v>
      </c>
      <c r="T151" s="789">
        <v>2</v>
      </c>
      <c r="U151" s="1306"/>
      <c r="V151" s="1306"/>
      <c r="W151" s="1328"/>
      <c r="X151" s="1305"/>
      <c r="Y151" s="1306"/>
      <c r="Z151" s="1304"/>
    </row>
    <row r="152" spans="1:26" ht="12.75" customHeight="1" x14ac:dyDescent="0.15">
      <c r="A152" s="1277" t="s">
        <v>216</v>
      </c>
      <c r="B152" s="1370" t="s">
        <v>201</v>
      </c>
      <c r="C152" s="1371"/>
      <c r="D152" s="1348">
        <v>70</v>
      </c>
      <c r="E152" s="1287">
        <v>74</v>
      </c>
      <c r="F152" s="1271">
        <v>73</v>
      </c>
      <c r="G152" s="1309">
        <v>1</v>
      </c>
      <c r="H152" s="1313">
        <v>0.52857142857142858</v>
      </c>
      <c r="I152" s="1368">
        <v>189.18918918918919</v>
      </c>
      <c r="J152" s="1271">
        <v>52</v>
      </c>
      <c r="K152" s="1398">
        <v>1</v>
      </c>
      <c r="L152" s="1391">
        <v>2</v>
      </c>
      <c r="M152" s="1399" t="s">
        <v>488</v>
      </c>
      <c r="N152" s="1287">
        <v>53</v>
      </c>
      <c r="O152" s="1270">
        <v>52</v>
      </c>
      <c r="P152" s="1270">
        <v>52</v>
      </c>
      <c r="Q152" s="593" t="s">
        <v>202</v>
      </c>
      <c r="R152" s="593">
        <v>13</v>
      </c>
      <c r="S152" s="582" t="s">
        <v>169</v>
      </c>
      <c r="T152" s="582" t="s">
        <v>169</v>
      </c>
      <c r="U152" s="1270">
        <v>53</v>
      </c>
      <c r="V152" s="1270">
        <v>52</v>
      </c>
      <c r="W152" s="1365">
        <v>0.75714285714285712</v>
      </c>
      <c r="X152" s="1323">
        <v>0</v>
      </c>
      <c r="Y152" s="1270">
        <v>0</v>
      </c>
      <c r="Z152" s="1326">
        <v>0</v>
      </c>
    </row>
    <row r="153" spans="1:26" ht="12.75" customHeight="1" x14ac:dyDescent="0.15">
      <c r="A153" s="1397"/>
      <c r="B153" s="1280"/>
      <c r="C153" s="1374"/>
      <c r="D153" s="1283"/>
      <c r="E153" s="1394"/>
      <c r="F153" s="1404"/>
      <c r="G153" s="1405"/>
      <c r="H153" s="1406"/>
      <c r="I153" s="1407"/>
      <c r="J153" s="1272"/>
      <c r="K153" s="1273"/>
      <c r="L153" s="1393"/>
      <c r="M153" s="1400"/>
      <c r="N153" s="1285"/>
      <c r="O153" s="1306"/>
      <c r="P153" s="1306"/>
      <c r="Q153" s="593" t="s">
        <v>203</v>
      </c>
      <c r="R153" s="593">
        <v>2</v>
      </c>
      <c r="S153" s="582" t="s">
        <v>169</v>
      </c>
      <c r="T153" s="582" t="s">
        <v>169</v>
      </c>
      <c r="U153" s="1306"/>
      <c r="V153" s="1306"/>
      <c r="W153" s="1328"/>
      <c r="X153" s="1305"/>
      <c r="Y153" s="1306"/>
      <c r="Z153" s="1304"/>
    </row>
    <row r="154" spans="1:26" ht="12.75" customHeight="1" x14ac:dyDescent="0.15">
      <c r="A154" s="1397"/>
      <c r="B154" s="1370" t="s">
        <v>202</v>
      </c>
      <c r="C154" s="1371"/>
      <c r="D154" s="1348">
        <v>35</v>
      </c>
      <c r="E154" s="1394"/>
      <c r="F154" s="1404"/>
      <c r="G154" s="1405"/>
      <c r="H154" s="1406"/>
      <c r="I154" s="1407"/>
      <c r="J154" s="1271">
        <v>16</v>
      </c>
      <c r="K154" s="1398"/>
      <c r="L154" s="1391"/>
      <c r="M154" s="1399" t="s">
        <v>488</v>
      </c>
      <c r="N154" s="1287">
        <v>16</v>
      </c>
      <c r="O154" s="1270">
        <v>16</v>
      </c>
      <c r="P154" s="1270">
        <v>16</v>
      </c>
      <c r="Q154" s="593" t="s">
        <v>201</v>
      </c>
      <c r="R154" s="593">
        <v>43</v>
      </c>
      <c r="S154" s="789">
        <v>1</v>
      </c>
      <c r="T154" s="789">
        <v>0</v>
      </c>
      <c r="U154" s="1270">
        <v>17</v>
      </c>
      <c r="V154" s="1270">
        <v>16</v>
      </c>
      <c r="W154" s="1365">
        <v>0.48571428571428571</v>
      </c>
      <c r="X154" s="1323">
        <v>0</v>
      </c>
      <c r="Y154" s="1270">
        <v>0</v>
      </c>
      <c r="Z154" s="1326">
        <v>0</v>
      </c>
    </row>
    <row r="155" spans="1:26" ht="12.75" customHeight="1" x14ac:dyDescent="0.15">
      <c r="A155" s="1397"/>
      <c r="B155" s="1280"/>
      <c r="C155" s="1374"/>
      <c r="D155" s="1283"/>
      <c r="E155" s="1394"/>
      <c r="F155" s="1404"/>
      <c r="G155" s="1405"/>
      <c r="H155" s="1406"/>
      <c r="I155" s="1407"/>
      <c r="J155" s="1272"/>
      <c r="K155" s="1273"/>
      <c r="L155" s="1393"/>
      <c r="M155" s="1400"/>
      <c r="N155" s="1285"/>
      <c r="O155" s="1306"/>
      <c r="P155" s="1306"/>
      <c r="Q155" s="593" t="s">
        <v>203</v>
      </c>
      <c r="R155" s="593">
        <v>1</v>
      </c>
      <c r="S155" s="582" t="s">
        <v>169</v>
      </c>
      <c r="T155" s="582" t="s">
        <v>169</v>
      </c>
      <c r="U155" s="1306"/>
      <c r="V155" s="1306"/>
      <c r="W155" s="1328"/>
      <c r="X155" s="1305"/>
      <c r="Y155" s="1306"/>
      <c r="Z155" s="1304"/>
    </row>
    <row r="156" spans="1:26" ht="12.75" customHeight="1" x14ac:dyDescent="0.15">
      <c r="A156" s="1397"/>
      <c r="B156" s="1370" t="s">
        <v>203</v>
      </c>
      <c r="C156" s="1371"/>
      <c r="D156" s="1348">
        <v>35</v>
      </c>
      <c r="E156" s="1394"/>
      <c r="F156" s="1404"/>
      <c r="G156" s="1405"/>
      <c r="H156" s="1406"/>
      <c r="I156" s="1407"/>
      <c r="J156" s="1271">
        <v>5</v>
      </c>
      <c r="K156" s="1398"/>
      <c r="L156" s="1391"/>
      <c r="M156" s="1399" t="s">
        <v>488</v>
      </c>
      <c r="N156" s="1287">
        <v>5</v>
      </c>
      <c r="O156" s="1270">
        <v>5</v>
      </c>
      <c r="P156" s="1270">
        <v>5</v>
      </c>
      <c r="Q156" s="593" t="s">
        <v>201</v>
      </c>
      <c r="R156" s="593">
        <v>5</v>
      </c>
      <c r="S156" s="1104" t="s">
        <v>488</v>
      </c>
      <c r="T156" s="1104" t="s">
        <v>488</v>
      </c>
      <c r="U156" s="1270">
        <v>5</v>
      </c>
      <c r="V156" s="1270">
        <v>5</v>
      </c>
      <c r="W156" s="1365">
        <v>0.14285714285714285</v>
      </c>
      <c r="X156" s="1323">
        <v>0</v>
      </c>
      <c r="Y156" s="1270">
        <v>0</v>
      </c>
      <c r="Z156" s="1326">
        <v>0</v>
      </c>
    </row>
    <row r="157" spans="1:26" ht="12.75" customHeight="1" x14ac:dyDescent="0.15">
      <c r="A157" s="1275"/>
      <c r="B157" s="1280"/>
      <c r="C157" s="1374"/>
      <c r="D157" s="1283"/>
      <c r="E157" s="1285"/>
      <c r="F157" s="1272"/>
      <c r="G157" s="1369"/>
      <c r="H157" s="1311"/>
      <c r="I157" s="1315"/>
      <c r="J157" s="1272"/>
      <c r="K157" s="1273"/>
      <c r="L157" s="1393"/>
      <c r="M157" s="1400"/>
      <c r="N157" s="1285"/>
      <c r="O157" s="1306"/>
      <c r="P157" s="1306"/>
      <c r="Q157" s="593" t="s">
        <v>202</v>
      </c>
      <c r="R157" s="593">
        <v>3</v>
      </c>
      <c r="S157" s="1027" t="s">
        <v>568</v>
      </c>
      <c r="T157" s="1027" t="s">
        <v>568</v>
      </c>
      <c r="U157" s="1306"/>
      <c r="V157" s="1306"/>
      <c r="W157" s="1328"/>
      <c r="X157" s="1305"/>
      <c r="Y157" s="1306"/>
      <c r="Z157" s="1304"/>
    </row>
    <row r="158" spans="1:26" ht="12.75" customHeight="1" x14ac:dyDescent="0.15">
      <c r="A158" s="1277" t="s">
        <v>109</v>
      </c>
      <c r="B158" s="1395" t="s">
        <v>603</v>
      </c>
      <c r="C158" s="1396"/>
      <c r="D158" s="613">
        <v>175</v>
      </c>
      <c r="E158" s="1287">
        <v>224</v>
      </c>
      <c r="F158" s="1271">
        <v>224</v>
      </c>
      <c r="G158" s="1309" t="s">
        <v>346</v>
      </c>
      <c r="H158" s="1313">
        <v>1.0666666666666667</v>
      </c>
      <c r="I158" s="1368">
        <v>93.75</v>
      </c>
      <c r="J158" s="608">
        <v>175</v>
      </c>
      <c r="K158" s="602"/>
      <c r="L158" s="170" t="s">
        <v>346</v>
      </c>
      <c r="M158" s="1030">
        <v>0</v>
      </c>
      <c r="N158" s="614">
        <v>192</v>
      </c>
      <c r="O158" s="593">
        <v>192</v>
      </c>
      <c r="P158" s="593">
        <v>175</v>
      </c>
      <c r="Q158" s="593" t="s">
        <v>604</v>
      </c>
      <c r="R158" s="593">
        <v>28</v>
      </c>
      <c r="S158" s="582" t="s">
        <v>169</v>
      </c>
      <c r="T158" s="582" t="s">
        <v>169</v>
      </c>
      <c r="U158" s="593">
        <v>192</v>
      </c>
      <c r="V158" s="593">
        <v>175</v>
      </c>
      <c r="W158" s="206">
        <v>1.0971428571428572</v>
      </c>
      <c r="X158" s="601">
        <v>0</v>
      </c>
      <c r="Y158" s="593">
        <v>0</v>
      </c>
      <c r="Z158" s="600">
        <v>0</v>
      </c>
    </row>
    <row r="159" spans="1:26" ht="12.75" customHeight="1" x14ac:dyDescent="0.15">
      <c r="A159" s="1275"/>
      <c r="B159" s="1265" t="s">
        <v>604</v>
      </c>
      <c r="C159" s="1333"/>
      <c r="D159" s="613">
        <v>35</v>
      </c>
      <c r="E159" s="1285"/>
      <c r="F159" s="1272"/>
      <c r="G159" s="1369"/>
      <c r="H159" s="1311"/>
      <c r="I159" s="1315"/>
      <c r="J159" s="608">
        <v>35</v>
      </c>
      <c r="K159" s="602" t="s">
        <v>346</v>
      </c>
      <c r="L159" s="170"/>
      <c r="M159" s="1030">
        <v>0</v>
      </c>
      <c r="N159" s="614">
        <v>32</v>
      </c>
      <c r="O159" s="593">
        <v>32</v>
      </c>
      <c r="P159" s="593">
        <v>32</v>
      </c>
      <c r="Q159" s="643" t="s">
        <v>603</v>
      </c>
      <c r="R159" s="593">
        <v>66</v>
      </c>
      <c r="S159" s="789">
        <v>3</v>
      </c>
      <c r="T159" s="789">
        <v>3</v>
      </c>
      <c r="U159" s="593">
        <v>35</v>
      </c>
      <c r="V159" s="593">
        <v>35</v>
      </c>
      <c r="W159" s="206">
        <v>1</v>
      </c>
      <c r="X159" s="601">
        <v>0</v>
      </c>
      <c r="Y159" s="593">
        <v>0</v>
      </c>
      <c r="Z159" s="600">
        <v>0</v>
      </c>
    </row>
    <row r="160" spans="1:26" ht="12.75" customHeight="1" x14ac:dyDescent="0.15">
      <c r="A160" s="1277" t="s">
        <v>212</v>
      </c>
      <c r="B160" s="1370" t="s">
        <v>195</v>
      </c>
      <c r="C160" s="1371"/>
      <c r="D160" s="1348">
        <v>70</v>
      </c>
      <c r="E160" s="1287">
        <v>271</v>
      </c>
      <c r="F160" s="1271">
        <v>271</v>
      </c>
      <c r="G160" s="1309" t="s">
        <v>346</v>
      </c>
      <c r="H160" s="1313">
        <v>0.86031746031746037</v>
      </c>
      <c r="I160" s="1368">
        <v>116.23616236162361</v>
      </c>
      <c r="J160" s="1271">
        <v>62</v>
      </c>
      <c r="K160" s="1398" t="s">
        <v>346</v>
      </c>
      <c r="L160" s="1391"/>
      <c r="M160" s="1399" t="s">
        <v>488</v>
      </c>
      <c r="N160" s="1287">
        <v>61</v>
      </c>
      <c r="O160" s="1270">
        <v>61</v>
      </c>
      <c r="P160" s="1270">
        <v>61</v>
      </c>
      <c r="Q160" s="593" t="s">
        <v>193</v>
      </c>
      <c r="R160" s="593">
        <v>28</v>
      </c>
      <c r="S160" s="789">
        <v>1</v>
      </c>
      <c r="T160" s="789">
        <v>1</v>
      </c>
      <c r="U160" s="1270">
        <v>62</v>
      </c>
      <c r="V160" s="1270">
        <v>62</v>
      </c>
      <c r="W160" s="1365">
        <v>0.88571428571428568</v>
      </c>
      <c r="X160" s="1323">
        <v>0</v>
      </c>
      <c r="Y160" s="1270">
        <v>0</v>
      </c>
      <c r="Z160" s="1326">
        <v>0</v>
      </c>
    </row>
    <row r="161" spans="1:26" ht="12.75" customHeight="1" x14ac:dyDescent="0.15">
      <c r="A161" s="1397"/>
      <c r="B161" s="1372"/>
      <c r="C161" s="1373"/>
      <c r="D161" s="1375"/>
      <c r="E161" s="1394"/>
      <c r="F161" s="1404"/>
      <c r="G161" s="1405"/>
      <c r="H161" s="1406"/>
      <c r="I161" s="1407"/>
      <c r="J161" s="1404"/>
      <c r="K161" s="1408"/>
      <c r="L161" s="1392"/>
      <c r="M161" s="1412"/>
      <c r="N161" s="1394"/>
      <c r="O161" s="1325"/>
      <c r="P161" s="1325"/>
      <c r="Q161" s="593" t="s">
        <v>194</v>
      </c>
      <c r="R161" s="593">
        <v>28</v>
      </c>
      <c r="S161" s="1013" t="s">
        <v>169</v>
      </c>
      <c r="T161" s="1013" t="s">
        <v>169</v>
      </c>
      <c r="U161" s="1325"/>
      <c r="V161" s="1325"/>
      <c r="W161" s="1366"/>
      <c r="X161" s="1324"/>
      <c r="Y161" s="1325"/>
      <c r="Z161" s="1327"/>
    </row>
    <row r="162" spans="1:26" ht="12.75" customHeight="1" x14ac:dyDescent="0.15">
      <c r="A162" s="1397"/>
      <c r="B162" s="1280"/>
      <c r="C162" s="1374"/>
      <c r="D162" s="1283"/>
      <c r="E162" s="1394"/>
      <c r="F162" s="1404"/>
      <c r="G162" s="1405"/>
      <c r="H162" s="1406"/>
      <c r="I162" s="1407"/>
      <c r="J162" s="1272"/>
      <c r="K162" s="1273"/>
      <c r="L162" s="1393"/>
      <c r="M162" s="1400"/>
      <c r="N162" s="1285"/>
      <c r="O162" s="1306"/>
      <c r="P162" s="1306"/>
      <c r="Q162" s="593" t="s">
        <v>196</v>
      </c>
      <c r="R162" s="593">
        <v>5</v>
      </c>
      <c r="S162" s="1013" t="s">
        <v>169</v>
      </c>
      <c r="T162" s="1013" t="s">
        <v>169</v>
      </c>
      <c r="U162" s="1306"/>
      <c r="V162" s="1306"/>
      <c r="W162" s="1328"/>
      <c r="X162" s="1305"/>
      <c r="Y162" s="1306"/>
      <c r="Z162" s="1304"/>
    </row>
    <row r="163" spans="1:26" ht="12.75" customHeight="1" x14ac:dyDescent="0.15">
      <c r="A163" s="1397"/>
      <c r="B163" s="1370" t="s">
        <v>193</v>
      </c>
      <c r="C163" s="1371"/>
      <c r="D163" s="1348">
        <v>70</v>
      </c>
      <c r="E163" s="1394"/>
      <c r="F163" s="1404"/>
      <c r="G163" s="1405"/>
      <c r="H163" s="1406"/>
      <c r="I163" s="1407"/>
      <c r="J163" s="1271">
        <v>70</v>
      </c>
      <c r="K163" s="1398" t="s">
        <v>346</v>
      </c>
      <c r="L163" s="1391" t="s">
        <v>346</v>
      </c>
      <c r="M163" s="1326">
        <v>1</v>
      </c>
      <c r="N163" s="1287">
        <v>78</v>
      </c>
      <c r="O163" s="1270">
        <v>78</v>
      </c>
      <c r="P163" s="1270">
        <v>70</v>
      </c>
      <c r="Q163" s="593" t="s">
        <v>195</v>
      </c>
      <c r="R163" s="593">
        <v>27</v>
      </c>
      <c r="S163" s="1013" t="s">
        <v>169</v>
      </c>
      <c r="T163" s="1013" t="s">
        <v>169</v>
      </c>
      <c r="U163" s="1270">
        <v>78</v>
      </c>
      <c r="V163" s="1270">
        <v>70</v>
      </c>
      <c r="W163" s="1365">
        <v>1.1142857142857143</v>
      </c>
      <c r="X163" s="1323">
        <v>0</v>
      </c>
      <c r="Y163" s="1270">
        <v>0</v>
      </c>
      <c r="Z163" s="1326">
        <v>0</v>
      </c>
    </row>
    <row r="164" spans="1:26" ht="12.75" customHeight="1" x14ac:dyDescent="0.15">
      <c r="A164" s="1397"/>
      <c r="B164" s="1372"/>
      <c r="C164" s="1373"/>
      <c r="D164" s="1375"/>
      <c r="E164" s="1394"/>
      <c r="F164" s="1404"/>
      <c r="G164" s="1405"/>
      <c r="H164" s="1406"/>
      <c r="I164" s="1407"/>
      <c r="J164" s="1404"/>
      <c r="K164" s="1408"/>
      <c r="L164" s="1392"/>
      <c r="M164" s="1327"/>
      <c r="N164" s="1394"/>
      <c r="O164" s="1325"/>
      <c r="P164" s="1325"/>
      <c r="Q164" s="593" t="s">
        <v>194</v>
      </c>
      <c r="R164" s="593">
        <v>22</v>
      </c>
      <c r="S164" s="1013" t="s">
        <v>169</v>
      </c>
      <c r="T164" s="1013" t="s">
        <v>169</v>
      </c>
      <c r="U164" s="1325"/>
      <c r="V164" s="1325"/>
      <c r="W164" s="1366"/>
      <c r="X164" s="1324"/>
      <c r="Y164" s="1325"/>
      <c r="Z164" s="1327"/>
    </row>
    <row r="165" spans="1:26" ht="12.75" customHeight="1" x14ac:dyDescent="0.15">
      <c r="A165" s="1397"/>
      <c r="B165" s="1280"/>
      <c r="C165" s="1374"/>
      <c r="D165" s="1283"/>
      <c r="E165" s="1394"/>
      <c r="F165" s="1404"/>
      <c r="G165" s="1405"/>
      <c r="H165" s="1406"/>
      <c r="I165" s="1407"/>
      <c r="J165" s="1272"/>
      <c r="K165" s="1273"/>
      <c r="L165" s="1393"/>
      <c r="M165" s="1304"/>
      <c r="N165" s="1285"/>
      <c r="O165" s="1306"/>
      <c r="P165" s="1306"/>
      <c r="Q165" s="593" t="s">
        <v>196</v>
      </c>
      <c r="R165" s="593">
        <v>17</v>
      </c>
      <c r="S165" s="1013" t="s">
        <v>169</v>
      </c>
      <c r="T165" s="1013" t="s">
        <v>169</v>
      </c>
      <c r="U165" s="1306"/>
      <c r="V165" s="1306"/>
      <c r="W165" s="1328"/>
      <c r="X165" s="1305"/>
      <c r="Y165" s="1306"/>
      <c r="Z165" s="1304"/>
    </row>
    <row r="166" spans="1:26" ht="12.75" customHeight="1" x14ac:dyDescent="0.15">
      <c r="A166" s="1397"/>
      <c r="B166" s="1370" t="s">
        <v>194</v>
      </c>
      <c r="C166" s="1371"/>
      <c r="D166" s="1348">
        <v>105</v>
      </c>
      <c r="E166" s="1394"/>
      <c r="F166" s="1404"/>
      <c r="G166" s="1405"/>
      <c r="H166" s="1406"/>
      <c r="I166" s="1407"/>
      <c r="J166" s="1271">
        <v>93</v>
      </c>
      <c r="K166" s="1398" t="s">
        <v>346</v>
      </c>
      <c r="L166" s="1391">
        <v>3</v>
      </c>
      <c r="M166" s="1399" t="s">
        <v>597</v>
      </c>
      <c r="N166" s="1287">
        <v>90</v>
      </c>
      <c r="O166" s="1270">
        <v>90</v>
      </c>
      <c r="P166" s="1270">
        <v>90</v>
      </c>
      <c r="Q166" s="593" t="s">
        <v>195</v>
      </c>
      <c r="R166" s="593">
        <v>21</v>
      </c>
      <c r="S166" s="1027" t="s">
        <v>568</v>
      </c>
      <c r="T166" s="1027" t="s">
        <v>568</v>
      </c>
      <c r="U166" s="1270">
        <v>93</v>
      </c>
      <c r="V166" s="1270">
        <v>93</v>
      </c>
      <c r="W166" s="1365">
        <v>0.88571428571428568</v>
      </c>
      <c r="X166" s="1323">
        <v>0</v>
      </c>
      <c r="Y166" s="1270">
        <v>0</v>
      </c>
      <c r="Z166" s="1326">
        <v>0</v>
      </c>
    </row>
    <row r="167" spans="1:26" ht="12.75" customHeight="1" x14ac:dyDescent="0.15">
      <c r="A167" s="1397"/>
      <c r="B167" s="1372"/>
      <c r="C167" s="1373"/>
      <c r="D167" s="1375"/>
      <c r="E167" s="1394"/>
      <c r="F167" s="1404"/>
      <c r="G167" s="1405"/>
      <c r="H167" s="1406"/>
      <c r="I167" s="1407"/>
      <c r="J167" s="1404"/>
      <c r="K167" s="1408"/>
      <c r="L167" s="1392"/>
      <c r="M167" s="1412"/>
      <c r="N167" s="1394"/>
      <c r="O167" s="1325"/>
      <c r="P167" s="1325"/>
      <c r="Q167" s="593" t="s">
        <v>193</v>
      </c>
      <c r="R167" s="593">
        <v>16</v>
      </c>
      <c r="S167" s="789">
        <v>3</v>
      </c>
      <c r="T167" s="789">
        <v>3</v>
      </c>
      <c r="U167" s="1325"/>
      <c r="V167" s="1325"/>
      <c r="W167" s="1366"/>
      <c r="X167" s="1324"/>
      <c r="Y167" s="1325"/>
      <c r="Z167" s="1327"/>
    </row>
    <row r="168" spans="1:26" ht="12.75" customHeight="1" x14ac:dyDescent="0.15">
      <c r="A168" s="1397"/>
      <c r="B168" s="1280"/>
      <c r="C168" s="1374"/>
      <c r="D168" s="1283"/>
      <c r="E168" s="1394"/>
      <c r="F168" s="1404"/>
      <c r="G168" s="1405"/>
      <c r="H168" s="1406"/>
      <c r="I168" s="1407"/>
      <c r="J168" s="1272"/>
      <c r="K168" s="1273"/>
      <c r="L168" s="1393"/>
      <c r="M168" s="1400"/>
      <c r="N168" s="1285"/>
      <c r="O168" s="1306"/>
      <c r="P168" s="1306"/>
      <c r="Q168" s="593" t="s">
        <v>196</v>
      </c>
      <c r="R168" s="593">
        <v>10</v>
      </c>
      <c r="S168" s="582" t="s">
        <v>169</v>
      </c>
      <c r="T168" s="582" t="s">
        <v>169</v>
      </c>
      <c r="U168" s="1306"/>
      <c r="V168" s="1306"/>
      <c r="W168" s="1328"/>
      <c r="X168" s="1305"/>
      <c r="Y168" s="1306"/>
      <c r="Z168" s="1304"/>
    </row>
    <row r="169" spans="1:26" ht="12.75" customHeight="1" x14ac:dyDescent="0.15">
      <c r="A169" s="1397"/>
      <c r="B169" s="1370" t="s">
        <v>196</v>
      </c>
      <c r="C169" s="1371"/>
      <c r="D169" s="1348">
        <v>70</v>
      </c>
      <c r="E169" s="1394"/>
      <c r="F169" s="1404"/>
      <c r="G169" s="1405"/>
      <c r="H169" s="1406"/>
      <c r="I169" s="1407"/>
      <c r="J169" s="1271">
        <v>46</v>
      </c>
      <c r="K169" s="1398" t="s">
        <v>346</v>
      </c>
      <c r="L169" s="1391">
        <v>8</v>
      </c>
      <c r="M169" s="1399" t="s">
        <v>488</v>
      </c>
      <c r="N169" s="1287">
        <v>42</v>
      </c>
      <c r="O169" s="1270">
        <v>42</v>
      </c>
      <c r="P169" s="1270">
        <v>42</v>
      </c>
      <c r="Q169" s="593" t="s">
        <v>195</v>
      </c>
      <c r="R169" s="593">
        <v>10</v>
      </c>
      <c r="S169" s="1027" t="s">
        <v>568</v>
      </c>
      <c r="T169" s="1027" t="s">
        <v>568</v>
      </c>
      <c r="U169" s="1270">
        <v>46</v>
      </c>
      <c r="V169" s="1270">
        <v>46</v>
      </c>
      <c r="W169" s="1365">
        <v>0.65714285714285714</v>
      </c>
      <c r="X169" s="1323">
        <v>0</v>
      </c>
      <c r="Y169" s="1270">
        <v>0</v>
      </c>
      <c r="Z169" s="1326">
        <v>0</v>
      </c>
    </row>
    <row r="170" spans="1:26" ht="12.75" customHeight="1" x14ac:dyDescent="0.15">
      <c r="A170" s="1397"/>
      <c r="B170" s="1372"/>
      <c r="C170" s="1373"/>
      <c r="D170" s="1375"/>
      <c r="E170" s="1394"/>
      <c r="F170" s="1404"/>
      <c r="G170" s="1405"/>
      <c r="H170" s="1406"/>
      <c r="I170" s="1407"/>
      <c r="J170" s="1404"/>
      <c r="K170" s="1408"/>
      <c r="L170" s="1392"/>
      <c r="M170" s="1412"/>
      <c r="N170" s="1394"/>
      <c r="O170" s="1325"/>
      <c r="P170" s="1325"/>
      <c r="Q170" s="593" t="s">
        <v>193</v>
      </c>
      <c r="R170" s="593">
        <v>27</v>
      </c>
      <c r="S170" s="593">
        <v>4</v>
      </c>
      <c r="T170" s="593">
        <v>4</v>
      </c>
      <c r="U170" s="1325"/>
      <c r="V170" s="1325"/>
      <c r="W170" s="1366"/>
      <c r="X170" s="1324"/>
      <c r="Y170" s="1325"/>
      <c r="Z170" s="1327"/>
    </row>
    <row r="171" spans="1:26" ht="12.75" customHeight="1" x14ac:dyDescent="0.15">
      <c r="A171" s="1275"/>
      <c r="B171" s="1280"/>
      <c r="C171" s="1374"/>
      <c r="D171" s="1283"/>
      <c r="E171" s="1285"/>
      <c r="F171" s="1272"/>
      <c r="G171" s="1369"/>
      <c r="H171" s="1311"/>
      <c r="I171" s="1315"/>
      <c r="J171" s="1272"/>
      <c r="K171" s="1273"/>
      <c r="L171" s="1393"/>
      <c r="M171" s="1400"/>
      <c r="N171" s="1285"/>
      <c r="O171" s="1306"/>
      <c r="P171" s="1306"/>
      <c r="Q171" s="593" t="s">
        <v>194</v>
      </c>
      <c r="R171" s="593">
        <v>23</v>
      </c>
      <c r="S171" s="1027" t="s">
        <v>568</v>
      </c>
      <c r="T171" s="1027" t="s">
        <v>568</v>
      </c>
      <c r="U171" s="1306"/>
      <c r="V171" s="1306"/>
      <c r="W171" s="1328"/>
      <c r="X171" s="1305"/>
      <c r="Y171" s="1306"/>
      <c r="Z171" s="1304"/>
    </row>
    <row r="172" spans="1:26" ht="12.75" customHeight="1" x14ac:dyDescent="0.15">
      <c r="A172" s="613" t="s">
        <v>110</v>
      </c>
      <c r="B172" s="1395" t="s">
        <v>605</v>
      </c>
      <c r="C172" s="1396"/>
      <c r="D172" s="613">
        <v>210</v>
      </c>
      <c r="E172" s="614">
        <v>128</v>
      </c>
      <c r="F172" s="608">
        <v>128</v>
      </c>
      <c r="G172" s="605" t="s">
        <v>346</v>
      </c>
      <c r="H172" s="606">
        <v>0.60952380952380958</v>
      </c>
      <c r="I172" s="607">
        <v>164.0625</v>
      </c>
      <c r="J172" s="608">
        <v>128</v>
      </c>
      <c r="K172" s="602" t="s">
        <v>346</v>
      </c>
      <c r="L172" s="170">
        <v>1</v>
      </c>
      <c r="M172" s="583" t="s">
        <v>488</v>
      </c>
      <c r="N172" s="614">
        <v>128</v>
      </c>
      <c r="O172" s="593">
        <v>128</v>
      </c>
      <c r="P172" s="593">
        <v>128</v>
      </c>
      <c r="Q172" s="1389"/>
      <c r="R172" s="1386"/>
      <c r="S172" s="1386"/>
      <c r="T172" s="1386"/>
      <c r="U172" s="593">
        <v>128</v>
      </c>
      <c r="V172" s="593">
        <v>128</v>
      </c>
      <c r="W172" s="206">
        <v>0.60952380952380958</v>
      </c>
      <c r="X172" s="601">
        <v>0</v>
      </c>
      <c r="Y172" s="593">
        <v>0</v>
      </c>
      <c r="Z172" s="600">
        <v>0</v>
      </c>
    </row>
    <row r="173" spans="1:26" s="70" customFormat="1" ht="12.75" customHeight="1" x14ac:dyDescent="0.15">
      <c r="A173" s="350"/>
      <c r="B173" s="350"/>
      <c r="C173" s="430"/>
      <c r="G173" s="36"/>
      <c r="H173" s="71"/>
      <c r="I173" s="72"/>
      <c r="K173" s="36"/>
      <c r="L173" s="73"/>
      <c r="W173" s="71"/>
    </row>
    <row r="174" spans="1:26" ht="12.75" customHeight="1" x14ac:dyDescent="0.15">
      <c r="A174" s="1140" t="s">
        <v>227</v>
      </c>
      <c r="B174" s="1107" t="s">
        <v>228</v>
      </c>
      <c r="C174" s="1218"/>
      <c r="D174" s="1232" t="s">
        <v>229</v>
      </c>
      <c r="E174" s="1171" t="s">
        <v>239</v>
      </c>
      <c r="F174" s="1168"/>
      <c r="G174" s="1168"/>
      <c r="H174" s="1168"/>
      <c r="I174" s="1241"/>
      <c r="J174" s="1235" t="s">
        <v>233</v>
      </c>
      <c r="K174" s="1235"/>
      <c r="L174" s="1355"/>
      <c r="M174" s="1113" t="s">
        <v>518</v>
      </c>
      <c r="N174" s="1221" t="s">
        <v>245</v>
      </c>
      <c r="O174" s="1120"/>
      <c r="P174" s="1120"/>
      <c r="Q174" s="1120"/>
      <c r="R174" s="1120"/>
      <c r="S174" s="1120"/>
      <c r="T174" s="1120"/>
      <c r="U174" s="1120"/>
      <c r="V174" s="1120"/>
      <c r="W174" s="1367"/>
      <c r="X174" s="1119" t="s">
        <v>255</v>
      </c>
      <c r="Y174" s="1120"/>
      <c r="Z174" s="1121"/>
    </row>
    <row r="175" spans="1:26" ht="12.75" customHeight="1" x14ac:dyDescent="0.15">
      <c r="A175" s="1141"/>
      <c r="B175" s="1109"/>
      <c r="C175" s="1338"/>
      <c r="D175" s="1262"/>
      <c r="E175" s="1160"/>
      <c r="F175" s="1199"/>
      <c r="G175" s="1199"/>
      <c r="H175" s="1199"/>
      <c r="I175" s="1301"/>
      <c r="J175" s="1243"/>
      <c r="K175" s="1243"/>
      <c r="L175" s="1151"/>
      <c r="M175" s="1114"/>
      <c r="N175" s="1150" t="s">
        <v>238</v>
      </c>
      <c r="O175" s="1123"/>
      <c r="P175" s="1123"/>
      <c r="Q175" s="1123" t="s">
        <v>246</v>
      </c>
      <c r="R175" s="1123"/>
      <c r="S175" s="1123"/>
      <c r="T175" s="1123"/>
      <c r="U175" s="1243" t="s">
        <v>590</v>
      </c>
      <c r="V175" s="1243" t="s">
        <v>576</v>
      </c>
      <c r="W175" s="1244" t="s">
        <v>586</v>
      </c>
      <c r="X175" s="1122"/>
      <c r="Y175" s="1123"/>
      <c r="Z175" s="1124"/>
    </row>
    <row r="176" spans="1:26" s="46" customFormat="1" ht="33.75" x14ac:dyDescent="0.15">
      <c r="A176" s="1142"/>
      <c r="B176" s="1111"/>
      <c r="C176" s="1219"/>
      <c r="D176" s="1263"/>
      <c r="E176" s="799" t="s">
        <v>230</v>
      </c>
      <c r="F176" s="1240" t="s">
        <v>522</v>
      </c>
      <c r="G176" s="1240"/>
      <c r="H176" s="87" t="s">
        <v>231</v>
      </c>
      <c r="I176" s="88" t="s">
        <v>232</v>
      </c>
      <c r="J176" s="1240"/>
      <c r="K176" s="1240"/>
      <c r="L176" s="1191"/>
      <c r="M176" s="1115"/>
      <c r="N176" s="44" t="s">
        <v>577</v>
      </c>
      <c r="O176" s="43" t="s">
        <v>578</v>
      </c>
      <c r="P176" s="43" t="s">
        <v>579</v>
      </c>
      <c r="Q176" s="43" t="s">
        <v>580</v>
      </c>
      <c r="R176" s="43" t="s">
        <v>581</v>
      </c>
      <c r="S176" s="43" t="s">
        <v>582</v>
      </c>
      <c r="T176" s="43" t="s">
        <v>583</v>
      </c>
      <c r="U176" s="1240"/>
      <c r="V176" s="1240"/>
      <c r="W176" s="1245"/>
      <c r="X176" s="42" t="s">
        <v>248</v>
      </c>
      <c r="Y176" s="43" t="s">
        <v>249</v>
      </c>
      <c r="Z176" s="45" t="s">
        <v>250</v>
      </c>
    </row>
    <row r="177" spans="1:26" ht="12.75" customHeight="1" x14ac:dyDescent="0.15">
      <c r="A177" s="1341" t="s">
        <v>215</v>
      </c>
      <c r="B177" s="1410" t="s">
        <v>197</v>
      </c>
      <c r="C177" s="1411"/>
      <c r="D177" s="1361">
        <v>35</v>
      </c>
      <c r="E177" s="1224">
        <v>92</v>
      </c>
      <c r="F177" s="1222">
        <v>92</v>
      </c>
      <c r="G177" s="1226" t="s">
        <v>346</v>
      </c>
      <c r="H177" s="1228">
        <v>0.65714285714285714</v>
      </c>
      <c r="I177" s="1230">
        <v>152.17391304347828</v>
      </c>
      <c r="J177" s="1222">
        <v>9</v>
      </c>
      <c r="K177" s="1409"/>
      <c r="L177" s="1415">
        <v>1</v>
      </c>
      <c r="M177" s="1455" t="s">
        <v>489</v>
      </c>
      <c r="N177" s="1224">
        <v>9</v>
      </c>
      <c r="O177" s="1330">
        <v>9</v>
      </c>
      <c r="P177" s="1330">
        <v>9</v>
      </c>
      <c r="Q177" s="77" t="s">
        <v>199</v>
      </c>
      <c r="R177" s="77">
        <v>20</v>
      </c>
      <c r="S177" s="1027" t="s">
        <v>568</v>
      </c>
      <c r="T177" s="1027" t="s">
        <v>568</v>
      </c>
      <c r="U177" s="1330">
        <v>9</v>
      </c>
      <c r="V177" s="1330">
        <v>9</v>
      </c>
      <c r="W177" s="1417">
        <v>0.25714285714285712</v>
      </c>
      <c r="X177" s="1329">
        <v>0</v>
      </c>
      <c r="Y177" s="1330">
        <v>0</v>
      </c>
      <c r="Z177" s="1331">
        <v>0</v>
      </c>
    </row>
    <row r="178" spans="1:26" ht="12.75" customHeight="1" x14ac:dyDescent="0.15">
      <c r="A178" s="1397"/>
      <c r="B178" s="1372"/>
      <c r="C178" s="1373"/>
      <c r="D178" s="1375"/>
      <c r="E178" s="1394"/>
      <c r="F178" s="1404"/>
      <c r="G178" s="1405"/>
      <c r="H178" s="1406"/>
      <c r="I178" s="1407"/>
      <c r="J178" s="1404"/>
      <c r="K178" s="1408"/>
      <c r="L178" s="1392"/>
      <c r="M178" s="1412"/>
      <c r="N178" s="1394"/>
      <c r="O178" s="1325"/>
      <c r="P178" s="1325"/>
      <c r="Q178" s="77" t="s">
        <v>548</v>
      </c>
      <c r="R178" s="77">
        <v>11</v>
      </c>
      <c r="S178" s="1027" t="s">
        <v>568</v>
      </c>
      <c r="T178" s="1027" t="s">
        <v>568</v>
      </c>
      <c r="U178" s="1325"/>
      <c r="V178" s="1325"/>
      <c r="W178" s="1366"/>
      <c r="X178" s="1324"/>
      <c r="Y178" s="1325"/>
      <c r="Z178" s="1327"/>
    </row>
    <row r="179" spans="1:26" ht="12.75" customHeight="1" x14ac:dyDescent="0.15">
      <c r="A179" s="1397"/>
      <c r="B179" s="1280"/>
      <c r="C179" s="1374"/>
      <c r="D179" s="1283"/>
      <c r="E179" s="1394"/>
      <c r="F179" s="1404"/>
      <c r="G179" s="1405"/>
      <c r="H179" s="1406"/>
      <c r="I179" s="1407"/>
      <c r="J179" s="1272"/>
      <c r="K179" s="1273"/>
      <c r="L179" s="1393"/>
      <c r="M179" s="1400"/>
      <c r="N179" s="1285"/>
      <c r="O179" s="1306"/>
      <c r="P179" s="1306"/>
      <c r="Q179" s="77" t="s">
        <v>200</v>
      </c>
      <c r="R179" s="77">
        <v>1</v>
      </c>
      <c r="S179" s="1027" t="s">
        <v>568</v>
      </c>
      <c r="T179" s="1027" t="s">
        <v>568</v>
      </c>
      <c r="U179" s="1306"/>
      <c r="V179" s="1306"/>
      <c r="W179" s="1328"/>
      <c r="X179" s="1305"/>
      <c r="Y179" s="1306"/>
      <c r="Z179" s="1304"/>
    </row>
    <row r="180" spans="1:26" ht="12.75" customHeight="1" x14ac:dyDescent="0.15">
      <c r="A180" s="1397"/>
      <c r="B180" s="1370" t="s">
        <v>199</v>
      </c>
      <c r="C180" s="1371"/>
      <c r="D180" s="1348">
        <v>35</v>
      </c>
      <c r="E180" s="1394"/>
      <c r="F180" s="1404"/>
      <c r="G180" s="1405"/>
      <c r="H180" s="1406"/>
      <c r="I180" s="1407"/>
      <c r="J180" s="1271">
        <v>26</v>
      </c>
      <c r="K180" s="1398"/>
      <c r="L180" s="1391"/>
      <c r="M180" s="1399" t="s">
        <v>489</v>
      </c>
      <c r="N180" s="1287">
        <v>26</v>
      </c>
      <c r="O180" s="1270">
        <v>26</v>
      </c>
      <c r="P180" s="1270">
        <v>26</v>
      </c>
      <c r="Q180" s="77" t="s">
        <v>197</v>
      </c>
      <c r="R180" s="77">
        <v>3</v>
      </c>
      <c r="S180" s="1027" t="s">
        <v>568</v>
      </c>
      <c r="T180" s="1027" t="s">
        <v>568</v>
      </c>
      <c r="U180" s="1270">
        <v>26</v>
      </c>
      <c r="V180" s="1270">
        <v>26</v>
      </c>
      <c r="W180" s="1365">
        <v>0.74285714285714288</v>
      </c>
      <c r="X180" s="1323">
        <v>0</v>
      </c>
      <c r="Y180" s="1270">
        <v>0</v>
      </c>
      <c r="Z180" s="1326">
        <v>0</v>
      </c>
    </row>
    <row r="181" spans="1:26" ht="12.75" customHeight="1" x14ac:dyDescent="0.15">
      <c r="A181" s="1397"/>
      <c r="B181" s="1372"/>
      <c r="C181" s="1373"/>
      <c r="D181" s="1375"/>
      <c r="E181" s="1394"/>
      <c r="F181" s="1404"/>
      <c r="G181" s="1405"/>
      <c r="H181" s="1406"/>
      <c r="I181" s="1407"/>
      <c r="J181" s="1404"/>
      <c r="K181" s="1408"/>
      <c r="L181" s="1392"/>
      <c r="M181" s="1412"/>
      <c r="N181" s="1394"/>
      <c r="O181" s="1325"/>
      <c r="P181" s="1325"/>
      <c r="Q181" s="77" t="s">
        <v>548</v>
      </c>
      <c r="R181" s="77">
        <v>6</v>
      </c>
      <c r="S181" s="1027" t="s">
        <v>568</v>
      </c>
      <c r="T181" s="1027" t="s">
        <v>568</v>
      </c>
      <c r="U181" s="1325"/>
      <c r="V181" s="1325"/>
      <c r="W181" s="1366"/>
      <c r="X181" s="1324"/>
      <c r="Y181" s="1325"/>
      <c r="Z181" s="1327"/>
    </row>
    <row r="182" spans="1:26" ht="12.75" customHeight="1" x14ac:dyDescent="0.15">
      <c r="A182" s="1397"/>
      <c r="B182" s="1280"/>
      <c r="C182" s="1374"/>
      <c r="D182" s="1283"/>
      <c r="E182" s="1394"/>
      <c r="F182" s="1404"/>
      <c r="G182" s="1405"/>
      <c r="H182" s="1406"/>
      <c r="I182" s="1407"/>
      <c r="J182" s="1272"/>
      <c r="K182" s="1273"/>
      <c r="L182" s="1393"/>
      <c r="M182" s="1400"/>
      <c r="N182" s="1285"/>
      <c r="O182" s="1306"/>
      <c r="P182" s="1306"/>
      <c r="Q182" s="77" t="s">
        <v>200</v>
      </c>
      <c r="R182" s="77">
        <v>2</v>
      </c>
      <c r="S182" s="1027" t="s">
        <v>568</v>
      </c>
      <c r="T182" s="1027" t="s">
        <v>568</v>
      </c>
      <c r="U182" s="1306"/>
      <c r="V182" s="1306"/>
      <c r="W182" s="1328"/>
      <c r="X182" s="1305"/>
      <c r="Y182" s="1306"/>
      <c r="Z182" s="1304"/>
    </row>
    <row r="183" spans="1:26" ht="12.75" customHeight="1" x14ac:dyDescent="0.15">
      <c r="A183" s="1397"/>
      <c r="B183" s="1370" t="s">
        <v>548</v>
      </c>
      <c r="C183" s="1371"/>
      <c r="D183" s="1348">
        <v>35</v>
      </c>
      <c r="E183" s="1394"/>
      <c r="F183" s="1404"/>
      <c r="G183" s="1405"/>
      <c r="H183" s="1406"/>
      <c r="I183" s="1407"/>
      <c r="J183" s="1271">
        <v>26</v>
      </c>
      <c r="K183" s="1398"/>
      <c r="L183" s="1391"/>
      <c r="M183" s="1399" t="s">
        <v>489</v>
      </c>
      <c r="N183" s="1287">
        <v>26</v>
      </c>
      <c r="O183" s="1270">
        <v>26</v>
      </c>
      <c r="P183" s="1270">
        <v>26</v>
      </c>
      <c r="Q183" s="77" t="s">
        <v>197</v>
      </c>
      <c r="R183" s="77">
        <v>5</v>
      </c>
      <c r="S183" s="1027" t="s">
        <v>568</v>
      </c>
      <c r="T183" s="1027" t="s">
        <v>568</v>
      </c>
      <c r="U183" s="1270">
        <v>26</v>
      </c>
      <c r="V183" s="1270">
        <v>26</v>
      </c>
      <c r="W183" s="1365">
        <v>0.74285714285714288</v>
      </c>
      <c r="X183" s="1323">
        <v>0</v>
      </c>
      <c r="Y183" s="1270">
        <v>0</v>
      </c>
      <c r="Z183" s="1326">
        <v>0</v>
      </c>
    </row>
    <row r="184" spans="1:26" ht="12.75" customHeight="1" x14ac:dyDescent="0.15">
      <c r="A184" s="1397"/>
      <c r="B184" s="1372"/>
      <c r="C184" s="1373"/>
      <c r="D184" s="1375"/>
      <c r="E184" s="1394"/>
      <c r="F184" s="1404"/>
      <c r="G184" s="1405"/>
      <c r="H184" s="1406"/>
      <c r="I184" s="1407"/>
      <c r="J184" s="1404"/>
      <c r="K184" s="1408"/>
      <c r="L184" s="1392"/>
      <c r="M184" s="1412"/>
      <c r="N184" s="1394"/>
      <c r="O184" s="1325"/>
      <c r="P184" s="1325"/>
      <c r="Q184" s="77" t="s">
        <v>199</v>
      </c>
      <c r="R184" s="77">
        <v>4</v>
      </c>
      <c r="S184" s="1027" t="s">
        <v>568</v>
      </c>
      <c r="T184" s="1027" t="s">
        <v>568</v>
      </c>
      <c r="U184" s="1325"/>
      <c r="V184" s="1325"/>
      <c r="W184" s="1366"/>
      <c r="X184" s="1324"/>
      <c r="Y184" s="1325"/>
      <c r="Z184" s="1327"/>
    </row>
    <row r="185" spans="1:26" ht="12.75" customHeight="1" x14ac:dyDescent="0.15">
      <c r="A185" s="1397"/>
      <c r="B185" s="1280"/>
      <c r="C185" s="1374"/>
      <c r="D185" s="1283"/>
      <c r="E185" s="1394"/>
      <c r="F185" s="1404"/>
      <c r="G185" s="1405"/>
      <c r="H185" s="1406"/>
      <c r="I185" s="1407"/>
      <c r="J185" s="1272"/>
      <c r="K185" s="1273"/>
      <c r="L185" s="1393"/>
      <c r="M185" s="1400"/>
      <c r="N185" s="1285"/>
      <c r="O185" s="1306"/>
      <c r="P185" s="1306"/>
      <c r="Q185" s="77" t="s">
        <v>200</v>
      </c>
      <c r="R185" s="77">
        <v>8</v>
      </c>
      <c r="S185" s="1027" t="s">
        <v>568</v>
      </c>
      <c r="T185" s="1027" t="s">
        <v>568</v>
      </c>
      <c r="U185" s="1306"/>
      <c r="V185" s="1306"/>
      <c r="W185" s="1328"/>
      <c r="X185" s="1305"/>
      <c r="Y185" s="1306"/>
      <c r="Z185" s="1304"/>
    </row>
    <row r="186" spans="1:26" ht="12.75" customHeight="1" x14ac:dyDescent="0.15">
      <c r="A186" s="1397"/>
      <c r="B186" s="1370" t="s">
        <v>200</v>
      </c>
      <c r="C186" s="1371"/>
      <c r="D186" s="1348">
        <v>35</v>
      </c>
      <c r="E186" s="1394"/>
      <c r="F186" s="1404"/>
      <c r="G186" s="1405"/>
      <c r="H186" s="1406"/>
      <c r="I186" s="1407"/>
      <c r="J186" s="1271">
        <v>31</v>
      </c>
      <c r="K186" s="1398" t="s">
        <v>346</v>
      </c>
      <c r="L186" s="1391"/>
      <c r="M186" s="1399" t="s">
        <v>597</v>
      </c>
      <c r="N186" s="1287">
        <v>31</v>
      </c>
      <c r="O186" s="1270">
        <v>31</v>
      </c>
      <c r="P186" s="1270">
        <v>31</v>
      </c>
      <c r="Q186" s="77" t="s">
        <v>197</v>
      </c>
      <c r="R186" s="77">
        <v>1</v>
      </c>
      <c r="S186" s="1027" t="s">
        <v>568</v>
      </c>
      <c r="T186" s="1027" t="s">
        <v>568</v>
      </c>
      <c r="U186" s="1270">
        <v>31</v>
      </c>
      <c r="V186" s="1270">
        <v>31</v>
      </c>
      <c r="W186" s="1365">
        <v>0.88571428571428568</v>
      </c>
      <c r="X186" s="1323">
        <v>0</v>
      </c>
      <c r="Y186" s="1270">
        <v>0</v>
      </c>
      <c r="Z186" s="1326">
        <v>0</v>
      </c>
    </row>
    <row r="187" spans="1:26" ht="12.75" customHeight="1" x14ac:dyDescent="0.15">
      <c r="A187" s="1397"/>
      <c r="B187" s="1372"/>
      <c r="C187" s="1373"/>
      <c r="D187" s="1375"/>
      <c r="E187" s="1394"/>
      <c r="F187" s="1404"/>
      <c r="G187" s="1405"/>
      <c r="H187" s="1406"/>
      <c r="I187" s="1407"/>
      <c r="J187" s="1404"/>
      <c r="K187" s="1408"/>
      <c r="L187" s="1392"/>
      <c r="M187" s="1412"/>
      <c r="N187" s="1394"/>
      <c r="O187" s="1325"/>
      <c r="P187" s="1325"/>
      <c r="Q187" s="77" t="s">
        <v>199</v>
      </c>
      <c r="R187" s="77">
        <v>1</v>
      </c>
      <c r="S187" s="1027" t="s">
        <v>568</v>
      </c>
      <c r="T187" s="1027" t="s">
        <v>568</v>
      </c>
      <c r="U187" s="1325"/>
      <c r="V187" s="1325"/>
      <c r="W187" s="1366"/>
      <c r="X187" s="1324"/>
      <c r="Y187" s="1325"/>
      <c r="Z187" s="1327"/>
    </row>
    <row r="188" spans="1:26" ht="12.75" customHeight="1" x14ac:dyDescent="0.15">
      <c r="A188" s="1275"/>
      <c r="B188" s="1280"/>
      <c r="C188" s="1374"/>
      <c r="D188" s="1283"/>
      <c r="E188" s="1285"/>
      <c r="F188" s="1272"/>
      <c r="G188" s="1369"/>
      <c r="H188" s="1311"/>
      <c r="I188" s="1315"/>
      <c r="J188" s="1272"/>
      <c r="K188" s="1273"/>
      <c r="L188" s="1393"/>
      <c r="M188" s="1400"/>
      <c r="N188" s="1285"/>
      <c r="O188" s="1306"/>
      <c r="P188" s="1306"/>
      <c r="Q188" s="77" t="s">
        <v>548</v>
      </c>
      <c r="R188" s="77">
        <v>2</v>
      </c>
      <c r="S188" s="1027" t="s">
        <v>568</v>
      </c>
      <c r="T188" s="1027" t="s">
        <v>568</v>
      </c>
      <c r="U188" s="1306"/>
      <c r="V188" s="1306"/>
      <c r="W188" s="1328"/>
      <c r="X188" s="1305"/>
      <c r="Y188" s="1306"/>
      <c r="Z188" s="1304"/>
    </row>
    <row r="189" spans="1:26" ht="12.75" customHeight="1" x14ac:dyDescent="0.15">
      <c r="A189" s="1277" t="s">
        <v>213</v>
      </c>
      <c r="B189" s="1370" t="s">
        <v>197</v>
      </c>
      <c r="C189" s="1371"/>
      <c r="D189" s="1348">
        <v>35</v>
      </c>
      <c r="E189" s="1287">
        <v>44</v>
      </c>
      <c r="F189" s="1271">
        <v>44</v>
      </c>
      <c r="G189" s="1309" t="s">
        <v>346</v>
      </c>
      <c r="H189" s="1313">
        <v>0.41904761904761906</v>
      </c>
      <c r="I189" s="1368">
        <v>238.63636363636363</v>
      </c>
      <c r="J189" s="1271">
        <v>15</v>
      </c>
      <c r="K189" s="1398"/>
      <c r="L189" s="1391"/>
      <c r="M189" s="1399" t="s">
        <v>489</v>
      </c>
      <c r="N189" s="1287">
        <v>15</v>
      </c>
      <c r="O189" s="1270">
        <v>15</v>
      </c>
      <c r="P189" s="1270">
        <v>15</v>
      </c>
      <c r="Q189" s="77" t="s">
        <v>199</v>
      </c>
      <c r="R189" s="77">
        <v>4</v>
      </c>
      <c r="S189" s="1027" t="s">
        <v>568</v>
      </c>
      <c r="T189" s="1027" t="s">
        <v>568</v>
      </c>
      <c r="U189" s="1270">
        <v>15</v>
      </c>
      <c r="V189" s="1270">
        <v>15</v>
      </c>
      <c r="W189" s="1365">
        <v>0.42857142857142855</v>
      </c>
      <c r="X189" s="1323">
        <v>0</v>
      </c>
      <c r="Y189" s="1270">
        <v>0</v>
      </c>
      <c r="Z189" s="1326">
        <v>0</v>
      </c>
    </row>
    <row r="190" spans="1:26" ht="12.75" customHeight="1" x14ac:dyDescent="0.15">
      <c r="A190" s="1397"/>
      <c r="B190" s="1280"/>
      <c r="C190" s="1374"/>
      <c r="D190" s="1283"/>
      <c r="E190" s="1394"/>
      <c r="F190" s="1404"/>
      <c r="G190" s="1405"/>
      <c r="H190" s="1406"/>
      <c r="I190" s="1407"/>
      <c r="J190" s="1272"/>
      <c r="K190" s="1273"/>
      <c r="L190" s="1393"/>
      <c r="M190" s="1400"/>
      <c r="N190" s="1285"/>
      <c r="O190" s="1306"/>
      <c r="P190" s="1306"/>
      <c r="Q190" s="77" t="s">
        <v>198</v>
      </c>
      <c r="R190" s="77">
        <v>6</v>
      </c>
      <c r="S190" s="1027" t="s">
        <v>568</v>
      </c>
      <c r="T190" s="1027" t="s">
        <v>568</v>
      </c>
      <c r="U190" s="1306"/>
      <c r="V190" s="1306"/>
      <c r="W190" s="1328"/>
      <c r="X190" s="1305"/>
      <c r="Y190" s="1306"/>
      <c r="Z190" s="1304"/>
    </row>
    <row r="191" spans="1:26" ht="12.75" customHeight="1" x14ac:dyDescent="0.15">
      <c r="A191" s="1397"/>
      <c r="B191" s="1370" t="s">
        <v>199</v>
      </c>
      <c r="C191" s="1371"/>
      <c r="D191" s="1348">
        <v>35</v>
      </c>
      <c r="E191" s="1394"/>
      <c r="F191" s="1404"/>
      <c r="G191" s="1405"/>
      <c r="H191" s="1406"/>
      <c r="I191" s="1407"/>
      <c r="J191" s="1271">
        <v>13</v>
      </c>
      <c r="K191" s="1398" t="s">
        <v>346</v>
      </c>
      <c r="L191" s="1391"/>
      <c r="M191" s="1399" t="s">
        <v>489</v>
      </c>
      <c r="N191" s="1287">
        <v>13</v>
      </c>
      <c r="O191" s="1270">
        <v>13</v>
      </c>
      <c r="P191" s="1270">
        <v>13</v>
      </c>
      <c r="Q191" s="77" t="s">
        <v>197</v>
      </c>
      <c r="R191" s="77">
        <v>3</v>
      </c>
      <c r="S191" s="1027" t="s">
        <v>568</v>
      </c>
      <c r="T191" s="1027" t="s">
        <v>568</v>
      </c>
      <c r="U191" s="1270">
        <v>13</v>
      </c>
      <c r="V191" s="1270">
        <v>13</v>
      </c>
      <c r="W191" s="1365">
        <v>0.37142857142857144</v>
      </c>
      <c r="X191" s="1323">
        <v>0</v>
      </c>
      <c r="Y191" s="1270">
        <v>0</v>
      </c>
      <c r="Z191" s="1326">
        <v>0</v>
      </c>
    </row>
    <row r="192" spans="1:26" ht="12.75" customHeight="1" x14ac:dyDescent="0.15">
      <c r="A192" s="1397"/>
      <c r="B192" s="1280"/>
      <c r="C192" s="1374"/>
      <c r="D192" s="1283"/>
      <c r="E192" s="1394"/>
      <c r="F192" s="1404"/>
      <c r="G192" s="1405"/>
      <c r="H192" s="1406"/>
      <c r="I192" s="1407"/>
      <c r="J192" s="1272"/>
      <c r="K192" s="1273"/>
      <c r="L192" s="1393"/>
      <c r="M192" s="1400"/>
      <c r="N192" s="1285"/>
      <c r="O192" s="1306"/>
      <c r="P192" s="1306"/>
      <c r="Q192" s="77" t="s">
        <v>198</v>
      </c>
      <c r="R192" s="77">
        <v>7</v>
      </c>
      <c r="S192" s="1027" t="s">
        <v>568</v>
      </c>
      <c r="T192" s="1027" t="s">
        <v>568</v>
      </c>
      <c r="U192" s="1306"/>
      <c r="V192" s="1306"/>
      <c r="W192" s="1328"/>
      <c r="X192" s="1305"/>
      <c r="Y192" s="1306"/>
      <c r="Z192" s="1304"/>
    </row>
    <row r="193" spans="1:26" ht="12.75" customHeight="1" x14ac:dyDescent="0.15">
      <c r="A193" s="1397"/>
      <c r="B193" s="1370" t="s">
        <v>198</v>
      </c>
      <c r="C193" s="1371"/>
      <c r="D193" s="1348">
        <v>35</v>
      </c>
      <c r="E193" s="1394"/>
      <c r="F193" s="1404"/>
      <c r="G193" s="1405"/>
      <c r="H193" s="1406"/>
      <c r="I193" s="1407"/>
      <c r="J193" s="1271">
        <v>16</v>
      </c>
      <c r="K193" s="1398"/>
      <c r="L193" s="1391"/>
      <c r="M193" s="1399" t="s">
        <v>489</v>
      </c>
      <c r="N193" s="1287">
        <v>16</v>
      </c>
      <c r="O193" s="1270">
        <v>16</v>
      </c>
      <c r="P193" s="1270">
        <v>16</v>
      </c>
      <c r="Q193" s="77" t="s">
        <v>197</v>
      </c>
      <c r="R193" s="77">
        <v>11</v>
      </c>
      <c r="S193" s="1027" t="s">
        <v>568</v>
      </c>
      <c r="T193" s="1027" t="s">
        <v>568</v>
      </c>
      <c r="U193" s="1270">
        <v>16</v>
      </c>
      <c r="V193" s="1270">
        <v>16</v>
      </c>
      <c r="W193" s="1365">
        <v>0.45714285714285713</v>
      </c>
      <c r="X193" s="1323">
        <v>0</v>
      </c>
      <c r="Y193" s="1270">
        <v>0</v>
      </c>
      <c r="Z193" s="1326">
        <v>0</v>
      </c>
    </row>
    <row r="194" spans="1:26" ht="12.75" customHeight="1" x14ac:dyDescent="0.15">
      <c r="A194" s="1275"/>
      <c r="B194" s="1280"/>
      <c r="C194" s="1374"/>
      <c r="D194" s="1283"/>
      <c r="E194" s="1285"/>
      <c r="F194" s="1272"/>
      <c r="G194" s="1369"/>
      <c r="H194" s="1311"/>
      <c r="I194" s="1315"/>
      <c r="J194" s="1272"/>
      <c r="K194" s="1273"/>
      <c r="L194" s="1393"/>
      <c r="M194" s="1400"/>
      <c r="N194" s="1285"/>
      <c r="O194" s="1306"/>
      <c r="P194" s="1306"/>
      <c r="Q194" s="77" t="s">
        <v>199</v>
      </c>
      <c r="R194" s="77">
        <v>5</v>
      </c>
      <c r="S194" s="1027" t="s">
        <v>568</v>
      </c>
      <c r="T194" s="1027" t="s">
        <v>568</v>
      </c>
      <c r="U194" s="1306"/>
      <c r="V194" s="1306"/>
      <c r="W194" s="1328"/>
      <c r="X194" s="1305"/>
      <c r="Y194" s="1306"/>
      <c r="Z194" s="1304"/>
    </row>
    <row r="195" spans="1:26" ht="12.75" customHeight="1" x14ac:dyDescent="0.15">
      <c r="A195" s="1277" t="s">
        <v>111</v>
      </c>
      <c r="B195" s="1395" t="s">
        <v>606</v>
      </c>
      <c r="C195" s="1396"/>
      <c r="D195" s="74">
        <v>175</v>
      </c>
      <c r="E195" s="1287">
        <v>201</v>
      </c>
      <c r="F195" s="1271">
        <v>200</v>
      </c>
      <c r="G195" s="1309">
        <v>1</v>
      </c>
      <c r="H195" s="1313">
        <v>0.95714285714285718</v>
      </c>
      <c r="I195" s="1368">
        <v>104.4776119402985</v>
      </c>
      <c r="J195" s="78">
        <v>165</v>
      </c>
      <c r="K195" s="82">
        <v>1</v>
      </c>
      <c r="L195" s="170">
        <v>2</v>
      </c>
      <c r="M195" s="102">
        <v>0</v>
      </c>
      <c r="N195" s="76">
        <v>164</v>
      </c>
      <c r="O195" s="77">
        <v>163</v>
      </c>
      <c r="P195" s="77">
        <v>163</v>
      </c>
      <c r="Q195" s="77" t="s">
        <v>604</v>
      </c>
      <c r="R195" s="77">
        <v>31</v>
      </c>
      <c r="S195" s="789">
        <v>2</v>
      </c>
      <c r="T195" s="789">
        <v>2</v>
      </c>
      <c r="U195" s="77">
        <v>166</v>
      </c>
      <c r="V195" s="77">
        <v>165</v>
      </c>
      <c r="W195" s="206">
        <v>0.94857142857142862</v>
      </c>
      <c r="X195" s="84">
        <v>0</v>
      </c>
      <c r="Y195" s="77">
        <v>0</v>
      </c>
      <c r="Z195" s="102">
        <v>0</v>
      </c>
    </row>
    <row r="196" spans="1:26" ht="12.75" customHeight="1" x14ac:dyDescent="0.15">
      <c r="A196" s="1275"/>
      <c r="B196" s="1265" t="s">
        <v>604</v>
      </c>
      <c r="C196" s="1333"/>
      <c r="D196" s="74">
        <v>35</v>
      </c>
      <c r="E196" s="1285"/>
      <c r="F196" s="1272"/>
      <c r="G196" s="1369"/>
      <c r="H196" s="1311"/>
      <c r="I196" s="1315"/>
      <c r="J196" s="78">
        <v>35</v>
      </c>
      <c r="K196" s="82"/>
      <c r="L196" s="170"/>
      <c r="M196" s="1030">
        <v>0</v>
      </c>
      <c r="N196" s="76">
        <v>37</v>
      </c>
      <c r="O196" s="77">
        <v>37</v>
      </c>
      <c r="P196" s="77">
        <v>35</v>
      </c>
      <c r="Q196" s="551" t="s">
        <v>606</v>
      </c>
      <c r="R196" s="77">
        <v>55</v>
      </c>
      <c r="S196" s="1013" t="s">
        <v>169</v>
      </c>
      <c r="T196" s="1013" t="s">
        <v>169</v>
      </c>
      <c r="U196" s="77">
        <v>37</v>
      </c>
      <c r="V196" s="77">
        <v>35</v>
      </c>
      <c r="W196" s="206">
        <v>1.0571428571428572</v>
      </c>
      <c r="X196" s="84">
        <v>0</v>
      </c>
      <c r="Y196" s="77">
        <v>0</v>
      </c>
      <c r="Z196" s="102">
        <v>0</v>
      </c>
    </row>
    <row r="197" spans="1:26" ht="12.75" customHeight="1" x14ac:dyDescent="0.15">
      <c r="A197" s="1277" t="s">
        <v>112</v>
      </c>
      <c r="B197" s="1395" t="s">
        <v>607</v>
      </c>
      <c r="C197" s="1396"/>
      <c r="D197" s="74">
        <v>175</v>
      </c>
      <c r="E197" s="1287">
        <v>163</v>
      </c>
      <c r="F197" s="1271">
        <v>162</v>
      </c>
      <c r="G197" s="1309"/>
      <c r="H197" s="1313">
        <v>0.77619047619047621</v>
      </c>
      <c r="I197" s="1368">
        <v>128.83435582822085</v>
      </c>
      <c r="J197" s="78">
        <v>141</v>
      </c>
      <c r="K197" s="82"/>
      <c r="L197" s="170">
        <v>4</v>
      </c>
      <c r="M197" s="162" t="s">
        <v>489</v>
      </c>
      <c r="N197" s="76">
        <v>142</v>
      </c>
      <c r="O197" s="77">
        <v>141</v>
      </c>
      <c r="P197" s="77">
        <v>141</v>
      </c>
      <c r="Q197" s="77" t="s">
        <v>604</v>
      </c>
      <c r="R197" s="77">
        <v>16</v>
      </c>
      <c r="S197" s="1013" t="s">
        <v>169</v>
      </c>
      <c r="T197" s="1013" t="s">
        <v>169</v>
      </c>
      <c r="U197" s="77">
        <v>142</v>
      </c>
      <c r="V197" s="77">
        <v>141</v>
      </c>
      <c r="W197" s="206">
        <v>0.81142857142857139</v>
      </c>
      <c r="X197" s="84">
        <v>0</v>
      </c>
      <c r="Y197" s="77">
        <v>0</v>
      </c>
      <c r="Z197" s="102">
        <v>0</v>
      </c>
    </row>
    <row r="198" spans="1:26" ht="12.75" customHeight="1" x14ac:dyDescent="0.15">
      <c r="A198" s="1275"/>
      <c r="B198" s="1265" t="s">
        <v>604</v>
      </c>
      <c r="C198" s="1333"/>
      <c r="D198" s="74">
        <v>35</v>
      </c>
      <c r="E198" s="1285"/>
      <c r="F198" s="1272"/>
      <c r="G198" s="1369"/>
      <c r="H198" s="1311"/>
      <c r="I198" s="1315"/>
      <c r="J198" s="78">
        <v>21</v>
      </c>
      <c r="K198" s="82" t="s">
        <v>346</v>
      </c>
      <c r="L198" s="170"/>
      <c r="M198" s="162" t="s">
        <v>489</v>
      </c>
      <c r="N198" s="76">
        <v>21</v>
      </c>
      <c r="O198" s="77">
        <v>21</v>
      </c>
      <c r="P198" s="77">
        <v>21</v>
      </c>
      <c r="Q198" s="551" t="s">
        <v>607</v>
      </c>
      <c r="R198" s="77">
        <v>24</v>
      </c>
      <c r="S198" s="1069" t="s">
        <v>169</v>
      </c>
      <c r="T198" s="1069" t="s">
        <v>169</v>
      </c>
      <c r="U198" s="77">
        <v>21</v>
      </c>
      <c r="V198" s="77">
        <v>21</v>
      </c>
      <c r="W198" s="206">
        <v>0.6</v>
      </c>
      <c r="X198" s="84">
        <v>0</v>
      </c>
      <c r="Y198" s="77">
        <v>0</v>
      </c>
      <c r="Z198" s="102">
        <v>0</v>
      </c>
    </row>
    <row r="199" spans="1:26" ht="12.75" customHeight="1" x14ac:dyDescent="0.15">
      <c r="A199" s="353" t="s">
        <v>113</v>
      </c>
      <c r="B199" s="1395" t="s">
        <v>603</v>
      </c>
      <c r="C199" s="1396"/>
      <c r="D199" s="74">
        <v>210</v>
      </c>
      <c r="E199" s="76">
        <v>179</v>
      </c>
      <c r="F199" s="78">
        <v>179</v>
      </c>
      <c r="G199" s="79" t="s">
        <v>346</v>
      </c>
      <c r="H199" s="80">
        <v>0.85238095238095235</v>
      </c>
      <c r="I199" s="81">
        <v>117.31843575418995</v>
      </c>
      <c r="J199" s="78">
        <v>179</v>
      </c>
      <c r="K199" s="82" t="s">
        <v>346</v>
      </c>
      <c r="L199" s="170">
        <v>1</v>
      </c>
      <c r="M199" s="162" t="s">
        <v>489</v>
      </c>
      <c r="N199" s="76">
        <v>179</v>
      </c>
      <c r="O199" s="77">
        <v>179</v>
      </c>
      <c r="P199" s="77">
        <v>179</v>
      </c>
      <c r="Q199" s="1389"/>
      <c r="R199" s="1386"/>
      <c r="S199" s="1386"/>
      <c r="T199" s="1386"/>
      <c r="U199" s="77">
        <v>179</v>
      </c>
      <c r="V199" s="77">
        <v>179</v>
      </c>
      <c r="W199" s="206">
        <v>0.85238095238095235</v>
      </c>
      <c r="X199" s="84">
        <v>0</v>
      </c>
      <c r="Y199" s="77">
        <v>0</v>
      </c>
      <c r="Z199" s="102">
        <v>0</v>
      </c>
    </row>
    <row r="200" spans="1:26" ht="12.75" customHeight="1" x14ac:dyDescent="0.15">
      <c r="A200" s="353" t="s">
        <v>114</v>
      </c>
      <c r="B200" s="1395" t="s">
        <v>608</v>
      </c>
      <c r="C200" s="1396"/>
      <c r="D200" s="74">
        <v>210</v>
      </c>
      <c r="E200" s="76">
        <v>159</v>
      </c>
      <c r="F200" s="78">
        <v>158</v>
      </c>
      <c r="G200" s="79"/>
      <c r="H200" s="80">
        <v>0.75714285714285712</v>
      </c>
      <c r="I200" s="81">
        <v>132.0754716981132</v>
      </c>
      <c r="J200" s="78">
        <v>158</v>
      </c>
      <c r="K200" s="82"/>
      <c r="L200" s="170">
        <v>4</v>
      </c>
      <c r="M200" s="162" t="s">
        <v>489</v>
      </c>
      <c r="N200" s="76">
        <v>159</v>
      </c>
      <c r="O200" s="77">
        <v>158</v>
      </c>
      <c r="P200" s="77">
        <v>158</v>
      </c>
      <c r="Q200" s="1386"/>
      <c r="R200" s="1386"/>
      <c r="S200" s="1386"/>
      <c r="T200" s="1386"/>
      <c r="U200" s="77">
        <v>159</v>
      </c>
      <c r="V200" s="77">
        <v>158</v>
      </c>
      <c r="W200" s="206">
        <v>0.75714285714285712</v>
      </c>
      <c r="X200" s="84">
        <v>0</v>
      </c>
      <c r="Y200" s="77">
        <v>0</v>
      </c>
      <c r="Z200" s="102">
        <v>0</v>
      </c>
    </row>
    <row r="201" spans="1:26" ht="12.75" customHeight="1" x14ac:dyDescent="0.15">
      <c r="A201" s="353" t="s">
        <v>115</v>
      </c>
      <c r="B201" s="1395" t="s">
        <v>603</v>
      </c>
      <c r="C201" s="1396"/>
      <c r="D201" s="74">
        <v>210</v>
      </c>
      <c r="E201" s="76">
        <v>153</v>
      </c>
      <c r="F201" s="78">
        <v>153</v>
      </c>
      <c r="G201" s="79" t="s">
        <v>346</v>
      </c>
      <c r="H201" s="80">
        <v>0.72857142857142854</v>
      </c>
      <c r="I201" s="81">
        <v>137.25490196078431</v>
      </c>
      <c r="J201" s="78">
        <v>153</v>
      </c>
      <c r="K201" s="82" t="s">
        <v>346</v>
      </c>
      <c r="L201" s="170">
        <v>3</v>
      </c>
      <c r="M201" s="651" t="s">
        <v>169</v>
      </c>
      <c r="N201" s="76">
        <v>153</v>
      </c>
      <c r="O201" s="77">
        <v>153</v>
      </c>
      <c r="P201" s="77">
        <v>153</v>
      </c>
      <c r="Q201" s="1386"/>
      <c r="R201" s="1386"/>
      <c r="S201" s="1386"/>
      <c r="T201" s="1386"/>
      <c r="U201" s="77">
        <v>153</v>
      </c>
      <c r="V201" s="77">
        <v>153</v>
      </c>
      <c r="W201" s="206">
        <v>0.72857142857142854</v>
      </c>
      <c r="X201" s="84">
        <v>0</v>
      </c>
      <c r="Y201" s="77">
        <v>0</v>
      </c>
      <c r="Z201" s="102">
        <v>0</v>
      </c>
    </row>
    <row r="202" spans="1:26" ht="12.75" customHeight="1" x14ac:dyDescent="0.15">
      <c r="A202" s="353" t="s">
        <v>116</v>
      </c>
      <c r="B202" s="1395" t="s">
        <v>607</v>
      </c>
      <c r="C202" s="1396"/>
      <c r="D202" s="74">
        <v>210</v>
      </c>
      <c r="E202" s="76">
        <v>195</v>
      </c>
      <c r="F202" s="78">
        <v>195</v>
      </c>
      <c r="G202" s="79" t="s">
        <v>346</v>
      </c>
      <c r="H202" s="80">
        <v>0.9285714285714286</v>
      </c>
      <c r="I202" s="81">
        <v>107.69230769230769</v>
      </c>
      <c r="J202" s="78">
        <v>195</v>
      </c>
      <c r="K202" s="82" t="s">
        <v>346</v>
      </c>
      <c r="L202" s="170"/>
      <c r="M202" s="102">
        <v>0</v>
      </c>
      <c r="N202" s="76">
        <v>195</v>
      </c>
      <c r="O202" s="77">
        <v>195</v>
      </c>
      <c r="P202" s="77">
        <v>195</v>
      </c>
      <c r="Q202" s="1386"/>
      <c r="R202" s="1386"/>
      <c r="S202" s="1386"/>
      <c r="T202" s="1386"/>
      <c r="U202" s="77">
        <v>195</v>
      </c>
      <c r="V202" s="77">
        <v>195</v>
      </c>
      <c r="W202" s="206">
        <v>0.9285714285714286</v>
      </c>
      <c r="X202" s="84">
        <v>0</v>
      </c>
      <c r="Y202" s="77">
        <v>0</v>
      </c>
      <c r="Z202" s="102">
        <v>0</v>
      </c>
    </row>
    <row r="203" spans="1:26" ht="12.75" customHeight="1" x14ac:dyDescent="0.15">
      <c r="A203" s="353" t="s">
        <v>117</v>
      </c>
      <c r="B203" s="1395" t="s">
        <v>609</v>
      </c>
      <c r="C203" s="1396"/>
      <c r="D203" s="74">
        <v>210</v>
      </c>
      <c r="E203" s="76">
        <v>214</v>
      </c>
      <c r="F203" s="679">
        <v>213</v>
      </c>
      <c r="G203" s="694">
        <v>1</v>
      </c>
      <c r="H203" s="696">
        <v>1.019047619047619</v>
      </c>
      <c r="I203" s="697">
        <v>98.130841121495322</v>
      </c>
      <c r="J203" s="679">
        <v>210</v>
      </c>
      <c r="K203" s="684"/>
      <c r="L203" s="170" t="s">
        <v>346</v>
      </c>
      <c r="M203" s="1030">
        <v>2</v>
      </c>
      <c r="N203" s="688">
        <v>214</v>
      </c>
      <c r="O203" s="678">
        <v>213</v>
      </c>
      <c r="P203" s="678">
        <v>210</v>
      </c>
      <c r="Q203" s="1386"/>
      <c r="R203" s="1386"/>
      <c r="S203" s="1386"/>
      <c r="T203" s="1386"/>
      <c r="U203" s="77">
        <v>214</v>
      </c>
      <c r="V203" s="77">
        <v>210</v>
      </c>
      <c r="W203" s="206">
        <v>1.019047619047619</v>
      </c>
      <c r="X203" s="84">
        <v>0</v>
      </c>
      <c r="Y203" s="77">
        <v>0</v>
      </c>
      <c r="Z203" s="102">
        <v>0</v>
      </c>
    </row>
    <row r="204" spans="1:26" ht="12.75" customHeight="1" x14ac:dyDescent="0.15">
      <c r="A204" s="1277" t="s">
        <v>142</v>
      </c>
      <c r="B204" s="1370" t="s">
        <v>191</v>
      </c>
      <c r="C204" s="1371"/>
      <c r="D204" s="1348">
        <v>80</v>
      </c>
      <c r="E204" s="1401">
        <v>228</v>
      </c>
      <c r="F204" s="1271">
        <v>228</v>
      </c>
      <c r="G204" s="1309" t="s">
        <v>346</v>
      </c>
      <c r="H204" s="1313">
        <v>0.95</v>
      </c>
      <c r="I204" s="1368">
        <v>105.26315789473684</v>
      </c>
      <c r="J204" s="1271">
        <v>69</v>
      </c>
      <c r="K204" s="1398" t="s">
        <v>346</v>
      </c>
      <c r="L204" s="1391">
        <v>1</v>
      </c>
      <c r="M204" s="1399" t="s">
        <v>169</v>
      </c>
      <c r="N204" s="1287">
        <v>60</v>
      </c>
      <c r="O204" s="1270">
        <v>60</v>
      </c>
      <c r="P204" s="1270">
        <v>60</v>
      </c>
      <c r="Q204" s="77" t="s">
        <v>190</v>
      </c>
      <c r="R204" s="77">
        <v>18</v>
      </c>
      <c r="S204" s="77">
        <v>5</v>
      </c>
      <c r="T204" s="77">
        <v>5</v>
      </c>
      <c r="U204" s="1270">
        <v>69</v>
      </c>
      <c r="V204" s="1270">
        <v>69</v>
      </c>
      <c r="W204" s="1365">
        <v>0.86250000000000004</v>
      </c>
      <c r="X204" s="1323">
        <v>0</v>
      </c>
      <c r="Y204" s="1270">
        <v>0</v>
      </c>
      <c r="Z204" s="1326">
        <v>0</v>
      </c>
    </row>
    <row r="205" spans="1:26" ht="12.75" customHeight="1" x14ac:dyDescent="0.15">
      <c r="A205" s="1397"/>
      <c r="B205" s="1372"/>
      <c r="C205" s="1373"/>
      <c r="D205" s="1375"/>
      <c r="E205" s="1402"/>
      <c r="F205" s="1404"/>
      <c r="G205" s="1405"/>
      <c r="H205" s="1406"/>
      <c r="I205" s="1407"/>
      <c r="J205" s="1404"/>
      <c r="K205" s="1408"/>
      <c r="L205" s="1392"/>
      <c r="M205" s="1412"/>
      <c r="N205" s="1394"/>
      <c r="O205" s="1325"/>
      <c r="P205" s="1325"/>
      <c r="Q205" s="77" t="s">
        <v>192</v>
      </c>
      <c r="R205" s="77">
        <v>27</v>
      </c>
      <c r="S205" s="789">
        <v>4</v>
      </c>
      <c r="T205" s="789">
        <v>4</v>
      </c>
      <c r="U205" s="1325"/>
      <c r="V205" s="1325"/>
      <c r="W205" s="1366"/>
      <c r="X205" s="1324"/>
      <c r="Y205" s="1325"/>
      <c r="Z205" s="1327"/>
    </row>
    <row r="206" spans="1:26" ht="12.75" customHeight="1" x14ac:dyDescent="0.15">
      <c r="A206" s="1397"/>
      <c r="B206" s="1280"/>
      <c r="C206" s="1374"/>
      <c r="D206" s="1283"/>
      <c r="E206" s="1402"/>
      <c r="F206" s="1404"/>
      <c r="G206" s="1405"/>
      <c r="H206" s="1406"/>
      <c r="I206" s="1407"/>
      <c r="J206" s="1272"/>
      <c r="K206" s="1273"/>
      <c r="L206" s="1393"/>
      <c r="M206" s="1400"/>
      <c r="N206" s="1285"/>
      <c r="O206" s="1306"/>
      <c r="P206" s="1306"/>
      <c r="Q206" s="77" t="s">
        <v>10</v>
      </c>
      <c r="R206" s="77">
        <v>10</v>
      </c>
      <c r="S206" s="1027" t="s">
        <v>568</v>
      </c>
      <c r="T206" s="1027" t="s">
        <v>568</v>
      </c>
      <c r="U206" s="1306"/>
      <c r="V206" s="1306"/>
      <c r="W206" s="1328"/>
      <c r="X206" s="1305"/>
      <c r="Y206" s="1306"/>
      <c r="Z206" s="1304"/>
    </row>
    <row r="207" spans="1:26" ht="12.75" customHeight="1" x14ac:dyDescent="0.15">
      <c r="A207" s="1397"/>
      <c r="B207" s="1370" t="s">
        <v>190</v>
      </c>
      <c r="C207" s="1371"/>
      <c r="D207" s="1348">
        <v>40</v>
      </c>
      <c r="E207" s="1402"/>
      <c r="F207" s="1404"/>
      <c r="G207" s="1405"/>
      <c r="H207" s="1406"/>
      <c r="I207" s="1407"/>
      <c r="J207" s="1271">
        <v>40</v>
      </c>
      <c r="K207" s="1398" t="s">
        <v>346</v>
      </c>
      <c r="L207" s="1391" t="s">
        <v>346</v>
      </c>
      <c r="M207" s="1326">
        <v>0</v>
      </c>
      <c r="N207" s="1287">
        <v>49</v>
      </c>
      <c r="O207" s="1270">
        <v>49</v>
      </c>
      <c r="P207" s="1270">
        <v>40</v>
      </c>
      <c r="Q207" s="77" t="s">
        <v>191</v>
      </c>
      <c r="R207" s="77">
        <v>13</v>
      </c>
      <c r="S207" s="194" t="s">
        <v>169</v>
      </c>
      <c r="T207" s="194" t="s">
        <v>169</v>
      </c>
      <c r="U207" s="1270">
        <v>49</v>
      </c>
      <c r="V207" s="1270">
        <v>40</v>
      </c>
      <c r="W207" s="1365">
        <v>1.2250000000000001</v>
      </c>
      <c r="X207" s="1323">
        <v>0</v>
      </c>
      <c r="Y207" s="1270">
        <v>0</v>
      </c>
      <c r="Z207" s="1326">
        <v>0</v>
      </c>
    </row>
    <row r="208" spans="1:26" ht="12.75" customHeight="1" x14ac:dyDescent="0.15">
      <c r="A208" s="1397"/>
      <c r="B208" s="1372"/>
      <c r="C208" s="1373"/>
      <c r="D208" s="1375"/>
      <c r="E208" s="1402"/>
      <c r="F208" s="1404"/>
      <c r="G208" s="1405"/>
      <c r="H208" s="1406"/>
      <c r="I208" s="1407"/>
      <c r="J208" s="1404"/>
      <c r="K208" s="1408"/>
      <c r="L208" s="1392"/>
      <c r="M208" s="1327"/>
      <c r="N208" s="1394"/>
      <c r="O208" s="1325"/>
      <c r="P208" s="1325"/>
      <c r="Q208" s="77" t="s">
        <v>192</v>
      </c>
      <c r="R208" s="77">
        <v>7</v>
      </c>
      <c r="S208" s="194" t="s">
        <v>169</v>
      </c>
      <c r="T208" s="194" t="s">
        <v>169</v>
      </c>
      <c r="U208" s="1325"/>
      <c r="V208" s="1325"/>
      <c r="W208" s="1366"/>
      <c r="X208" s="1324"/>
      <c r="Y208" s="1325"/>
      <c r="Z208" s="1327"/>
    </row>
    <row r="209" spans="1:26" ht="12.75" customHeight="1" x14ac:dyDescent="0.15">
      <c r="A209" s="1397"/>
      <c r="B209" s="1280"/>
      <c r="C209" s="1374"/>
      <c r="D209" s="1283"/>
      <c r="E209" s="1402"/>
      <c r="F209" s="1404"/>
      <c r="G209" s="1405"/>
      <c r="H209" s="1406"/>
      <c r="I209" s="1407"/>
      <c r="J209" s="1272"/>
      <c r="K209" s="1273"/>
      <c r="L209" s="1393"/>
      <c r="M209" s="1304"/>
      <c r="N209" s="1285"/>
      <c r="O209" s="1306"/>
      <c r="P209" s="1306"/>
      <c r="Q209" s="77" t="s">
        <v>10</v>
      </c>
      <c r="R209" s="77">
        <v>4</v>
      </c>
      <c r="S209" s="194" t="s">
        <v>169</v>
      </c>
      <c r="T209" s="194" t="s">
        <v>169</v>
      </c>
      <c r="U209" s="1306"/>
      <c r="V209" s="1306"/>
      <c r="W209" s="1328"/>
      <c r="X209" s="1305"/>
      <c r="Y209" s="1306"/>
      <c r="Z209" s="1304"/>
    </row>
    <row r="210" spans="1:26" ht="12.75" customHeight="1" x14ac:dyDescent="0.15">
      <c r="A210" s="1397"/>
      <c r="B210" s="1370" t="s">
        <v>192</v>
      </c>
      <c r="C210" s="1371"/>
      <c r="D210" s="1348">
        <v>80</v>
      </c>
      <c r="E210" s="1402"/>
      <c r="F210" s="1404"/>
      <c r="G210" s="1405"/>
      <c r="H210" s="1406"/>
      <c r="I210" s="1407"/>
      <c r="J210" s="1271">
        <v>80</v>
      </c>
      <c r="K210" s="1398" t="s">
        <v>346</v>
      </c>
      <c r="L210" s="1391" t="s">
        <v>346</v>
      </c>
      <c r="M210" s="1326">
        <v>1</v>
      </c>
      <c r="N210" s="1287">
        <v>84</v>
      </c>
      <c r="O210" s="1270">
        <v>84</v>
      </c>
      <c r="P210" s="1270">
        <v>77</v>
      </c>
      <c r="Q210" s="77" t="s">
        <v>191</v>
      </c>
      <c r="R210" s="77">
        <v>10</v>
      </c>
      <c r="S210" s="194" t="s">
        <v>169</v>
      </c>
      <c r="T210" s="194" t="s">
        <v>169</v>
      </c>
      <c r="U210" s="1270">
        <v>87</v>
      </c>
      <c r="V210" s="1270">
        <v>80</v>
      </c>
      <c r="W210" s="1365">
        <v>1.0874999999999999</v>
      </c>
      <c r="X210" s="1323">
        <v>0</v>
      </c>
      <c r="Y210" s="1270">
        <v>0</v>
      </c>
      <c r="Z210" s="1326">
        <v>0</v>
      </c>
    </row>
    <row r="211" spans="1:26" ht="12.75" customHeight="1" x14ac:dyDescent="0.15">
      <c r="A211" s="1397"/>
      <c r="B211" s="1372"/>
      <c r="C211" s="1373"/>
      <c r="D211" s="1375"/>
      <c r="E211" s="1402"/>
      <c r="F211" s="1404"/>
      <c r="G211" s="1405"/>
      <c r="H211" s="1406"/>
      <c r="I211" s="1407"/>
      <c r="J211" s="1404"/>
      <c r="K211" s="1408"/>
      <c r="L211" s="1392"/>
      <c r="M211" s="1327"/>
      <c r="N211" s="1394"/>
      <c r="O211" s="1325"/>
      <c r="P211" s="1325"/>
      <c r="Q211" s="77" t="s">
        <v>190</v>
      </c>
      <c r="R211" s="77">
        <v>17</v>
      </c>
      <c r="S211" s="77">
        <v>3</v>
      </c>
      <c r="T211" s="77">
        <v>3</v>
      </c>
      <c r="U211" s="1325"/>
      <c r="V211" s="1325"/>
      <c r="W211" s="1366"/>
      <c r="X211" s="1324"/>
      <c r="Y211" s="1325"/>
      <c r="Z211" s="1327"/>
    </row>
    <row r="212" spans="1:26" ht="12.75" customHeight="1" x14ac:dyDescent="0.15">
      <c r="A212" s="1397"/>
      <c r="B212" s="1280"/>
      <c r="C212" s="1374"/>
      <c r="D212" s="1283"/>
      <c r="E212" s="1402"/>
      <c r="F212" s="1404"/>
      <c r="G212" s="1405"/>
      <c r="H212" s="1406"/>
      <c r="I212" s="1407"/>
      <c r="J212" s="1272"/>
      <c r="K212" s="1273"/>
      <c r="L212" s="1393"/>
      <c r="M212" s="1304"/>
      <c r="N212" s="1285"/>
      <c r="O212" s="1306"/>
      <c r="P212" s="1306"/>
      <c r="Q212" s="77" t="s">
        <v>10</v>
      </c>
      <c r="R212" s="77">
        <v>12</v>
      </c>
      <c r="S212" s="194" t="s">
        <v>169</v>
      </c>
      <c r="T212" s="194" t="s">
        <v>169</v>
      </c>
      <c r="U212" s="1306"/>
      <c r="V212" s="1306"/>
      <c r="W212" s="1328"/>
      <c r="X212" s="1305"/>
      <c r="Y212" s="1306"/>
      <c r="Z212" s="1304"/>
    </row>
    <row r="213" spans="1:26" ht="12.75" customHeight="1" x14ac:dyDescent="0.15">
      <c r="A213" s="1397"/>
      <c r="B213" s="1370" t="s">
        <v>10</v>
      </c>
      <c r="C213" s="1371"/>
      <c r="D213" s="1348">
        <v>40</v>
      </c>
      <c r="E213" s="1402"/>
      <c r="F213" s="1404"/>
      <c r="G213" s="1405"/>
      <c r="H213" s="1406"/>
      <c r="I213" s="1407"/>
      <c r="J213" s="1271">
        <v>37</v>
      </c>
      <c r="K213" s="1398" t="s">
        <v>346</v>
      </c>
      <c r="L213" s="1391">
        <v>1</v>
      </c>
      <c r="M213" s="1326">
        <v>0</v>
      </c>
      <c r="N213" s="1287">
        <v>35</v>
      </c>
      <c r="O213" s="1270">
        <v>35</v>
      </c>
      <c r="P213" s="1270">
        <v>35</v>
      </c>
      <c r="Q213" s="77" t="s">
        <v>191</v>
      </c>
      <c r="R213" s="77">
        <v>18</v>
      </c>
      <c r="S213" s="194" t="s">
        <v>169</v>
      </c>
      <c r="T213" s="194" t="s">
        <v>169</v>
      </c>
      <c r="U213" s="1270">
        <v>37</v>
      </c>
      <c r="V213" s="1270">
        <v>37</v>
      </c>
      <c r="W213" s="1365">
        <v>0.92500000000000004</v>
      </c>
      <c r="X213" s="1323">
        <v>0</v>
      </c>
      <c r="Y213" s="1270">
        <v>0</v>
      </c>
      <c r="Z213" s="1326">
        <v>0</v>
      </c>
    </row>
    <row r="214" spans="1:26" ht="12.75" customHeight="1" x14ac:dyDescent="0.15">
      <c r="A214" s="1397"/>
      <c r="B214" s="1372"/>
      <c r="C214" s="1373"/>
      <c r="D214" s="1375"/>
      <c r="E214" s="1402"/>
      <c r="F214" s="1404"/>
      <c r="G214" s="1405"/>
      <c r="H214" s="1406"/>
      <c r="I214" s="1407"/>
      <c r="J214" s="1404"/>
      <c r="K214" s="1408"/>
      <c r="L214" s="1392"/>
      <c r="M214" s="1327"/>
      <c r="N214" s="1394"/>
      <c r="O214" s="1325"/>
      <c r="P214" s="1325"/>
      <c r="Q214" s="77" t="s">
        <v>190</v>
      </c>
      <c r="R214" s="77">
        <v>9</v>
      </c>
      <c r="S214" s="77">
        <v>1</v>
      </c>
      <c r="T214" s="77">
        <v>1</v>
      </c>
      <c r="U214" s="1325"/>
      <c r="V214" s="1325"/>
      <c r="W214" s="1366"/>
      <c r="X214" s="1324"/>
      <c r="Y214" s="1325"/>
      <c r="Z214" s="1327"/>
    </row>
    <row r="215" spans="1:26" ht="12.75" customHeight="1" x14ac:dyDescent="0.15">
      <c r="A215" s="1275"/>
      <c r="B215" s="1280"/>
      <c r="C215" s="1374"/>
      <c r="D215" s="1283"/>
      <c r="E215" s="1403"/>
      <c r="F215" s="1272"/>
      <c r="G215" s="1369"/>
      <c r="H215" s="1311"/>
      <c r="I215" s="1315"/>
      <c r="J215" s="1272"/>
      <c r="K215" s="1273"/>
      <c r="L215" s="1393"/>
      <c r="M215" s="1304"/>
      <c r="N215" s="1285"/>
      <c r="O215" s="1306"/>
      <c r="P215" s="1306"/>
      <c r="Q215" s="77" t="s">
        <v>192</v>
      </c>
      <c r="R215" s="77">
        <v>31</v>
      </c>
      <c r="S215" s="789">
        <v>1</v>
      </c>
      <c r="T215" s="789">
        <v>1</v>
      </c>
      <c r="U215" s="1306"/>
      <c r="V215" s="1306"/>
      <c r="W215" s="1328"/>
      <c r="X215" s="1305"/>
      <c r="Y215" s="1306"/>
      <c r="Z215" s="1304"/>
    </row>
    <row r="216" spans="1:26" ht="12.75" customHeight="1" x14ac:dyDescent="0.15">
      <c r="A216" s="1277" t="s">
        <v>209</v>
      </c>
      <c r="B216" s="1265" t="s">
        <v>188</v>
      </c>
      <c r="C216" s="1333"/>
      <c r="D216" s="74">
        <v>200</v>
      </c>
      <c r="E216" s="1287">
        <v>206</v>
      </c>
      <c r="F216" s="1271">
        <v>204</v>
      </c>
      <c r="G216" s="1309">
        <v>2</v>
      </c>
      <c r="H216" s="1313">
        <v>0.85833333333333328</v>
      </c>
      <c r="I216" s="1368">
        <v>116.50485436893203</v>
      </c>
      <c r="J216" s="78">
        <v>170</v>
      </c>
      <c r="K216" s="82">
        <v>2</v>
      </c>
      <c r="L216" s="170">
        <v>2</v>
      </c>
      <c r="M216" s="1070" t="s">
        <v>169</v>
      </c>
      <c r="N216" s="76">
        <v>172</v>
      </c>
      <c r="O216" s="77">
        <v>170</v>
      </c>
      <c r="P216" s="77">
        <v>170</v>
      </c>
      <c r="Q216" s="77" t="s">
        <v>11</v>
      </c>
      <c r="R216" s="77">
        <v>17</v>
      </c>
      <c r="S216" s="1013" t="s">
        <v>169</v>
      </c>
      <c r="T216" s="1013" t="s">
        <v>169</v>
      </c>
      <c r="U216" s="77">
        <v>172</v>
      </c>
      <c r="V216" s="77">
        <v>170</v>
      </c>
      <c r="W216" s="206">
        <v>0.86</v>
      </c>
      <c r="X216" s="84">
        <v>0</v>
      </c>
      <c r="Y216" s="77">
        <v>0</v>
      </c>
      <c r="Z216" s="102">
        <v>0</v>
      </c>
    </row>
    <row r="217" spans="1:26" ht="12.75" customHeight="1" x14ac:dyDescent="0.15">
      <c r="A217" s="1275"/>
      <c r="B217" s="1265" t="s">
        <v>11</v>
      </c>
      <c r="C217" s="1333"/>
      <c r="D217" s="74">
        <v>40</v>
      </c>
      <c r="E217" s="1285"/>
      <c r="F217" s="1272"/>
      <c r="G217" s="1369"/>
      <c r="H217" s="1311"/>
      <c r="I217" s="1315"/>
      <c r="J217" s="78">
        <v>34</v>
      </c>
      <c r="K217" s="82"/>
      <c r="L217" s="170"/>
      <c r="M217" s="1070" t="s">
        <v>169</v>
      </c>
      <c r="N217" s="76">
        <v>34</v>
      </c>
      <c r="O217" s="77">
        <v>34</v>
      </c>
      <c r="P217" s="77">
        <v>34</v>
      </c>
      <c r="Q217" s="77" t="s">
        <v>188</v>
      </c>
      <c r="R217" s="77">
        <v>22</v>
      </c>
      <c r="S217" s="194" t="s">
        <v>568</v>
      </c>
      <c r="T217" s="194" t="s">
        <v>568</v>
      </c>
      <c r="U217" s="77">
        <v>34</v>
      </c>
      <c r="V217" s="77">
        <v>34</v>
      </c>
      <c r="W217" s="206">
        <v>0.85</v>
      </c>
      <c r="X217" s="84">
        <v>0</v>
      </c>
      <c r="Y217" s="77">
        <v>0</v>
      </c>
      <c r="Z217" s="102">
        <v>0</v>
      </c>
    </row>
    <row r="218" spans="1:26" ht="12.75" customHeight="1" x14ac:dyDescent="0.15">
      <c r="A218" s="353" t="s">
        <v>211</v>
      </c>
      <c r="B218" s="1265" t="s">
        <v>188</v>
      </c>
      <c r="C218" s="1333"/>
      <c r="D218" s="74">
        <v>200</v>
      </c>
      <c r="E218" s="76">
        <v>176</v>
      </c>
      <c r="F218" s="78">
        <v>176</v>
      </c>
      <c r="G218" s="79" t="s">
        <v>346</v>
      </c>
      <c r="H218" s="80">
        <v>0.88</v>
      </c>
      <c r="I218" s="81">
        <v>113.63636363636364</v>
      </c>
      <c r="J218" s="78">
        <v>176</v>
      </c>
      <c r="K218" s="82" t="s">
        <v>346</v>
      </c>
      <c r="L218" s="170">
        <v>7</v>
      </c>
      <c r="M218" s="162" t="s">
        <v>489</v>
      </c>
      <c r="N218" s="76">
        <v>176</v>
      </c>
      <c r="O218" s="77">
        <v>176</v>
      </c>
      <c r="P218" s="77">
        <v>176</v>
      </c>
      <c r="Q218" s="1389"/>
      <c r="R218" s="1386"/>
      <c r="S218" s="1386"/>
      <c r="T218" s="1386"/>
      <c r="U218" s="77">
        <v>176</v>
      </c>
      <c r="V218" s="77">
        <v>176</v>
      </c>
      <c r="W218" s="206">
        <v>0.88</v>
      </c>
      <c r="X218" s="84">
        <v>0</v>
      </c>
      <c r="Y218" s="77">
        <v>0</v>
      </c>
      <c r="Z218" s="102">
        <v>0</v>
      </c>
    </row>
    <row r="219" spans="1:26" ht="12.75" customHeight="1" x14ac:dyDescent="0.15">
      <c r="A219" s="353" t="s">
        <v>210</v>
      </c>
      <c r="B219" s="1265" t="s">
        <v>188</v>
      </c>
      <c r="C219" s="1333"/>
      <c r="D219" s="74">
        <v>200</v>
      </c>
      <c r="E219" s="76">
        <v>176</v>
      </c>
      <c r="F219" s="78">
        <v>176</v>
      </c>
      <c r="G219" s="79" t="s">
        <v>346</v>
      </c>
      <c r="H219" s="80">
        <v>0.88</v>
      </c>
      <c r="I219" s="81">
        <v>113.63636363636364</v>
      </c>
      <c r="J219" s="78">
        <v>176</v>
      </c>
      <c r="K219" s="82" t="s">
        <v>346</v>
      </c>
      <c r="L219" s="170">
        <v>9</v>
      </c>
      <c r="M219" s="1070" t="s">
        <v>169</v>
      </c>
      <c r="N219" s="76">
        <v>176</v>
      </c>
      <c r="O219" s="77">
        <v>176</v>
      </c>
      <c r="P219" s="77">
        <v>176</v>
      </c>
      <c r="Q219" s="1386"/>
      <c r="R219" s="1386"/>
      <c r="S219" s="1386"/>
      <c r="T219" s="1386"/>
      <c r="U219" s="77">
        <v>176</v>
      </c>
      <c r="V219" s="77">
        <v>176</v>
      </c>
      <c r="W219" s="206">
        <v>0.88</v>
      </c>
      <c r="X219" s="84">
        <v>0</v>
      </c>
      <c r="Y219" s="77">
        <v>0</v>
      </c>
      <c r="Z219" s="102">
        <v>0</v>
      </c>
    </row>
    <row r="220" spans="1:26" ht="12.75" customHeight="1" x14ac:dyDescent="0.15">
      <c r="A220" s="1277" t="s">
        <v>143</v>
      </c>
      <c r="B220" s="1265" t="s">
        <v>188</v>
      </c>
      <c r="C220" s="1333"/>
      <c r="D220" s="74">
        <v>160</v>
      </c>
      <c r="E220" s="1287">
        <v>248</v>
      </c>
      <c r="F220" s="1271">
        <v>248</v>
      </c>
      <c r="G220" s="1309" t="s">
        <v>346</v>
      </c>
      <c r="H220" s="1313">
        <v>1.0333333333333334</v>
      </c>
      <c r="I220" s="1368">
        <v>96.774193548387103</v>
      </c>
      <c r="J220" s="78">
        <v>160</v>
      </c>
      <c r="K220" s="82" t="s">
        <v>346</v>
      </c>
      <c r="L220" s="170" t="s">
        <v>346</v>
      </c>
      <c r="M220" s="102">
        <v>1</v>
      </c>
      <c r="N220" s="76">
        <v>101</v>
      </c>
      <c r="O220" s="77">
        <v>101</v>
      </c>
      <c r="P220" s="77">
        <v>96</v>
      </c>
      <c r="Q220" s="77" t="s">
        <v>189</v>
      </c>
      <c r="R220" s="77">
        <v>142</v>
      </c>
      <c r="S220" s="789">
        <v>66</v>
      </c>
      <c r="T220" s="789">
        <v>64</v>
      </c>
      <c r="U220" s="77">
        <v>167</v>
      </c>
      <c r="V220" s="77">
        <v>160</v>
      </c>
      <c r="W220" s="206">
        <v>1.04375</v>
      </c>
      <c r="X220" s="84">
        <v>0</v>
      </c>
      <c r="Y220" s="77">
        <v>0</v>
      </c>
      <c r="Z220" s="102">
        <v>0</v>
      </c>
    </row>
    <row r="221" spans="1:26" ht="12.75" customHeight="1" x14ac:dyDescent="0.15">
      <c r="A221" s="1275"/>
      <c r="B221" s="1265" t="s">
        <v>189</v>
      </c>
      <c r="C221" s="1333"/>
      <c r="D221" s="74">
        <v>80</v>
      </c>
      <c r="E221" s="1285"/>
      <c r="F221" s="1272"/>
      <c r="G221" s="1369"/>
      <c r="H221" s="1311"/>
      <c r="I221" s="1315"/>
      <c r="J221" s="78">
        <v>80</v>
      </c>
      <c r="K221" s="82" t="s">
        <v>346</v>
      </c>
      <c r="L221" s="170" t="s">
        <v>346</v>
      </c>
      <c r="M221" s="102">
        <v>2</v>
      </c>
      <c r="N221" s="76">
        <v>147</v>
      </c>
      <c r="O221" s="77">
        <v>147</v>
      </c>
      <c r="P221" s="77">
        <v>80</v>
      </c>
      <c r="Q221" s="77" t="s">
        <v>188</v>
      </c>
      <c r="R221" s="77">
        <v>36</v>
      </c>
      <c r="S221" s="846" t="s">
        <v>169</v>
      </c>
      <c r="T221" s="846" t="s">
        <v>169</v>
      </c>
      <c r="U221" s="77">
        <v>147</v>
      </c>
      <c r="V221" s="77">
        <v>80</v>
      </c>
      <c r="W221" s="206">
        <v>1.8374999999999999</v>
      </c>
      <c r="X221" s="84">
        <v>0</v>
      </c>
      <c r="Y221" s="77">
        <v>0</v>
      </c>
      <c r="Z221" s="102">
        <v>0</v>
      </c>
    </row>
    <row r="222" spans="1:26" ht="12.75" customHeight="1" x14ac:dyDescent="0.15">
      <c r="A222" s="353" t="s">
        <v>217</v>
      </c>
      <c r="B222" s="1265" t="s">
        <v>2</v>
      </c>
      <c r="C222" s="1333"/>
      <c r="D222" s="74">
        <v>240</v>
      </c>
      <c r="E222" s="76">
        <v>262</v>
      </c>
      <c r="F222" s="78">
        <v>262</v>
      </c>
      <c r="G222" s="79" t="s">
        <v>346</v>
      </c>
      <c r="H222" s="80">
        <v>1.0916666666666666</v>
      </c>
      <c r="I222" s="81">
        <v>91.603053435114504</v>
      </c>
      <c r="J222" s="78">
        <v>240</v>
      </c>
      <c r="K222" s="82" t="s">
        <v>346</v>
      </c>
      <c r="L222" s="170" t="s">
        <v>346</v>
      </c>
      <c r="M222" s="102">
        <v>7</v>
      </c>
      <c r="N222" s="76">
        <v>262</v>
      </c>
      <c r="O222" s="77">
        <v>262</v>
      </c>
      <c r="P222" s="77">
        <v>240</v>
      </c>
      <c r="Q222" s="1389"/>
      <c r="R222" s="1386"/>
      <c r="S222" s="1386"/>
      <c r="T222" s="1386"/>
      <c r="U222" s="77">
        <v>262</v>
      </c>
      <c r="V222" s="77">
        <v>240</v>
      </c>
      <c r="W222" s="206">
        <v>1.0916666666666666</v>
      </c>
      <c r="X222" s="84">
        <v>0</v>
      </c>
      <c r="Y222" s="77">
        <v>0</v>
      </c>
      <c r="Z222" s="102">
        <v>7</v>
      </c>
    </row>
    <row r="223" spans="1:26" ht="12.75" customHeight="1" x14ac:dyDescent="0.15">
      <c r="A223" s="1277" t="s">
        <v>118</v>
      </c>
      <c r="B223" s="1265" t="s">
        <v>181</v>
      </c>
      <c r="C223" s="1333"/>
      <c r="D223" s="74">
        <v>114</v>
      </c>
      <c r="E223" s="1287">
        <v>319</v>
      </c>
      <c r="F223" s="1271">
        <v>317</v>
      </c>
      <c r="G223" s="1309">
        <v>2</v>
      </c>
      <c r="H223" s="1313">
        <v>1.1727941176470589</v>
      </c>
      <c r="I223" s="1368">
        <v>85.266457680250781</v>
      </c>
      <c r="J223" s="78">
        <v>114</v>
      </c>
      <c r="K223" s="82">
        <v>1</v>
      </c>
      <c r="L223" s="170" t="s">
        <v>346</v>
      </c>
      <c r="M223" s="102">
        <v>0</v>
      </c>
      <c r="N223" s="76">
        <v>139</v>
      </c>
      <c r="O223" s="77">
        <v>138</v>
      </c>
      <c r="P223" s="77">
        <v>112</v>
      </c>
      <c r="Q223" s="77" t="s">
        <v>180</v>
      </c>
      <c r="R223" s="77">
        <v>79</v>
      </c>
      <c r="S223" s="789">
        <v>15</v>
      </c>
      <c r="T223" s="789">
        <v>2</v>
      </c>
      <c r="U223" s="77">
        <v>154</v>
      </c>
      <c r="V223" s="77">
        <v>114</v>
      </c>
      <c r="W223" s="206">
        <v>1.3508771929824561</v>
      </c>
      <c r="X223" s="84">
        <v>0</v>
      </c>
      <c r="Y223" s="77">
        <v>0</v>
      </c>
      <c r="Z223" s="102">
        <v>7</v>
      </c>
    </row>
    <row r="224" spans="1:26" ht="12.75" customHeight="1" x14ac:dyDescent="0.15">
      <c r="A224" s="1275"/>
      <c r="B224" s="1265" t="s">
        <v>180</v>
      </c>
      <c r="C224" s="1333"/>
      <c r="D224" s="74">
        <v>158</v>
      </c>
      <c r="E224" s="1285"/>
      <c r="F224" s="1272"/>
      <c r="G224" s="1369"/>
      <c r="H224" s="1311"/>
      <c r="I224" s="1315"/>
      <c r="J224" s="78">
        <v>158</v>
      </c>
      <c r="K224" s="82">
        <v>1</v>
      </c>
      <c r="L224" s="170" t="s">
        <v>346</v>
      </c>
      <c r="M224" s="102">
        <v>0</v>
      </c>
      <c r="N224" s="76">
        <v>180</v>
      </c>
      <c r="O224" s="77">
        <v>179</v>
      </c>
      <c r="P224" s="77">
        <v>158</v>
      </c>
      <c r="Q224" s="77" t="s">
        <v>181</v>
      </c>
      <c r="R224" s="77">
        <v>65</v>
      </c>
      <c r="S224" s="1013" t="s">
        <v>169</v>
      </c>
      <c r="T224" s="1013" t="s">
        <v>169</v>
      </c>
      <c r="U224" s="77">
        <v>180</v>
      </c>
      <c r="V224" s="77">
        <v>158</v>
      </c>
      <c r="W224" s="206">
        <v>1.139240506329114</v>
      </c>
      <c r="X224" s="84">
        <v>0</v>
      </c>
      <c r="Y224" s="77">
        <v>0</v>
      </c>
      <c r="Z224" s="102">
        <v>50</v>
      </c>
    </row>
    <row r="225" spans="1:26" ht="12.75" customHeight="1" x14ac:dyDescent="0.15">
      <c r="A225" s="1277" t="s">
        <v>119</v>
      </c>
      <c r="B225" s="1265" t="s">
        <v>181</v>
      </c>
      <c r="C225" s="1333"/>
      <c r="D225" s="74">
        <v>116</v>
      </c>
      <c r="E225" s="1287">
        <v>368</v>
      </c>
      <c r="F225" s="1271">
        <v>368</v>
      </c>
      <c r="G225" s="1309" t="s">
        <v>346</v>
      </c>
      <c r="H225" s="1313">
        <v>1.3381818181818181</v>
      </c>
      <c r="I225" s="1368">
        <v>74.728260869565219</v>
      </c>
      <c r="J225" s="78">
        <v>116</v>
      </c>
      <c r="K225" s="82" t="s">
        <v>346</v>
      </c>
      <c r="L225" s="170" t="s">
        <v>346</v>
      </c>
      <c r="M225" s="102">
        <v>0</v>
      </c>
      <c r="N225" s="76">
        <v>193</v>
      </c>
      <c r="O225" s="77">
        <v>193</v>
      </c>
      <c r="P225" s="77">
        <v>116</v>
      </c>
      <c r="Q225" s="77" t="s">
        <v>180</v>
      </c>
      <c r="R225" s="77">
        <v>65</v>
      </c>
      <c r="S225" s="194" t="s">
        <v>169</v>
      </c>
      <c r="T225" s="194" t="s">
        <v>169</v>
      </c>
      <c r="U225" s="77">
        <v>193</v>
      </c>
      <c r="V225" s="77">
        <v>116</v>
      </c>
      <c r="W225" s="206">
        <v>1.6637931034482758</v>
      </c>
      <c r="X225" s="84">
        <v>0</v>
      </c>
      <c r="Y225" s="77">
        <v>0</v>
      </c>
      <c r="Z225" s="102">
        <v>47</v>
      </c>
    </row>
    <row r="226" spans="1:26" ht="12.75" customHeight="1" x14ac:dyDescent="0.15">
      <c r="A226" s="1275"/>
      <c r="B226" s="1265" t="s">
        <v>180</v>
      </c>
      <c r="C226" s="1333"/>
      <c r="D226" s="74">
        <v>159</v>
      </c>
      <c r="E226" s="1285"/>
      <c r="F226" s="1272"/>
      <c r="G226" s="1369"/>
      <c r="H226" s="1311"/>
      <c r="I226" s="1315"/>
      <c r="J226" s="78">
        <v>159</v>
      </c>
      <c r="K226" s="82"/>
      <c r="L226" s="170" t="s">
        <v>346</v>
      </c>
      <c r="M226" s="102">
        <v>1</v>
      </c>
      <c r="N226" s="76">
        <v>175</v>
      </c>
      <c r="O226" s="77">
        <v>175</v>
      </c>
      <c r="P226" s="77">
        <v>143</v>
      </c>
      <c r="Q226" s="77" t="s">
        <v>181</v>
      </c>
      <c r="R226" s="77">
        <v>123</v>
      </c>
      <c r="S226" s="77">
        <v>52</v>
      </c>
      <c r="T226" s="77">
        <v>16</v>
      </c>
      <c r="U226" s="77">
        <v>227</v>
      </c>
      <c r="V226" s="77">
        <v>159</v>
      </c>
      <c r="W226" s="206">
        <v>1.4276729559748427</v>
      </c>
      <c r="X226" s="84">
        <v>3</v>
      </c>
      <c r="Y226" s="77">
        <v>0</v>
      </c>
      <c r="Z226" s="102">
        <v>73</v>
      </c>
    </row>
    <row r="227" spans="1:26" ht="12.75" customHeight="1" x14ac:dyDescent="0.15">
      <c r="A227" s="1277" t="s">
        <v>120</v>
      </c>
      <c r="B227" s="1265" t="s">
        <v>181</v>
      </c>
      <c r="C227" s="1333"/>
      <c r="D227" s="546">
        <v>119</v>
      </c>
      <c r="E227" s="1287">
        <v>325</v>
      </c>
      <c r="F227" s="1271">
        <v>325</v>
      </c>
      <c r="G227" s="1309" t="s">
        <v>346</v>
      </c>
      <c r="H227" s="1313">
        <v>1.1690647482014389</v>
      </c>
      <c r="I227" s="1368">
        <v>85.538461538461547</v>
      </c>
      <c r="J227" s="545">
        <v>119</v>
      </c>
      <c r="K227" s="540"/>
      <c r="L227" s="170" t="s">
        <v>346</v>
      </c>
      <c r="M227" s="538">
        <v>0</v>
      </c>
      <c r="N227" s="547">
        <v>145</v>
      </c>
      <c r="O227" s="536">
        <v>145</v>
      </c>
      <c r="P227" s="536">
        <v>119</v>
      </c>
      <c r="Q227" s="536" t="s">
        <v>180</v>
      </c>
      <c r="R227" s="536">
        <v>98</v>
      </c>
      <c r="S227" s="533" t="s">
        <v>169</v>
      </c>
      <c r="T227" s="533" t="s">
        <v>169</v>
      </c>
      <c r="U227" s="536">
        <v>145</v>
      </c>
      <c r="V227" s="536">
        <v>119</v>
      </c>
      <c r="W227" s="206">
        <v>1.2184873949579831</v>
      </c>
      <c r="X227" s="539">
        <v>0</v>
      </c>
      <c r="Y227" s="536">
        <v>0</v>
      </c>
      <c r="Z227" s="538">
        <v>1</v>
      </c>
    </row>
    <row r="228" spans="1:26" ht="12.75" customHeight="1" x14ac:dyDescent="0.15">
      <c r="A228" s="1275"/>
      <c r="B228" s="1265" t="s">
        <v>180</v>
      </c>
      <c r="C228" s="1333"/>
      <c r="D228" s="546">
        <v>159</v>
      </c>
      <c r="E228" s="1285"/>
      <c r="F228" s="1272"/>
      <c r="G228" s="1369"/>
      <c r="H228" s="1311"/>
      <c r="I228" s="1315"/>
      <c r="J228" s="545">
        <v>159</v>
      </c>
      <c r="K228" s="540"/>
      <c r="L228" s="170" t="s">
        <v>346</v>
      </c>
      <c r="M228" s="538">
        <v>0</v>
      </c>
      <c r="N228" s="547">
        <v>180</v>
      </c>
      <c r="O228" s="536">
        <v>180</v>
      </c>
      <c r="P228" s="536">
        <v>159</v>
      </c>
      <c r="Q228" s="536" t="s">
        <v>181</v>
      </c>
      <c r="R228" s="536">
        <v>85</v>
      </c>
      <c r="S228" s="536">
        <v>18</v>
      </c>
      <c r="T228" s="536">
        <v>0</v>
      </c>
      <c r="U228" s="536">
        <v>198</v>
      </c>
      <c r="V228" s="536">
        <v>159</v>
      </c>
      <c r="W228" s="206">
        <v>1.2452830188679245</v>
      </c>
      <c r="X228" s="539">
        <v>0</v>
      </c>
      <c r="Y228" s="536">
        <v>0</v>
      </c>
      <c r="Z228" s="538">
        <v>9</v>
      </c>
    </row>
    <row r="229" spans="1:26" s="70" customFormat="1" ht="12.75" customHeight="1" x14ac:dyDescent="0.15">
      <c r="A229" s="279"/>
      <c r="B229" s="49"/>
      <c r="C229" s="436"/>
      <c r="D229" s="49"/>
      <c r="E229" s="49"/>
      <c r="F229" s="49"/>
      <c r="G229" s="56"/>
      <c r="H229" s="280"/>
      <c r="I229" s="281"/>
      <c r="J229" s="49"/>
      <c r="K229" s="56"/>
      <c r="L229" s="167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280"/>
      <c r="X229" s="49"/>
      <c r="Y229" s="49"/>
      <c r="Z229" s="49"/>
    </row>
    <row r="230" spans="1:26" ht="12.75" customHeight="1" x14ac:dyDescent="0.15">
      <c r="A230" s="1140" t="s">
        <v>227</v>
      </c>
      <c r="B230" s="1107" t="s">
        <v>228</v>
      </c>
      <c r="C230" s="1218"/>
      <c r="D230" s="1232" t="s">
        <v>229</v>
      </c>
      <c r="E230" s="1171" t="s">
        <v>239</v>
      </c>
      <c r="F230" s="1168"/>
      <c r="G230" s="1168"/>
      <c r="H230" s="1168"/>
      <c r="I230" s="1241"/>
      <c r="J230" s="1235" t="s">
        <v>233</v>
      </c>
      <c r="K230" s="1235"/>
      <c r="L230" s="1355"/>
      <c r="M230" s="1113" t="s">
        <v>518</v>
      </c>
      <c r="N230" s="1221" t="s">
        <v>245</v>
      </c>
      <c r="O230" s="1120"/>
      <c r="P230" s="1120"/>
      <c r="Q230" s="1120"/>
      <c r="R230" s="1120"/>
      <c r="S230" s="1120"/>
      <c r="T230" s="1120"/>
      <c r="U230" s="1120"/>
      <c r="V230" s="1120"/>
      <c r="W230" s="1367"/>
      <c r="X230" s="1119" t="s">
        <v>255</v>
      </c>
      <c r="Y230" s="1120"/>
      <c r="Z230" s="1121"/>
    </row>
    <row r="231" spans="1:26" ht="12.75" customHeight="1" x14ac:dyDescent="0.15">
      <c r="A231" s="1141"/>
      <c r="B231" s="1109"/>
      <c r="C231" s="1338"/>
      <c r="D231" s="1262"/>
      <c r="E231" s="1160"/>
      <c r="F231" s="1199"/>
      <c r="G231" s="1199"/>
      <c r="H231" s="1199"/>
      <c r="I231" s="1301"/>
      <c r="J231" s="1243"/>
      <c r="K231" s="1243"/>
      <c r="L231" s="1151"/>
      <c r="M231" s="1114"/>
      <c r="N231" s="1122" t="s">
        <v>238</v>
      </c>
      <c r="O231" s="1123"/>
      <c r="P231" s="1123"/>
      <c r="Q231" s="1123" t="s">
        <v>246</v>
      </c>
      <c r="R231" s="1123"/>
      <c r="S231" s="1123"/>
      <c r="T231" s="1123"/>
      <c r="U231" s="1243" t="s">
        <v>590</v>
      </c>
      <c r="V231" s="1243" t="s">
        <v>576</v>
      </c>
      <c r="W231" s="1244" t="s">
        <v>586</v>
      </c>
      <c r="X231" s="1122"/>
      <c r="Y231" s="1123"/>
      <c r="Z231" s="1124"/>
    </row>
    <row r="232" spans="1:26" s="46" customFormat="1" ht="33.75" x14ac:dyDescent="0.15">
      <c r="A232" s="1142"/>
      <c r="B232" s="1111"/>
      <c r="C232" s="1219"/>
      <c r="D232" s="1263"/>
      <c r="E232" s="799" t="s">
        <v>230</v>
      </c>
      <c r="F232" s="1240" t="s">
        <v>522</v>
      </c>
      <c r="G232" s="1240"/>
      <c r="H232" s="87" t="s">
        <v>231</v>
      </c>
      <c r="I232" s="88" t="s">
        <v>232</v>
      </c>
      <c r="J232" s="1240"/>
      <c r="K232" s="1240"/>
      <c r="L232" s="1191"/>
      <c r="M232" s="1115"/>
      <c r="N232" s="763" t="s">
        <v>577</v>
      </c>
      <c r="O232" s="760" t="s">
        <v>578</v>
      </c>
      <c r="P232" s="760" t="s">
        <v>579</v>
      </c>
      <c r="Q232" s="760" t="s">
        <v>580</v>
      </c>
      <c r="R232" s="760" t="s">
        <v>581</v>
      </c>
      <c r="S232" s="760" t="s">
        <v>582</v>
      </c>
      <c r="T232" s="760" t="s">
        <v>583</v>
      </c>
      <c r="U232" s="1240"/>
      <c r="V232" s="1240"/>
      <c r="W232" s="1245"/>
      <c r="X232" s="42" t="s">
        <v>248</v>
      </c>
      <c r="Y232" s="43" t="s">
        <v>249</v>
      </c>
      <c r="Z232" s="45" t="s">
        <v>250</v>
      </c>
    </row>
    <row r="233" spans="1:26" ht="12.75" customHeight="1" x14ac:dyDescent="0.15">
      <c r="A233" s="353" t="s">
        <v>14</v>
      </c>
      <c r="B233" s="1249" t="s">
        <v>186</v>
      </c>
      <c r="C233" s="1332"/>
      <c r="D233" s="74">
        <v>360</v>
      </c>
      <c r="E233" s="76">
        <v>452</v>
      </c>
      <c r="F233" s="78">
        <v>452</v>
      </c>
      <c r="G233" s="79" t="s">
        <v>346</v>
      </c>
      <c r="H233" s="80">
        <v>1.2555555555555555</v>
      </c>
      <c r="I233" s="81">
        <v>79.646017699115049</v>
      </c>
      <c r="J233" s="78">
        <v>360</v>
      </c>
      <c r="K233" s="82" t="s">
        <v>346</v>
      </c>
      <c r="L233" s="170" t="s">
        <v>346</v>
      </c>
      <c r="M233" s="102">
        <v>1</v>
      </c>
      <c r="N233" s="762">
        <v>452</v>
      </c>
      <c r="O233" s="761">
        <v>452</v>
      </c>
      <c r="P233" s="761">
        <v>360</v>
      </c>
      <c r="Q233" s="1387"/>
      <c r="R233" s="1388"/>
      <c r="S233" s="1388"/>
      <c r="T233" s="1388"/>
      <c r="U233" s="761">
        <v>452</v>
      </c>
      <c r="V233" s="761">
        <v>360</v>
      </c>
      <c r="W233" s="206">
        <v>1.2555555555555555</v>
      </c>
      <c r="X233" s="84">
        <v>30</v>
      </c>
      <c r="Y233" s="77">
        <v>0</v>
      </c>
      <c r="Z233" s="102">
        <v>401</v>
      </c>
    </row>
    <row r="234" spans="1:26" ht="12.75" customHeight="1" x14ac:dyDescent="0.15">
      <c r="A234" s="353" t="s">
        <v>16</v>
      </c>
      <c r="B234" s="1265" t="s">
        <v>186</v>
      </c>
      <c r="C234" s="1333"/>
      <c r="D234" s="74">
        <v>360</v>
      </c>
      <c r="E234" s="76">
        <v>488</v>
      </c>
      <c r="F234" s="78">
        <v>488</v>
      </c>
      <c r="G234" s="79" t="s">
        <v>346</v>
      </c>
      <c r="H234" s="80">
        <v>1.3555555555555556</v>
      </c>
      <c r="I234" s="81">
        <v>73.770491803278688</v>
      </c>
      <c r="J234" s="78">
        <v>360</v>
      </c>
      <c r="K234" s="82" t="s">
        <v>346</v>
      </c>
      <c r="L234" s="170" t="s">
        <v>346</v>
      </c>
      <c r="M234" s="102">
        <v>1</v>
      </c>
      <c r="N234" s="76">
        <v>488</v>
      </c>
      <c r="O234" s="77">
        <v>488</v>
      </c>
      <c r="P234" s="77">
        <v>360</v>
      </c>
      <c r="Q234" s="1386"/>
      <c r="R234" s="1386"/>
      <c r="S234" s="1386"/>
      <c r="T234" s="1386"/>
      <c r="U234" s="77">
        <v>488</v>
      </c>
      <c r="V234" s="77">
        <v>360</v>
      </c>
      <c r="W234" s="206">
        <v>1.3555555555555556</v>
      </c>
      <c r="X234" s="84">
        <v>2</v>
      </c>
      <c r="Y234" s="77">
        <v>0</v>
      </c>
      <c r="Z234" s="102">
        <v>308</v>
      </c>
    </row>
    <row r="235" spans="1:26" ht="12.75" customHeight="1" x14ac:dyDescent="0.15">
      <c r="A235" s="353" t="s">
        <v>19</v>
      </c>
      <c r="B235" s="1265" t="s">
        <v>186</v>
      </c>
      <c r="C235" s="1333"/>
      <c r="D235" s="74">
        <v>360</v>
      </c>
      <c r="E235" s="76">
        <v>517</v>
      </c>
      <c r="F235" s="78">
        <v>517</v>
      </c>
      <c r="G235" s="79" t="s">
        <v>346</v>
      </c>
      <c r="H235" s="80">
        <v>1.4361111111111111</v>
      </c>
      <c r="I235" s="81">
        <v>69.632495164410059</v>
      </c>
      <c r="J235" s="78">
        <v>360</v>
      </c>
      <c r="K235" s="82" t="s">
        <v>346</v>
      </c>
      <c r="L235" s="170" t="s">
        <v>346</v>
      </c>
      <c r="M235" s="102">
        <v>0</v>
      </c>
      <c r="N235" s="76">
        <v>517</v>
      </c>
      <c r="O235" s="77">
        <v>517</v>
      </c>
      <c r="P235" s="77">
        <v>360</v>
      </c>
      <c r="Q235" s="1386"/>
      <c r="R235" s="1386"/>
      <c r="S235" s="1386"/>
      <c r="T235" s="1386"/>
      <c r="U235" s="77">
        <v>517</v>
      </c>
      <c r="V235" s="77">
        <v>360</v>
      </c>
      <c r="W235" s="206">
        <v>1.4361111111111111</v>
      </c>
      <c r="X235" s="84">
        <v>5</v>
      </c>
      <c r="Y235" s="77">
        <v>0</v>
      </c>
      <c r="Z235" s="102">
        <v>228</v>
      </c>
    </row>
    <row r="236" spans="1:26" ht="12.75" customHeight="1" x14ac:dyDescent="0.15">
      <c r="A236" s="353" t="s">
        <v>23</v>
      </c>
      <c r="B236" s="1265" t="s">
        <v>186</v>
      </c>
      <c r="C236" s="1333"/>
      <c r="D236" s="74">
        <v>360</v>
      </c>
      <c r="E236" s="76">
        <v>420</v>
      </c>
      <c r="F236" s="78">
        <v>420</v>
      </c>
      <c r="G236" s="79" t="s">
        <v>346</v>
      </c>
      <c r="H236" s="80">
        <v>1.1666666666666667</v>
      </c>
      <c r="I236" s="81">
        <v>85.714285714285708</v>
      </c>
      <c r="J236" s="78">
        <v>360</v>
      </c>
      <c r="K236" s="82" t="s">
        <v>346</v>
      </c>
      <c r="L236" s="170" t="s">
        <v>346</v>
      </c>
      <c r="M236" s="102">
        <v>6</v>
      </c>
      <c r="N236" s="76">
        <v>420</v>
      </c>
      <c r="O236" s="77">
        <v>420</v>
      </c>
      <c r="P236" s="77">
        <v>360</v>
      </c>
      <c r="Q236" s="1386"/>
      <c r="R236" s="1386"/>
      <c r="S236" s="1386"/>
      <c r="T236" s="1386"/>
      <c r="U236" s="77">
        <v>420</v>
      </c>
      <c r="V236" s="77">
        <v>360</v>
      </c>
      <c r="W236" s="206">
        <v>1.1666666666666667</v>
      </c>
      <c r="X236" s="84">
        <v>17</v>
      </c>
      <c r="Y236" s="77">
        <v>0</v>
      </c>
      <c r="Z236" s="102">
        <v>339</v>
      </c>
    </row>
    <row r="237" spans="1:26" ht="12.75" customHeight="1" x14ac:dyDescent="0.15">
      <c r="A237" s="353" t="s">
        <v>31</v>
      </c>
      <c r="B237" s="1265" t="s">
        <v>186</v>
      </c>
      <c r="C237" s="1333"/>
      <c r="D237" s="74">
        <v>360</v>
      </c>
      <c r="E237" s="76">
        <v>562</v>
      </c>
      <c r="F237" s="78">
        <v>562</v>
      </c>
      <c r="G237" s="79" t="s">
        <v>346</v>
      </c>
      <c r="H237" s="80">
        <v>1.5611111111111111</v>
      </c>
      <c r="I237" s="81">
        <v>64.056939501779368</v>
      </c>
      <c r="J237" s="78">
        <v>360</v>
      </c>
      <c r="K237" s="82"/>
      <c r="L237" s="170" t="s">
        <v>346</v>
      </c>
      <c r="M237" s="102">
        <v>2</v>
      </c>
      <c r="N237" s="76">
        <v>562</v>
      </c>
      <c r="O237" s="77">
        <v>562</v>
      </c>
      <c r="P237" s="77">
        <v>360</v>
      </c>
      <c r="Q237" s="1386"/>
      <c r="R237" s="1386"/>
      <c r="S237" s="1386"/>
      <c r="T237" s="1386"/>
      <c r="U237" s="77">
        <v>562</v>
      </c>
      <c r="V237" s="77">
        <v>360</v>
      </c>
      <c r="W237" s="206">
        <v>1.5611111111111111</v>
      </c>
      <c r="X237" s="84">
        <v>8</v>
      </c>
      <c r="Y237" s="77">
        <v>0</v>
      </c>
      <c r="Z237" s="102">
        <v>338</v>
      </c>
    </row>
    <row r="238" spans="1:26" ht="12.75" customHeight="1" x14ac:dyDescent="0.15">
      <c r="A238" s="353" t="s">
        <v>37</v>
      </c>
      <c r="B238" s="1265" t="s">
        <v>186</v>
      </c>
      <c r="C238" s="1333"/>
      <c r="D238" s="74">
        <v>320</v>
      </c>
      <c r="E238" s="76">
        <v>482</v>
      </c>
      <c r="F238" s="78">
        <v>481</v>
      </c>
      <c r="G238" s="79" t="s">
        <v>346</v>
      </c>
      <c r="H238" s="80">
        <v>1.5062500000000001</v>
      </c>
      <c r="I238" s="81">
        <v>66.390041493775925</v>
      </c>
      <c r="J238" s="78">
        <v>320</v>
      </c>
      <c r="K238" s="82" t="s">
        <v>346</v>
      </c>
      <c r="L238" s="170" t="s">
        <v>346</v>
      </c>
      <c r="M238" s="102">
        <v>0</v>
      </c>
      <c r="N238" s="76">
        <v>482</v>
      </c>
      <c r="O238" s="77">
        <v>481</v>
      </c>
      <c r="P238" s="77">
        <v>320</v>
      </c>
      <c r="Q238" s="1386"/>
      <c r="R238" s="1386"/>
      <c r="S238" s="1386"/>
      <c r="T238" s="1386"/>
      <c r="U238" s="77">
        <v>482</v>
      </c>
      <c r="V238" s="77">
        <v>320</v>
      </c>
      <c r="W238" s="206">
        <v>1.5062500000000001</v>
      </c>
      <c r="X238" s="84">
        <v>12</v>
      </c>
      <c r="Y238" s="77">
        <v>0</v>
      </c>
      <c r="Z238" s="102">
        <v>389</v>
      </c>
    </row>
    <row r="239" spans="1:26" ht="12.75" customHeight="1" x14ac:dyDescent="0.15">
      <c r="A239" s="353" t="s">
        <v>51</v>
      </c>
      <c r="B239" s="1265" t="s">
        <v>186</v>
      </c>
      <c r="C239" s="1333"/>
      <c r="D239" s="74">
        <v>360</v>
      </c>
      <c r="E239" s="76">
        <v>524</v>
      </c>
      <c r="F239" s="78">
        <v>524</v>
      </c>
      <c r="G239" s="79" t="s">
        <v>346</v>
      </c>
      <c r="H239" s="80">
        <v>1.4555555555555555</v>
      </c>
      <c r="I239" s="81">
        <v>68.702290076335885</v>
      </c>
      <c r="J239" s="78">
        <v>360</v>
      </c>
      <c r="K239" s="82" t="s">
        <v>346</v>
      </c>
      <c r="L239" s="170" t="s">
        <v>346</v>
      </c>
      <c r="M239" s="102">
        <v>1</v>
      </c>
      <c r="N239" s="76">
        <v>524</v>
      </c>
      <c r="O239" s="77">
        <v>524</v>
      </c>
      <c r="P239" s="77">
        <v>360</v>
      </c>
      <c r="Q239" s="1386"/>
      <c r="R239" s="1386"/>
      <c r="S239" s="1386"/>
      <c r="T239" s="1386"/>
      <c r="U239" s="77">
        <v>524</v>
      </c>
      <c r="V239" s="77">
        <v>360</v>
      </c>
      <c r="W239" s="206">
        <v>1.4555555555555555</v>
      </c>
      <c r="X239" s="84">
        <v>2</v>
      </c>
      <c r="Y239" s="77">
        <v>0</v>
      </c>
      <c r="Z239" s="102">
        <v>232</v>
      </c>
    </row>
    <row r="240" spans="1:26" ht="12.75" customHeight="1" x14ac:dyDescent="0.15">
      <c r="A240" s="353" t="s">
        <v>75</v>
      </c>
      <c r="B240" s="1265" t="s">
        <v>186</v>
      </c>
      <c r="C240" s="1333"/>
      <c r="D240" s="74">
        <v>360</v>
      </c>
      <c r="E240" s="76">
        <v>532</v>
      </c>
      <c r="F240" s="78">
        <v>531</v>
      </c>
      <c r="G240" s="79" t="s">
        <v>346</v>
      </c>
      <c r="H240" s="80">
        <v>1.4777777777777779</v>
      </c>
      <c r="I240" s="81">
        <v>67.669172932330824</v>
      </c>
      <c r="J240" s="78">
        <v>360</v>
      </c>
      <c r="K240" s="82"/>
      <c r="L240" s="170" t="s">
        <v>346</v>
      </c>
      <c r="M240" s="102">
        <v>3</v>
      </c>
      <c r="N240" s="76">
        <v>532</v>
      </c>
      <c r="O240" s="77">
        <v>531</v>
      </c>
      <c r="P240" s="77">
        <v>360</v>
      </c>
      <c r="Q240" s="1386"/>
      <c r="R240" s="1386"/>
      <c r="S240" s="1386"/>
      <c r="T240" s="1386"/>
      <c r="U240" s="77">
        <v>532</v>
      </c>
      <c r="V240" s="77">
        <v>360</v>
      </c>
      <c r="W240" s="206">
        <v>1.4777777777777779</v>
      </c>
      <c r="X240" s="84">
        <v>1</v>
      </c>
      <c r="Y240" s="77">
        <v>0</v>
      </c>
      <c r="Z240" s="102">
        <v>156</v>
      </c>
    </row>
    <row r="241" spans="1:26" ht="12.75" customHeight="1" x14ac:dyDescent="0.15">
      <c r="A241" s="353" t="s">
        <v>86</v>
      </c>
      <c r="B241" s="1265" t="s">
        <v>186</v>
      </c>
      <c r="C241" s="1333"/>
      <c r="D241" s="74">
        <v>320</v>
      </c>
      <c r="E241" s="76">
        <v>510</v>
      </c>
      <c r="F241" s="78">
        <v>510</v>
      </c>
      <c r="G241" s="79" t="s">
        <v>346</v>
      </c>
      <c r="H241" s="80">
        <v>1.59375</v>
      </c>
      <c r="I241" s="81">
        <v>62.745098039215684</v>
      </c>
      <c r="J241" s="78">
        <v>320</v>
      </c>
      <c r="K241" s="82" t="s">
        <v>346</v>
      </c>
      <c r="L241" s="170" t="s">
        <v>346</v>
      </c>
      <c r="M241" s="102">
        <v>0</v>
      </c>
      <c r="N241" s="76">
        <v>510</v>
      </c>
      <c r="O241" s="77">
        <v>510</v>
      </c>
      <c r="P241" s="77">
        <v>320</v>
      </c>
      <c r="Q241" s="1386"/>
      <c r="R241" s="1386"/>
      <c r="S241" s="1386"/>
      <c r="T241" s="1386"/>
      <c r="U241" s="77">
        <v>510</v>
      </c>
      <c r="V241" s="77">
        <v>320</v>
      </c>
      <c r="W241" s="206">
        <v>1.59375</v>
      </c>
      <c r="X241" s="84">
        <v>9</v>
      </c>
      <c r="Y241" s="77">
        <v>0</v>
      </c>
      <c r="Z241" s="102">
        <v>378</v>
      </c>
    </row>
    <row r="242" spans="1:26" ht="12.75" customHeight="1" x14ac:dyDescent="0.15">
      <c r="A242" s="353" t="s">
        <v>100</v>
      </c>
      <c r="B242" s="1265" t="s">
        <v>186</v>
      </c>
      <c r="C242" s="1333"/>
      <c r="D242" s="74">
        <v>320</v>
      </c>
      <c r="E242" s="76">
        <v>419</v>
      </c>
      <c r="F242" s="78">
        <v>419</v>
      </c>
      <c r="G242" s="79" t="s">
        <v>346</v>
      </c>
      <c r="H242" s="80">
        <v>1.309375</v>
      </c>
      <c r="I242" s="81">
        <v>76.372315035799517</v>
      </c>
      <c r="J242" s="78">
        <v>320</v>
      </c>
      <c r="K242" s="82" t="s">
        <v>346</v>
      </c>
      <c r="L242" s="170" t="s">
        <v>346</v>
      </c>
      <c r="M242" s="102">
        <v>0</v>
      </c>
      <c r="N242" s="76">
        <v>419</v>
      </c>
      <c r="O242" s="77">
        <v>419</v>
      </c>
      <c r="P242" s="77">
        <v>320</v>
      </c>
      <c r="Q242" s="1386"/>
      <c r="R242" s="1386"/>
      <c r="S242" s="1386"/>
      <c r="T242" s="1386"/>
      <c r="U242" s="77">
        <v>419</v>
      </c>
      <c r="V242" s="77">
        <v>320</v>
      </c>
      <c r="W242" s="206">
        <v>1.309375</v>
      </c>
      <c r="X242" s="84">
        <v>2</v>
      </c>
      <c r="Y242" s="77">
        <v>0</v>
      </c>
      <c r="Z242" s="102">
        <v>82</v>
      </c>
    </row>
    <row r="243" spans="1:26" ht="12.75" customHeight="1" x14ac:dyDescent="0.15">
      <c r="A243" s="355" t="s">
        <v>220</v>
      </c>
      <c r="B243" s="1251" t="s">
        <v>221</v>
      </c>
      <c r="C243" s="1334"/>
      <c r="D243" s="130">
        <v>240</v>
      </c>
      <c r="E243" s="132">
        <v>296</v>
      </c>
      <c r="F243" s="133">
        <v>296</v>
      </c>
      <c r="G243" s="134" t="s">
        <v>346</v>
      </c>
      <c r="H243" s="135">
        <v>1.2333333333333334</v>
      </c>
      <c r="I243" s="136">
        <v>81.081081081081081</v>
      </c>
      <c r="J243" s="133">
        <v>240</v>
      </c>
      <c r="K243" s="137" t="s">
        <v>346</v>
      </c>
      <c r="L243" s="203" t="s">
        <v>346</v>
      </c>
      <c r="M243" s="139">
        <v>0</v>
      </c>
      <c r="N243" s="132">
        <v>296</v>
      </c>
      <c r="O243" s="121">
        <v>296</v>
      </c>
      <c r="P243" s="121">
        <v>240</v>
      </c>
      <c r="Q243" s="1390"/>
      <c r="R243" s="1390"/>
      <c r="S243" s="1390"/>
      <c r="T243" s="1390"/>
      <c r="U243" s="121">
        <v>296</v>
      </c>
      <c r="V243" s="121">
        <v>240</v>
      </c>
      <c r="W243" s="282">
        <v>1.2333333333333334</v>
      </c>
      <c r="X243" s="140">
        <v>0</v>
      </c>
      <c r="Y243" s="121">
        <v>0</v>
      </c>
      <c r="Z243" s="139">
        <v>7</v>
      </c>
    </row>
    <row r="244" spans="1:26" ht="12.75" customHeight="1" x14ac:dyDescent="0.15">
      <c r="A244" s="1186" t="s">
        <v>262</v>
      </c>
      <c r="B244" s="359" t="s">
        <v>285</v>
      </c>
      <c r="C244" s="439" t="s">
        <v>271</v>
      </c>
      <c r="D244" s="89">
        <v>400</v>
      </c>
      <c r="E244" s="1379"/>
      <c r="F244" s="1380"/>
      <c r="G244" s="1380"/>
      <c r="H244" s="1380"/>
      <c r="I244" s="1380"/>
      <c r="J244" s="91">
        <v>400</v>
      </c>
      <c r="K244" s="95"/>
      <c r="L244" s="172"/>
      <c r="M244" s="97">
        <v>1</v>
      </c>
      <c r="N244" s="90">
        <v>463</v>
      </c>
      <c r="O244" s="99">
        <v>460</v>
      </c>
      <c r="P244" s="99">
        <v>377</v>
      </c>
      <c r="Q244" s="1377"/>
      <c r="R244" s="99">
        <v>361</v>
      </c>
      <c r="S244" s="99">
        <v>48</v>
      </c>
      <c r="T244" s="99">
        <v>23</v>
      </c>
      <c r="U244" s="99">
        <v>511</v>
      </c>
      <c r="V244" s="99">
        <v>400</v>
      </c>
      <c r="W244" s="283">
        <v>1.2775000000000001</v>
      </c>
      <c r="X244" s="98">
        <v>0</v>
      </c>
      <c r="Y244" s="99">
        <v>0</v>
      </c>
      <c r="Z244" s="97">
        <v>0</v>
      </c>
    </row>
    <row r="245" spans="1:26" ht="12.75" customHeight="1" x14ac:dyDescent="0.15">
      <c r="A245" s="1156"/>
      <c r="B245" s="1384" t="s">
        <v>261</v>
      </c>
      <c r="C245" s="437" t="s">
        <v>271</v>
      </c>
      <c r="D245" s="74">
        <v>2590</v>
      </c>
      <c r="E245" s="1450"/>
      <c r="F245" s="1386"/>
      <c r="G245" s="1386"/>
      <c r="H245" s="1386"/>
      <c r="I245" s="1386"/>
      <c r="J245" s="78">
        <v>2075</v>
      </c>
      <c r="K245" s="82">
        <v>2</v>
      </c>
      <c r="L245" s="170">
        <v>29</v>
      </c>
      <c r="M245" s="102">
        <v>3</v>
      </c>
      <c r="N245" s="76">
        <v>2097</v>
      </c>
      <c r="O245" s="77">
        <v>2092</v>
      </c>
      <c r="P245" s="77">
        <v>2062</v>
      </c>
      <c r="Q245" s="1386"/>
      <c r="R245" s="77">
        <v>621</v>
      </c>
      <c r="S245" s="77">
        <v>14</v>
      </c>
      <c r="T245" s="77">
        <v>13</v>
      </c>
      <c r="U245" s="77">
        <v>2111</v>
      </c>
      <c r="V245" s="77">
        <v>2075</v>
      </c>
      <c r="W245" s="206">
        <v>0.81505791505791503</v>
      </c>
      <c r="X245" s="84">
        <v>0</v>
      </c>
      <c r="Y245" s="77">
        <v>0</v>
      </c>
      <c r="Z245" s="102">
        <v>0</v>
      </c>
    </row>
    <row r="246" spans="1:26" ht="12.75" customHeight="1" x14ac:dyDescent="0.15">
      <c r="A246" s="1156"/>
      <c r="B246" s="1385"/>
      <c r="C246" s="437" t="s">
        <v>272</v>
      </c>
      <c r="D246" s="74">
        <v>120</v>
      </c>
      <c r="E246" s="1450"/>
      <c r="F246" s="1386"/>
      <c r="G246" s="1386"/>
      <c r="H246" s="1386"/>
      <c r="I246" s="1386"/>
      <c r="J246" s="78">
        <v>109</v>
      </c>
      <c r="K246" s="82"/>
      <c r="L246" s="170">
        <v>1</v>
      </c>
      <c r="M246" s="102">
        <v>0</v>
      </c>
      <c r="N246" s="76">
        <v>109</v>
      </c>
      <c r="O246" s="77">
        <v>109</v>
      </c>
      <c r="P246" s="77">
        <v>100</v>
      </c>
      <c r="Q246" s="1386"/>
      <c r="R246" s="77">
        <v>79</v>
      </c>
      <c r="S246" s="77">
        <v>9</v>
      </c>
      <c r="T246" s="77">
        <v>9</v>
      </c>
      <c r="U246" s="77">
        <v>118</v>
      </c>
      <c r="V246" s="77">
        <v>109</v>
      </c>
      <c r="W246" s="206">
        <v>0.98333333333333328</v>
      </c>
      <c r="X246" s="84">
        <v>0</v>
      </c>
      <c r="Y246" s="77">
        <v>0</v>
      </c>
      <c r="Z246" s="102">
        <v>0</v>
      </c>
    </row>
    <row r="247" spans="1:26" ht="12.75" customHeight="1" x14ac:dyDescent="0.15">
      <c r="A247" s="1156"/>
      <c r="B247" s="1279"/>
      <c r="C247" s="437" t="s">
        <v>274</v>
      </c>
      <c r="D247" s="74">
        <v>2710</v>
      </c>
      <c r="E247" s="1450"/>
      <c r="F247" s="1386"/>
      <c r="G247" s="1386"/>
      <c r="H247" s="1386"/>
      <c r="I247" s="1386"/>
      <c r="J247" s="78">
        <v>2184</v>
      </c>
      <c r="K247" s="82">
        <v>2</v>
      </c>
      <c r="L247" s="170">
        <v>30</v>
      </c>
      <c r="M247" s="102">
        <v>3</v>
      </c>
      <c r="N247" s="76">
        <v>2206</v>
      </c>
      <c r="O247" s="77">
        <v>2201</v>
      </c>
      <c r="P247" s="77">
        <v>2162</v>
      </c>
      <c r="Q247" s="1386"/>
      <c r="R247" s="77">
        <v>700</v>
      </c>
      <c r="S247" s="77">
        <v>23</v>
      </c>
      <c r="T247" s="77">
        <v>22</v>
      </c>
      <c r="U247" s="77">
        <v>2229</v>
      </c>
      <c r="V247" s="77">
        <v>2184</v>
      </c>
      <c r="W247" s="206">
        <v>0.82250922509225088</v>
      </c>
      <c r="X247" s="84">
        <v>0</v>
      </c>
      <c r="Y247" s="77">
        <v>0</v>
      </c>
      <c r="Z247" s="102">
        <v>0</v>
      </c>
    </row>
    <row r="248" spans="1:26" ht="12.75" customHeight="1" x14ac:dyDescent="0.15">
      <c r="A248" s="1156"/>
      <c r="B248" s="1384" t="s">
        <v>286</v>
      </c>
      <c r="C248" s="437" t="s">
        <v>271</v>
      </c>
      <c r="D248" s="74">
        <v>600</v>
      </c>
      <c r="E248" s="1450"/>
      <c r="F248" s="1386"/>
      <c r="G248" s="1386"/>
      <c r="H248" s="1386"/>
      <c r="I248" s="1386"/>
      <c r="J248" s="78">
        <v>522</v>
      </c>
      <c r="K248" s="82">
        <v>2</v>
      </c>
      <c r="L248" s="170">
        <v>18</v>
      </c>
      <c r="M248" s="1070" t="s">
        <v>597</v>
      </c>
      <c r="N248" s="76">
        <v>524</v>
      </c>
      <c r="O248" s="77">
        <v>522</v>
      </c>
      <c r="P248" s="77">
        <v>522</v>
      </c>
      <c r="Q248" s="1386"/>
      <c r="R248" s="77">
        <v>17</v>
      </c>
      <c r="S248" s="1043" t="s">
        <v>591</v>
      </c>
      <c r="T248" s="1043" t="s">
        <v>591</v>
      </c>
      <c r="U248" s="77">
        <v>524</v>
      </c>
      <c r="V248" s="77">
        <v>522</v>
      </c>
      <c r="W248" s="206">
        <v>0.87333333333333329</v>
      </c>
      <c r="X248" s="84">
        <v>0</v>
      </c>
      <c r="Y248" s="77">
        <v>0</v>
      </c>
      <c r="Z248" s="102">
        <v>0</v>
      </c>
    </row>
    <row r="249" spans="1:26" ht="12.75" customHeight="1" x14ac:dyDescent="0.15">
      <c r="A249" s="1156"/>
      <c r="B249" s="1385"/>
      <c r="C249" s="437" t="s">
        <v>272</v>
      </c>
      <c r="D249" s="74">
        <v>320</v>
      </c>
      <c r="E249" s="1450"/>
      <c r="F249" s="1386"/>
      <c r="G249" s="1386"/>
      <c r="H249" s="1386"/>
      <c r="I249" s="1386"/>
      <c r="J249" s="78">
        <v>320</v>
      </c>
      <c r="K249" s="82"/>
      <c r="L249" s="170"/>
      <c r="M249" s="102">
        <v>4</v>
      </c>
      <c r="N249" s="76">
        <v>332</v>
      </c>
      <c r="O249" s="77">
        <v>332</v>
      </c>
      <c r="P249" s="77">
        <v>253</v>
      </c>
      <c r="Q249" s="1386"/>
      <c r="R249" s="77">
        <v>217</v>
      </c>
      <c r="S249" s="77">
        <v>69</v>
      </c>
      <c r="T249" s="77">
        <v>67</v>
      </c>
      <c r="U249" s="77">
        <v>401</v>
      </c>
      <c r="V249" s="77">
        <v>320</v>
      </c>
      <c r="W249" s="206">
        <v>1.253125</v>
      </c>
      <c r="X249" s="84">
        <v>0</v>
      </c>
      <c r="Y249" s="77">
        <v>0</v>
      </c>
      <c r="Z249" s="102">
        <v>0</v>
      </c>
    </row>
    <row r="250" spans="1:26" ht="12.75" customHeight="1" x14ac:dyDescent="0.15">
      <c r="A250" s="1156"/>
      <c r="B250" s="1279"/>
      <c r="C250" s="437" t="s">
        <v>274</v>
      </c>
      <c r="D250" s="74">
        <v>920</v>
      </c>
      <c r="E250" s="1450"/>
      <c r="F250" s="1386"/>
      <c r="G250" s="1386"/>
      <c r="H250" s="1386"/>
      <c r="I250" s="1386"/>
      <c r="J250" s="78">
        <v>842</v>
      </c>
      <c r="K250" s="82">
        <v>2</v>
      </c>
      <c r="L250" s="170">
        <v>18</v>
      </c>
      <c r="M250" s="102">
        <v>4</v>
      </c>
      <c r="N250" s="76">
        <v>856</v>
      </c>
      <c r="O250" s="77">
        <v>854</v>
      </c>
      <c r="P250" s="77">
        <v>775</v>
      </c>
      <c r="Q250" s="1386"/>
      <c r="R250" s="77">
        <v>234</v>
      </c>
      <c r="S250" s="77">
        <v>69</v>
      </c>
      <c r="T250" s="77">
        <v>67</v>
      </c>
      <c r="U250" s="77">
        <v>925</v>
      </c>
      <c r="V250" s="77">
        <v>842</v>
      </c>
      <c r="W250" s="206">
        <v>1.0054347826086956</v>
      </c>
      <c r="X250" s="84">
        <v>0</v>
      </c>
      <c r="Y250" s="77">
        <v>0</v>
      </c>
      <c r="Z250" s="102">
        <v>0</v>
      </c>
    </row>
    <row r="251" spans="1:26" ht="12.75" customHeight="1" x14ac:dyDescent="0.15">
      <c r="A251" s="1156"/>
      <c r="B251" s="351" t="s">
        <v>287</v>
      </c>
      <c r="C251" s="437" t="s">
        <v>271</v>
      </c>
      <c r="D251" s="74">
        <v>240</v>
      </c>
      <c r="E251" s="1450"/>
      <c r="F251" s="1386"/>
      <c r="G251" s="1386"/>
      <c r="H251" s="1386"/>
      <c r="I251" s="1386"/>
      <c r="J251" s="78">
        <v>240</v>
      </c>
      <c r="K251" s="82"/>
      <c r="L251" s="170"/>
      <c r="M251" s="102">
        <v>7</v>
      </c>
      <c r="N251" s="76">
        <v>262</v>
      </c>
      <c r="O251" s="77">
        <v>262</v>
      </c>
      <c r="P251" s="77">
        <v>240</v>
      </c>
      <c r="Q251" s="1386"/>
      <c r="R251" s="1181"/>
      <c r="S251" s="1254"/>
      <c r="T251" s="1182"/>
      <c r="U251" s="77">
        <v>262</v>
      </c>
      <c r="V251" s="77">
        <v>240</v>
      </c>
      <c r="W251" s="206">
        <v>1.0916666666666666</v>
      </c>
      <c r="X251" s="84">
        <v>0</v>
      </c>
      <c r="Y251" s="77">
        <v>0</v>
      </c>
      <c r="Z251" s="102">
        <v>7</v>
      </c>
    </row>
    <row r="252" spans="1:26" ht="12.75" customHeight="1" x14ac:dyDescent="0.15">
      <c r="A252" s="1156"/>
      <c r="B252" s="351" t="s">
        <v>288</v>
      </c>
      <c r="C252" s="437" t="s">
        <v>271</v>
      </c>
      <c r="D252" s="74">
        <v>40</v>
      </c>
      <c r="E252" s="1450"/>
      <c r="F252" s="1386"/>
      <c r="G252" s="1386"/>
      <c r="H252" s="1386"/>
      <c r="I252" s="1386"/>
      <c r="J252" s="78">
        <v>34</v>
      </c>
      <c r="K252" s="82"/>
      <c r="L252" s="170"/>
      <c r="M252" s="1070" t="s">
        <v>597</v>
      </c>
      <c r="N252" s="76">
        <v>34</v>
      </c>
      <c r="O252" s="77">
        <v>34</v>
      </c>
      <c r="P252" s="77">
        <v>34</v>
      </c>
      <c r="Q252" s="1386"/>
      <c r="R252" s="77">
        <v>22</v>
      </c>
      <c r="S252" s="864" t="s">
        <v>535</v>
      </c>
      <c r="T252" s="864" t="s">
        <v>535</v>
      </c>
      <c r="U252" s="77">
        <v>34</v>
      </c>
      <c r="V252" s="77">
        <v>34</v>
      </c>
      <c r="W252" s="206">
        <v>0.85</v>
      </c>
      <c r="X252" s="84">
        <v>0</v>
      </c>
      <c r="Y252" s="77">
        <v>0</v>
      </c>
      <c r="Z252" s="102">
        <v>0</v>
      </c>
    </row>
    <row r="253" spans="1:26" ht="12.75" customHeight="1" x14ac:dyDescent="0.15">
      <c r="A253" s="1156"/>
      <c r="B253" s="351" t="s">
        <v>289</v>
      </c>
      <c r="C253" s="437" t="s">
        <v>271</v>
      </c>
      <c r="D253" s="74">
        <v>349</v>
      </c>
      <c r="E253" s="1450"/>
      <c r="F253" s="1386"/>
      <c r="G253" s="1386"/>
      <c r="H253" s="1386"/>
      <c r="I253" s="1386"/>
      <c r="J253" s="78">
        <v>349</v>
      </c>
      <c r="K253" s="82">
        <v>1</v>
      </c>
      <c r="L253" s="170"/>
      <c r="M253" s="102">
        <v>0</v>
      </c>
      <c r="N253" s="76">
        <v>477</v>
      </c>
      <c r="O253" s="77">
        <v>476</v>
      </c>
      <c r="P253" s="77">
        <v>347</v>
      </c>
      <c r="Q253" s="1386"/>
      <c r="R253" s="77">
        <v>242</v>
      </c>
      <c r="S253" s="789">
        <v>15</v>
      </c>
      <c r="T253" s="789">
        <v>2</v>
      </c>
      <c r="U253" s="77">
        <v>492</v>
      </c>
      <c r="V253" s="77">
        <v>349</v>
      </c>
      <c r="W253" s="206">
        <v>1.4097421203438396</v>
      </c>
      <c r="X253" s="84">
        <v>0</v>
      </c>
      <c r="Y253" s="77">
        <v>0</v>
      </c>
      <c r="Z253" s="102">
        <v>55</v>
      </c>
    </row>
    <row r="254" spans="1:26" ht="12.75" customHeight="1" x14ac:dyDescent="0.15">
      <c r="A254" s="1156"/>
      <c r="B254" s="351" t="s">
        <v>290</v>
      </c>
      <c r="C254" s="437" t="s">
        <v>272</v>
      </c>
      <c r="D254" s="74">
        <v>40</v>
      </c>
      <c r="E254" s="1450"/>
      <c r="F254" s="1386"/>
      <c r="G254" s="1386"/>
      <c r="H254" s="1386"/>
      <c r="I254" s="1386"/>
      <c r="J254" s="78">
        <v>37</v>
      </c>
      <c r="K254" s="1097"/>
      <c r="L254" s="170">
        <v>1</v>
      </c>
      <c r="M254" s="1082">
        <v>0</v>
      </c>
      <c r="N254" s="76">
        <v>35</v>
      </c>
      <c r="O254" s="77">
        <v>35</v>
      </c>
      <c r="P254" s="77">
        <v>35</v>
      </c>
      <c r="Q254" s="1386"/>
      <c r="R254" s="77">
        <v>58</v>
      </c>
      <c r="S254" s="77">
        <v>2</v>
      </c>
      <c r="T254" s="77">
        <v>2</v>
      </c>
      <c r="U254" s="77">
        <v>37</v>
      </c>
      <c r="V254" s="77">
        <v>37</v>
      </c>
      <c r="W254" s="206">
        <v>0.92500000000000004</v>
      </c>
      <c r="X254" s="84">
        <v>0</v>
      </c>
      <c r="Y254" s="77">
        <v>0</v>
      </c>
      <c r="Z254" s="102">
        <v>0</v>
      </c>
    </row>
    <row r="255" spans="1:26" ht="12.75" customHeight="1" x14ac:dyDescent="0.15">
      <c r="A255" s="1156"/>
      <c r="B255" s="351" t="s">
        <v>281</v>
      </c>
      <c r="C255" s="437" t="s">
        <v>271</v>
      </c>
      <c r="D255" s="74">
        <v>476</v>
      </c>
      <c r="E255" s="1450"/>
      <c r="F255" s="1386"/>
      <c r="G255" s="1386"/>
      <c r="H255" s="1386"/>
      <c r="I255" s="1386"/>
      <c r="J255" s="78">
        <v>476</v>
      </c>
      <c r="K255" s="1097">
        <v>1</v>
      </c>
      <c r="L255" s="170"/>
      <c r="M255" s="102">
        <v>1</v>
      </c>
      <c r="N255" s="76">
        <v>535</v>
      </c>
      <c r="O255" s="77">
        <v>534</v>
      </c>
      <c r="P255" s="77">
        <v>460</v>
      </c>
      <c r="Q255" s="1386"/>
      <c r="R255" s="77">
        <v>273</v>
      </c>
      <c r="S255" s="77">
        <v>70</v>
      </c>
      <c r="T255" s="77">
        <v>16</v>
      </c>
      <c r="U255" s="77">
        <v>605</v>
      </c>
      <c r="V255" s="77">
        <v>476</v>
      </c>
      <c r="W255" s="206">
        <v>1.2710084033613445</v>
      </c>
      <c r="X255" s="84">
        <v>3</v>
      </c>
      <c r="Y255" s="77">
        <v>0</v>
      </c>
      <c r="Z255" s="102">
        <v>132</v>
      </c>
    </row>
    <row r="256" spans="1:26" ht="12.75" customHeight="1" x14ac:dyDescent="0.15">
      <c r="A256" s="1156"/>
      <c r="B256" s="351" t="s">
        <v>291</v>
      </c>
      <c r="C256" s="437" t="s">
        <v>271</v>
      </c>
      <c r="D256" s="74">
        <v>3480</v>
      </c>
      <c r="E256" s="1450"/>
      <c r="F256" s="1386"/>
      <c r="G256" s="1386"/>
      <c r="H256" s="1386"/>
      <c r="I256" s="1386"/>
      <c r="J256" s="78">
        <v>3480</v>
      </c>
      <c r="K256" s="82"/>
      <c r="L256" s="170"/>
      <c r="M256" s="102">
        <v>14</v>
      </c>
      <c r="N256" s="76">
        <v>4906</v>
      </c>
      <c r="O256" s="77">
        <v>4904</v>
      </c>
      <c r="P256" s="77">
        <v>3480</v>
      </c>
      <c r="Q256" s="1386"/>
      <c r="R256" s="1181"/>
      <c r="S256" s="1254"/>
      <c r="T256" s="1182"/>
      <c r="U256" s="77">
        <v>4906</v>
      </c>
      <c r="V256" s="77">
        <v>3480</v>
      </c>
      <c r="W256" s="206">
        <v>1.4097701149425288</v>
      </c>
      <c r="X256" s="84">
        <v>88</v>
      </c>
      <c r="Y256" s="77">
        <v>0</v>
      </c>
      <c r="Z256" s="102">
        <v>2851</v>
      </c>
    </row>
    <row r="257" spans="1:26" ht="12.75" customHeight="1" x14ac:dyDescent="0.15">
      <c r="A257" s="1158"/>
      <c r="B257" s="174" t="s">
        <v>296</v>
      </c>
      <c r="C257" s="406" t="s">
        <v>271</v>
      </c>
      <c r="D257" s="103">
        <v>240</v>
      </c>
      <c r="E257" s="1381"/>
      <c r="F257" s="1378"/>
      <c r="G257" s="1378"/>
      <c r="H257" s="1378"/>
      <c r="I257" s="1378"/>
      <c r="J257" s="105">
        <v>240</v>
      </c>
      <c r="K257" s="108"/>
      <c r="L257" s="175"/>
      <c r="M257" s="110">
        <v>0</v>
      </c>
      <c r="N257" s="104">
        <v>296</v>
      </c>
      <c r="O257" s="112">
        <v>296</v>
      </c>
      <c r="P257" s="112">
        <v>240</v>
      </c>
      <c r="Q257" s="1378"/>
      <c r="R257" s="1179"/>
      <c r="S257" s="1376"/>
      <c r="T257" s="1180"/>
      <c r="U257" s="112">
        <v>296</v>
      </c>
      <c r="V257" s="112">
        <v>240</v>
      </c>
      <c r="W257" s="207">
        <v>1.2333333333333334</v>
      </c>
      <c r="X257" s="111">
        <v>0</v>
      </c>
      <c r="Y257" s="112">
        <v>0</v>
      </c>
      <c r="Z257" s="110">
        <v>7</v>
      </c>
    </row>
    <row r="258" spans="1:26" ht="12.75" customHeight="1" x14ac:dyDescent="0.15">
      <c r="A258" s="1171" t="s">
        <v>270</v>
      </c>
      <c r="B258" s="1241"/>
      <c r="C258" s="432" t="s">
        <v>271</v>
      </c>
      <c r="D258" s="89">
        <v>8415</v>
      </c>
      <c r="E258" s="1379"/>
      <c r="F258" s="1380"/>
      <c r="G258" s="1380"/>
      <c r="H258" s="1380"/>
      <c r="I258" s="1380"/>
      <c r="J258" s="91">
        <v>7816</v>
      </c>
      <c r="K258" s="95">
        <v>6</v>
      </c>
      <c r="L258" s="172">
        <v>47</v>
      </c>
      <c r="M258" s="97">
        <v>26</v>
      </c>
      <c r="N258" s="90">
        <v>9594</v>
      </c>
      <c r="O258" s="99">
        <v>9580</v>
      </c>
      <c r="P258" s="99">
        <v>7762</v>
      </c>
      <c r="Q258" s="1377"/>
      <c r="R258" s="99">
        <v>1536</v>
      </c>
      <c r="S258" s="99">
        <v>147</v>
      </c>
      <c r="T258" s="99">
        <v>54</v>
      </c>
      <c r="U258" s="99">
        <v>9741</v>
      </c>
      <c r="V258" s="99">
        <v>7816</v>
      </c>
      <c r="W258" s="283">
        <v>1.1575757575757575</v>
      </c>
      <c r="X258" s="98">
        <v>91</v>
      </c>
      <c r="Y258" s="99">
        <v>0</v>
      </c>
      <c r="Z258" s="97">
        <v>3052</v>
      </c>
    </row>
    <row r="259" spans="1:26" ht="12.75" customHeight="1" x14ac:dyDescent="0.15">
      <c r="A259" s="1159"/>
      <c r="B259" s="1242"/>
      <c r="C259" s="435" t="s">
        <v>272</v>
      </c>
      <c r="D259" s="74">
        <v>480</v>
      </c>
      <c r="E259" s="1450"/>
      <c r="F259" s="1386"/>
      <c r="G259" s="1386"/>
      <c r="H259" s="1386"/>
      <c r="I259" s="1386"/>
      <c r="J259" s="78">
        <v>466</v>
      </c>
      <c r="K259" s="82"/>
      <c r="L259" s="170">
        <v>2</v>
      </c>
      <c r="M259" s="102">
        <v>4</v>
      </c>
      <c r="N259" s="76">
        <v>476</v>
      </c>
      <c r="O259" s="77">
        <v>476</v>
      </c>
      <c r="P259" s="77">
        <v>388</v>
      </c>
      <c r="Q259" s="1386"/>
      <c r="R259" s="77">
        <v>354</v>
      </c>
      <c r="S259" s="77">
        <v>80</v>
      </c>
      <c r="T259" s="77">
        <v>78</v>
      </c>
      <c r="U259" s="77">
        <v>556</v>
      </c>
      <c r="V259" s="77">
        <v>466</v>
      </c>
      <c r="W259" s="206">
        <v>1.1583333333333334</v>
      </c>
      <c r="X259" s="84">
        <v>0</v>
      </c>
      <c r="Y259" s="77">
        <v>0</v>
      </c>
      <c r="Z259" s="102">
        <v>0</v>
      </c>
    </row>
    <row r="260" spans="1:26" ht="12.75" customHeight="1" x14ac:dyDescent="0.15">
      <c r="A260" s="1162"/>
      <c r="B260" s="1261"/>
      <c r="C260" s="440" t="s">
        <v>274</v>
      </c>
      <c r="D260" s="103">
        <v>8895</v>
      </c>
      <c r="E260" s="1381"/>
      <c r="F260" s="1378"/>
      <c r="G260" s="1378"/>
      <c r="H260" s="1378"/>
      <c r="I260" s="1378"/>
      <c r="J260" s="105">
        <v>8282</v>
      </c>
      <c r="K260" s="108">
        <v>6</v>
      </c>
      <c r="L260" s="175">
        <v>49</v>
      </c>
      <c r="M260" s="110">
        <v>30</v>
      </c>
      <c r="N260" s="104">
        <v>10070</v>
      </c>
      <c r="O260" s="112">
        <v>10056</v>
      </c>
      <c r="P260" s="112">
        <v>8150</v>
      </c>
      <c r="Q260" s="1378"/>
      <c r="R260" s="112">
        <v>1890</v>
      </c>
      <c r="S260" s="112">
        <v>227</v>
      </c>
      <c r="T260" s="112">
        <v>132</v>
      </c>
      <c r="U260" s="112">
        <v>10297</v>
      </c>
      <c r="V260" s="112">
        <v>8282</v>
      </c>
      <c r="W260" s="207">
        <v>1.1576166385609894</v>
      </c>
      <c r="X260" s="111">
        <v>91</v>
      </c>
      <c r="Y260" s="112">
        <v>0</v>
      </c>
      <c r="Z260" s="110">
        <v>3052</v>
      </c>
    </row>
    <row r="261" spans="1:26" s="70" customFormat="1" ht="12.75" customHeight="1" x14ac:dyDescent="0.15">
      <c r="A261" s="350"/>
      <c r="B261" s="115"/>
      <c r="C261" s="430"/>
      <c r="G261" s="36"/>
      <c r="H261" s="71"/>
      <c r="I261" s="72"/>
      <c r="K261" s="36"/>
      <c r="L261" s="73"/>
      <c r="W261" s="71"/>
    </row>
    <row r="262" spans="1:26" s="70" customFormat="1" ht="12.75" customHeight="1" x14ac:dyDescent="0.15">
      <c r="A262" s="350" t="s">
        <v>327</v>
      </c>
      <c r="B262" s="115"/>
      <c r="C262" s="430"/>
      <c r="G262" s="36"/>
      <c r="H262" s="71"/>
      <c r="I262" s="72"/>
      <c r="K262" s="36"/>
      <c r="L262" s="73"/>
      <c r="W262" s="71"/>
    </row>
    <row r="263" spans="1:26" ht="12.75" customHeight="1" x14ac:dyDescent="0.15">
      <c r="A263" s="1140" t="s">
        <v>227</v>
      </c>
      <c r="B263" s="1107" t="s">
        <v>228</v>
      </c>
      <c r="C263" s="1218"/>
      <c r="D263" s="1232" t="s">
        <v>229</v>
      </c>
      <c r="E263" s="1171" t="s">
        <v>239</v>
      </c>
      <c r="F263" s="1168"/>
      <c r="G263" s="1168"/>
      <c r="H263" s="1168"/>
      <c r="I263" s="1241"/>
      <c r="J263" s="1235" t="s">
        <v>233</v>
      </c>
      <c r="K263" s="1235"/>
      <c r="L263" s="1355"/>
      <c r="M263" s="1113" t="s">
        <v>518</v>
      </c>
      <c r="N263" s="1221" t="s">
        <v>245</v>
      </c>
      <c r="O263" s="1120"/>
      <c r="P263" s="1120"/>
      <c r="Q263" s="1120"/>
      <c r="R263" s="1120"/>
      <c r="S263" s="1120"/>
      <c r="T263" s="1120"/>
      <c r="U263" s="1120"/>
      <c r="V263" s="1120"/>
      <c r="W263" s="1121"/>
      <c r="X263" s="1119" t="s">
        <v>255</v>
      </c>
      <c r="Y263" s="1120"/>
      <c r="Z263" s="1121"/>
    </row>
    <row r="264" spans="1:26" ht="12.75" customHeight="1" x14ac:dyDescent="0.15">
      <c r="A264" s="1141"/>
      <c r="B264" s="1109"/>
      <c r="C264" s="1338"/>
      <c r="D264" s="1262"/>
      <c r="E264" s="1160"/>
      <c r="F264" s="1199"/>
      <c r="G264" s="1199"/>
      <c r="H264" s="1199"/>
      <c r="I264" s="1301"/>
      <c r="J264" s="1243"/>
      <c r="K264" s="1243"/>
      <c r="L264" s="1151"/>
      <c r="M264" s="1114"/>
      <c r="N264" s="1122" t="s">
        <v>238</v>
      </c>
      <c r="O264" s="1123"/>
      <c r="P264" s="1123"/>
      <c r="Q264" s="1123" t="s">
        <v>246</v>
      </c>
      <c r="R264" s="1123"/>
      <c r="S264" s="1123"/>
      <c r="T264" s="1123"/>
      <c r="U264" s="1243" t="s">
        <v>590</v>
      </c>
      <c r="V264" s="1243" t="s">
        <v>576</v>
      </c>
      <c r="W264" s="1244" t="s">
        <v>586</v>
      </c>
      <c r="X264" s="1122"/>
      <c r="Y264" s="1123"/>
      <c r="Z264" s="1124"/>
    </row>
    <row r="265" spans="1:26" s="46" customFormat="1" ht="33.75" x14ac:dyDescent="0.15">
      <c r="A265" s="1142"/>
      <c r="B265" s="1111"/>
      <c r="C265" s="1219"/>
      <c r="D265" s="1263"/>
      <c r="E265" s="799" t="s">
        <v>230</v>
      </c>
      <c r="F265" s="1240" t="s">
        <v>522</v>
      </c>
      <c r="G265" s="1240"/>
      <c r="H265" s="87" t="s">
        <v>231</v>
      </c>
      <c r="I265" s="88" t="s">
        <v>232</v>
      </c>
      <c r="J265" s="1240"/>
      <c r="K265" s="1240"/>
      <c r="L265" s="1191"/>
      <c r="M265" s="1115"/>
      <c r="N265" s="763" t="s">
        <v>577</v>
      </c>
      <c r="O265" s="760" t="s">
        <v>578</v>
      </c>
      <c r="P265" s="760" t="s">
        <v>579</v>
      </c>
      <c r="Q265" s="760" t="s">
        <v>580</v>
      </c>
      <c r="R265" s="760" t="s">
        <v>581</v>
      </c>
      <c r="S265" s="760" t="s">
        <v>582</v>
      </c>
      <c r="T265" s="760" t="s">
        <v>583</v>
      </c>
      <c r="U265" s="1240"/>
      <c r="V265" s="1240"/>
      <c r="W265" s="1245"/>
      <c r="X265" s="42" t="s">
        <v>248</v>
      </c>
      <c r="Y265" s="43" t="s">
        <v>249</v>
      </c>
      <c r="Z265" s="45" t="s">
        <v>250</v>
      </c>
    </row>
    <row r="266" spans="1:26" ht="12.75" customHeight="1" x14ac:dyDescent="0.15">
      <c r="A266" s="352" t="s">
        <v>122</v>
      </c>
      <c r="B266" s="1249" t="s">
        <v>13</v>
      </c>
      <c r="C266" s="1332"/>
      <c r="D266" s="48">
        <v>240</v>
      </c>
      <c r="E266" s="50">
        <v>288</v>
      </c>
      <c r="F266" s="52">
        <v>288</v>
      </c>
      <c r="G266" s="53" t="s">
        <v>346</v>
      </c>
      <c r="H266" s="54">
        <v>1.2</v>
      </c>
      <c r="I266" s="55">
        <v>83.333333333333343</v>
      </c>
      <c r="J266" s="52">
        <v>240</v>
      </c>
      <c r="K266" s="56" t="s">
        <v>346</v>
      </c>
      <c r="L266" s="167" t="s">
        <v>346</v>
      </c>
      <c r="M266" s="118">
        <v>1</v>
      </c>
      <c r="N266" s="50">
        <v>288</v>
      </c>
      <c r="O266" s="51">
        <v>288</v>
      </c>
      <c r="P266" s="51">
        <v>240</v>
      </c>
      <c r="Q266" s="1387"/>
      <c r="R266" s="1388"/>
      <c r="S266" s="1388"/>
      <c r="T266" s="1388"/>
      <c r="U266" s="51">
        <v>288</v>
      </c>
      <c r="V266" s="51">
        <v>240</v>
      </c>
      <c r="W266" s="59">
        <v>1.2</v>
      </c>
      <c r="X266" s="58">
        <v>0</v>
      </c>
      <c r="Y266" s="51">
        <v>0</v>
      </c>
      <c r="Z266" s="118">
        <v>0</v>
      </c>
    </row>
    <row r="267" spans="1:26" ht="12.75" customHeight="1" x14ac:dyDescent="0.15">
      <c r="A267" s="1277" t="s">
        <v>218</v>
      </c>
      <c r="B267" s="1265" t="s">
        <v>12</v>
      </c>
      <c r="C267" s="1333"/>
      <c r="D267" s="74">
        <v>40</v>
      </c>
      <c r="E267" s="1286">
        <v>138</v>
      </c>
      <c r="F267" s="1265">
        <v>138</v>
      </c>
      <c r="G267" s="1308" t="s">
        <v>346</v>
      </c>
      <c r="H267" s="1312">
        <v>1.1499999999999999</v>
      </c>
      <c r="I267" s="1316">
        <v>86.956521739130437</v>
      </c>
      <c r="J267" s="78">
        <v>40</v>
      </c>
      <c r="K267" s="82" t="s">
        <v>346</v>
      </c>
      <c r="L267" s="170" t="s">
        <v>346</v>
      </c>
      <c r="M267" s="102">
        <v>0</v>
      </c>
      <c r="N267" s="76">
        <v>46</v>
      </c>
      <c r="O267" s="77">
        <v>46</v>
      </c>
      <c r="P267" s="77">
        <v>39</v>
      </c>
      <c r="Q267" s="77" t="s">
        <v>13</v>
      </c>
      <c r="R267" s="77">
        <v>10</v>
      </c>
      <c r="S267" s="77">
        <v>2</v>
      </c>
      <c r="T267" s="77">
        <v>1</v>
      </c>
      <c r="U267" s="77">
        <v>48</v>
      </c>
      <c r="V267" s="77">
        <v>40</v>
      </c>
      <c r="W267" s="85">
        <v>1.2</v>
      </c>
      <c r="X267" s="84">
        <v>0</v>
      </c>
      <c r="Y267" s="77">
        <v>0</v>
      </c>
      <c r="Z267" s="102">
        <v>0</v>
      </c>
    </row>
    <row r="268" spans="1:26" ht="12.75" customHeight="1" x14ac:dyDescent="0.15">
      <c r="A268" s="1275"/>
      <c r="B268" s="1265" t="s">
        <v>13</v>
      </c>
      <c r="C268" s="1333"/>
      <c r="D268" s="74">
        <v>80</v>
      </c>
      <c r="E268" s="1286">
        <v>138</v>
      </c>
      <c r="F268" s="1265">
        <v>138</v>
      </c>
      <c r="G268" s="1308" t="s">
        <v>346</v>
      </c>
      <c r="H268" s="1312">
        <v>1.1499999999999999</v>
      </c>
      <c r="I268" s="1316">
        <v>86.956521739130437</v>
      </c>
      <c r="J268" s="78">
        <v>80</v>
      </c>
      <c r="K268" s="82" t="s">
        <v>346</v>
      </c>
      <c r="L268" s="170" t="s">
        <v>346</v>
      </c>
      <c r="M268" s="102">
        <v>0</v>
      </c>
      <c r="N268" s="76">
        <v>92</v>
      </c>
      <c r="O268" s="77">
        <v>92</v>
      </c>
      <c r="P268" s="77">
        <v>80</v>
      </c>
      <c r="Q268" s="77" t="s">
        <v>12</v>
      </c>
      <c r="R268" s="77">
        <v>26</v>
      </c>
      <c r="S268" s="194" t="s">
        <v>169</v>
      </c>
      <c r="T268" s="194" t="s">
        <v>169</v>
      </c>
      <c r="U268" s="77">
        <v>92</v>
      </c>
      <c r="V268" s="77">
        <v>80</v>
      </c>
      <c r="W268" s="85">
        <v>1.1499999999999999</v>
      </c>
      <c r="X268" s="84">
        <v>0</v>
      </c>
      <c r="Y268" s="77">
        <v>0</v>
      </c>
      <c r="Z268" s="102">
        <v>0</v>
      </c>
    </row>
    <row r="269" spans="1:26" ht="12.75" customHeight="1" x14ac:dyDescent="0.15">
      <c r="A269" s="353" t="s">
        <v>140</v>
      </c>
      <c r="B269" s="1265" t="s">
        <v>13</v>
      </c>
      <c r="C269" s="1333"/>
      <c r="D269" s="74">
        <v>160</v>
      </c>
      <c r="E269" s="76">
        <v>120</v>
      </c>
      <c r="F269" s="78">
        <v>120</v>
      </c>
      <c r="G269" s="79" t="s">
        <v>346</v>
      </c>
      <c r="H269" s="80">
        <v>0.75</v>
      </c>
      <c r="I269" s="81">
        <v>133.33333333333331</v>
      </c>
      <c r="J269" s="78">
        <v>120</v>
      </c>
      <c r="K269" s="82" t="s">
        <v>346</v>
      </c>
      <c r="L269" s="170">
        <v>6</v>
      </c>
      <c r="M269" s="162" t="s">
        <v>489</v>
      </c>
      <c r="N269" s="76">
        <v>120</v>
      </c>
      <c r="O269" s="77">
        <v>120</v>
      </c>
      <c r="P269" s="77">
        <v>120</v>
      </c>
      <c r="Q269" s="1389"/>
      <c r="R269" s="1386"/>
      <c r="S269" s="1386"/>
      <c r="T269" s="1386"/>
      <c r="U269" s="77">
        <v>120</v>
      </c>
      <c r="V269" s="77">
        <v>120</v>
      </c>
      <c r="W269" s="85">
        <v>0.75</v>
      </c>
      <c r="X269" s="84">
        <v>0</v>
      </c>
      <c r="Y269" s="77">
        <v>0</v>
      </c>
      <c r="Z269" s="102">
        <v>0</v>
      </c>
    </row>
    <row r="270" spans="1:26" ht="12.75" customHeight="1" x14ac:dyDescent="0.15">
      <c r="A270" s="353" t="s">
        <v>123</v>
      </c>
      <c r="B270" s="1265" t="s">
        <v>13</v>
      </c>
      <c r="C270" s="1333"/>
      <c r="D270" s="74">
        <v>240</v>
      </c>
      <c r="E270" s="76">
        <v>352</v>
      </c>
      <c r="F270" s="78">
        <v>352</v>
      </c>
      <c r="G270" s="79" t="s">
        <v>346</v>
      </c>
      <c r="H270" s="80">
        <v>1.4666666666666666</v>
      </c>
      <c r="I270" s="81">
        <v>68.181818181818173</v>
      </c>
      <c r="J270" s="78">
        <v>240</v>
      </c>
      <c r="K270" s="82"/>
      <c r="L270" s="170" t="s">
        <v>346</v>
      </c>
      <c r="M270" s="102">
        <v>0</v>
      </c>
      <c r="N270" s="76">
        <v>352</v>
      </c>
      <c r="O270" s="1014">
        <v>352</v>
      </c>
      <c r="P270" s="77">
        <v>240</v>
      </c>
      <c r="Q270" s="1386"/>
      <c r="R270" s="1386"/>
      <c r="S270" s="1386"/>
      <c r="T270" s="1386"/>
      <c r="U270" s="77">
        <v>352</v>
      </c>
      <c r="V270" s="77">
        <v>240</v>
      </c>
      <c r="W270" s="85">
        <v>1.4666666666666666</v>
      </c>
      <c r="X270" s="84">
        <v>0</v>
      </c>
      <c r="Y270" s="77">
        <v>0</v>
      </c>
      <c r="Z270" s="102">
        <v>4</v>
      </c>
    </row>
    <row r="271" spans="1:26" ht="12.75" customHeight="1" x14ac:dyDescent="0.15">
      <c r="A271" s="353" t="s">
        <v>124</v>
      </c>
      <c r="B271" s="1265" t="s">
        <v>13</v>
      </c>
      <c r="C271" s="1333"/>
      <c r="D271" s="74">
        <v>240</v>
      </c>
      <c r="E271" s="76">
        <v>331</v>
      </c>
      <c r="F271" s="78">
        <v>330</v>
      </c>
      <c r="G271" s="79">
        <v>1</v>
      </c>
      <c r="H271" s="80">
        <v>1.3791666666666667</v>
      </c>
      <c r="I271" s="81">
        <v>72.507552870090635</v>
      </c>
      <c r="J271" s="78">
        <v>240</v>
      </c>
      <c r="K271" s="82">
        <v>1</v>
      </c>
      <c r="L271" s="170" t="s">
        <v>346</v>
      </c>
      <c r="M271" s="102">
        <v>0</v>
      </c>
      <c r="N271" s="76">
        <v>331</v>
      </c>
      <c r="O271" s="77">
        <v>330</v>
      </c>
      <c r="P271" s="77">
        <v>240</v>
      </c>
      <c r="Q271" s="1386"/>
      <c r="R271" s="1386"/>
      <c r="S271" s="1386"/>
      <c r="T271" s="1386"/>
      <c r="U271" s="77">
        <v>331</v>
      </c>
      <c r="V271" s="77">
        <v>240</v>
      </c>
      <c r="W271" s="85">
        <v>1.3791666666666667</v>
      </c>
      <c r="X271" s="84">
        <v>0</v>
      </c>
      <c r="Y271" s="77">
        <v>0</v>
      </c>
      <c r="Z271" s="102">
        <v>4</v>
      </c>
    </row>
    <row r="272" spans="1:26" ht="12.75" customHeight="1" x14ac:dyDescent="0.15">
      <c r="A272" s="353" t="s">
        <v>125</v>
      </c>
      <c r="B272" s="1265" t="s">
        <v>13</v>
      </c>
      <c r="C272" s="1333"/>
      <c r="D272" s="74">
        <v>148</v>
      </c>
      <c r="E272" s="76">
        <v>149</v>
      </c>
      <c r="F272" s="78">
        <v>147</v>
      </c>
      <c r="G272" s="79" t="s">
        <v>346</v>
      </c>
      <c r="H272" s="80">
        <v>1.0067567567567568</v>
      </c>
      <c r="I272" s="81">
        <v>99.328859060402692</v>
      </c>
      <c r="J272" s="78">
        <v>147</v>
      </c>
      <c r="K272" s="82" t="s">
        <v>346</v>
      </c>
      <c r="L272" s="170"/>
      <c r="M272" s="1016">
        <v>2</v>
      </c>
      <c r="N272" s="76">
        <v>149</v>
      </c>
      <c r="O272" s="77">
        <v>147</v>
      </c>
      <c r="P272" s="77">
        <v>147</v>
      </c>
      <c r="Q272" s="1386"/>
      <c r="R272" s="1386"/>
      <c r="S272" s="1386"/>
      <c r="T272" s="1386"/>
      <c r="U272" s="77">
        <v>149</v>
      </c>
      <c r="V272" s="77">
        <v>147</v>
      </c>
      <c r="W272" s="85">
        <v>1.0067567567567568</v>
      </c>
      <c r="X272" s="84">
        <v>0</v>
      </c>
      <c r="Y272" s="77">
        <v>0</v>
      </c>
      <c r="Z272" s="102">
        <v>0</v>
      </c>
    </row>
    <row r="273" spans="1:26" ht="12.75" customHeight="1" x14ac:dyDescent="0.15">
      <c r="A273" s="353" t="s">
        <v>60</v>
      </c>
      <c r="B273" s="1265" t="s">
        <v>13</v>
      </c>
      <c r="C273" s="1333"/>
      <c r="D273" s="74">
        <v>240</v>
      </c>
      <c r="E273" s="76">
        <v>265</v>
      </c>
      <c r="F273" s="78">
        <v>265</v>
      </c>
      <c r="G273" s="79" t="s">
        <v>346</v>
      </c>
      <c r="H273" s="80">
        <v>1.1041666666666667</v>
      </c>
      <c r="I273" s="81">
        <v>90.566037735849065</v>
      </c>
      <c r="J273" s="78">
        <v>240</v>
      </c>
      <c r="K273" s="82" t="s">
        <v>346</v>
      </c>
      <c r="L273" s="170" t="s">
        <v>346</v>
      </c>
      <c r="M273" s="1016">
        <v>1</v>
      </c>
      <c r="N273" s="76">
        <v>265</v>
      </c>
      <c r="O273" s="77">
        <v>265</v>
      </c>
      <c r="P273" s="77">
        <v>240</v>
      </c>
      <c r="Q273" s="1386"/>
      <c r="R273" s="1386"/>
      <c r="S273" s="1386"/>
      <c r="T273" s="1386"/>
      <c r="U273" s="77">
        <v>265</v>
      </c>
      <c r="V273" s="77">
        <v>240</v>
      </c>
      <c r="W273" s="85">
        <v>1.1041666666666667</v>
      </c>
      <c r="X273" s="84">
        <v>1</v>
      </c>
      <c r="Y273" s="77">
        <v>0</v>
      </c>
      <c r="Z273" s="102">
        <v>0</v>
      </c>
    </row>
    <row r="274" spans="1:26" ht="12.75" customHeight="1" x14ac:dyDescent="0.15">
      <c r="A274" s="353" t="s">
        <v>126</v>
      </c>
      <c r="B274" s="1265" t="s">
        <v>13</v>
      </c>
      <c r="C274" s="1333"/>
      <c r="D274" s="74">
        <v>240</v>
      </c>
      <c r="E274" s="76">
        <v>284</v>
      </c>
      <c r="F274" s="78">
        <v>283</v>
      </c>
      <c r="G274" s="79" t="s">
        <v>346</v>
      </c>
      <c r="H274" s="80">
        <v>1.1833333333333333</v>
      </c>
      <c r="I274" s="81">
        <v>84.507042253521121</v>
      </c>
      <c r="J274" s="78">
        <v>240</v>
      </c>
      <c r="K274" s="82" t="s">
        <v>346</v>
      </c>
      <c r="L274" s="170" t="s">
        <v>346</v>
      </c>
      <c r="M274" s="102">
        <v>1</v>
      </c>
      <c r="N274" s="76">
        <v>284</v>
      </c>
      <c r="O274" s="77">
        <v>283</v>
      </c>
      <c r="P274" s="77">
        <v>240</v>
      </c>
      <c r="Q274" s="1386"/>
      <c r="R274" s="1386"/>
      <c r="S274" s="1386"/>
      <c r="T274" s="1386"/>
      <c r="U274" s="77">
        <v>284</v>
      </c>
      <c r="V274" s="77">
        <v>240</v>
      </c>
      <c r="W274" s="85">
        <v>1.1833333333333333</v>
      </c>
      <c r="X274" s="84">
        <v>0</v>
      </c>
      <c r="Y274" s="77">
        <v>0</v>
      </c>
      <c r="Z274" s="102">
        <v>3</v>
      </c>
    </row>
    <row r="275" spans="1:26" ht="12.75" customHeight="1" x14ac:dyDescent="0.15">
      <c r="A275" s="353" t="s">
        <v>63</v>
      </c>
      <c r="B275" s="1265" t="s">
        <v>13</v>
      </c>
      <c r="C275" s="1333"/>
      <c r="D275" s="74">
        <v>226</v>
      </c>
      <c r="E275" s="76">
        <v>266</v>
      </c>
      <c r="F275" s="78">
        <v>265</v>
      </c>
      <c r="G275" s="79">
        <v>1</v>
      </c>
      <c r="H275" s="80">
        <v>1.1769911504424779</v>
      </c>
      <c r="I275" s="81">
        <v>84.962406015037601</v>
      </c>
      <c r="J275" s="78">
        <v>226</v>
      </c>
      <c r="K275" s="82">
        <v>1</v>
      </c>
      <c r="L275" s="170" t="s">
        <v>346</v>
      </c>
      <c r="M275" s="102">
        <v>2</v>
      </c>
      <c r="N275" s="76">
        <v>266</v>
      </c>
      <c r="O275" s="77">
        <v>265</v>
      </c>
      <c r="P275" s="77">
        <v>226</v>
      </c>
      <c r="Q275" s="1386"/>
      <c r="R275" s="1386"/>
      <c r="S275" s="1386"/>
      <c r="T275" s="1386"/>
      <c r="U275" s="77">
        <v>266</v>
      </c>
      <c r="V275" s="77">
        <v>226</v>
      </c>
      <c r="W275" s="85">
        <v>1.1769911504424779</v>
      </c>
      <c r="X275" s="84">
        <v>0</v>
      </c>
      <c r="Y275" s="77">
        <v>0</v>
      </c>
      <c r="Z275" s="102">
        <v>0</v>
      </c>
    </row>
    <row r="276" spans="1:26" ht="12.75" customHeight="1" x14ac:dyDescent="0.15">
      <c r="A276" s="353" t="s">
        <v>127</v>
      </c>
      <c r="B276" s="1265" t="s">
        <v>13</v>
      </c>
      <c r="C276" s="1333"/>
      <c r="D276" s="74">
        <v>240</v>
      </c>
      <c r="E276" s="76">
        <v>195</v>
      </c>
      <c r="F276" s="78">
        <v>195</v>
      </c>
      <c r="G276" s="79" t="s">
        <v>346</v>
      </c>
      <c r="H276" s="80">
        <v>0.8125</v>
      </c>
      <c r="I276" s="81">
        <v>123.07692307692308</v>
      </c>
      <c r="J276" s="78">
        <v>195</v>
      </c>
      <c r="K276" s="82" t="s">
        <v>346</v>
      </c>
      <c r="L276" s="170">
        <v>1</v>
      </c>
      <c r="M276" s="162" t="s">
        <v>489</v>
      </c>
      <c r="N276" s="76">
        <v>195</v>
      </c>
      <c r="O276" s="77">
        <v>195</v>
      </c>
      <c r="P276" s="77">
        <v>195</v>
      </c>
      <c r="Q276" s="1386"/>
      <c r="R276" s="1386"/>
      <c r="S276" s="1386"/>
      <c r="T276" s="1386"/>
      <c r="U276" s="77">
        <v>195</v>
      </c>
      <c r="V276" s="77">
        <v>195</v>
      </c>
      <c r="W276" s="85">
        <v>0.8125</v>
      </c>
      <c r="X276" s="84">
        <v>0</v>
      </c>
      <c r="Y276" s="77">
        <v>0</v>
      </c>
      <c r="Z276" s="102">
        <v>0</v>
      </c>
    </row>
    <row r="277" spans="1:26" ht="12.75" customHeight="1" x14ac:dyDescent="0.15">
      <c r="A277" s="353" t="s">
        <v>128</v>
      </c>
      <c r="B277" s="1265" t="s">
        <v>13</v>
      </c>
      <c r="C277" s="1333"/>
      <c r="D277" s="74">
        <v>226</v>
      </c>
      <c r="E277" s="76">
        <v>237</v>
      </c>
      <c r="F277" s="78">
        <v>237</v>
      </c>
      <c r="G277" s="79" t="s">
        <v>346</v>
      </c>
      <c r="H277" s="80">
        <v>1.0486725663716814</v>
      </c>
      <c r="I277" s="81">
        <v>95.358649789029542</v>
      </c>
      <c r="J277" s="78">
        <v>226</v>
      </c>
      <c r="K277" s="82" t="s">
        <v>346</v>
      </c>
      <c r="L277" s="170" t="s">
        <v>346</v>
      </c>
      <c r="M277" s="102">
        <v>2</v>
      </c>
      <c r="N277" s="76">
        <v>237</v>
      </c>
      <c r="O277" s="77">
        <v>237</v>
      </c>
      <c r="P277" s="77">
        <v>226</v>
      </c>
      <c r="Q277" s="1386"/>
      <c r="R277" s="1386"/>
      <c r="S277" s="1386"/>
      <c r="T277" s="1386"/>
      <c r="U277" s="77">
        <v>237</v>
      </c>
      <c r="V277" s="77">
        <v>226</v>
      </c>
      <c r="W277" s="85">
        <v>1.0486725663716814</v>
      </c>
      <c r="X277" s="84">
        <v>0</v>
      </c>
      <c r="Y277" s="77">
        <v>0</v>
      </c>
      <c r="Z277" s="102">
        <v>0</v>
      </c>
    </row>
    <row r="278" spans="1:26" ht="12.75" customHeight="1" x14ac:dyDescent="0.15">
      <c r="A278" s="353" t="s">
        <v>129</v>
      </c>
      <c r="B278" s="1265" t="s">
        <v>13</v>
      </c>
      <c r="C278" s="1333"/>
      <c r="D278" s="74">
        <v>240</v>
      </c>
      <c r="E278" s="76">
        <v>257</v>
      </c>
      <c r="F278" s="78">
        <v>256</v>
      </c>
      <c r="G278" s="79" t="s">
        <v>346</v>
      </c>
      <c r="H278" s="80">
        <v>1.0708333333333333</v>
      </c>
      <c r="I278" s="81">
        <v>93.385214007782096</v>
      </c>
      <c r="J278" s="78">
        <v>240</v>
      </c>
      <c r="K278" s="82" t="s">
        <v>346</v>
      </c>
      <c r="L278" s="170" t="s">
        <v>346</v>
      </c>
      <c r="M278" s="102">
        <v>7</v>
      </c>
      <c r="N278" s="76">
        <v>257</v>
      </c>
      <c r="O278" s="77">
        <v>256</v>
      </c>
      <c r="P278" s="77">
        <v>240</v>
      </c>
      <c r="Q278" s="1386"/>
      <c r="R278" s="1386"/>
      <c r="S278" s="1386"/>
      <c r="T278" s="1386"/>
      <c r="U278" s="77">
        <v>257</v>
      </c>
      <c r="V278" s="77">
        <v>240</v>
      </c>
      <c r="W278" s="85">
        <v>1.0708333333333333</v>
      </c>
      <c r="X278" s="84">
        <v>0</v>
      </c>
      <c r="Y278" s="77">
        <v>0</v>
      </c>
      <c r="Z278" s="102">
        <v>0</v>
      </c>
    </row>
    <row r="279" spans="1:26" ht="12.75" customHeight="1" x14ac:dyDescent="0.15">
      <c r="A279" s="353" t="s">
        <v>130</v>
      </c>
      <c r="B279" s="1265" t="s">
        <v>13</v>
      </c>
      <c r="C279" s="1333"/>
      <c r="D279" s="74">
        <v>240</v>
      </c>
      <c r="E279" s="76">
        <v>294</v>
      </c>
      <c r="F279" s="78">
        <v>294</v>
      </c>
      <c r="G279" s="79" t="s">
        <v>346</v>
      </c>
      <c r="H279" s="80">
        <v>1.2250000000000001</v>
      </c>
      <c r="I279" s="81">
        <v>81.632653061224488</v>
      </c>
      <c r="J279" s="78">
        <v>240</v>
      </c>
      <c r="K279" s="82"/>
      <c r="L279" s="170" t="s">
        <v>346</v>
      </c>
      <c r="M279" s="102">
        <v>1</v>
      </c>
      <c r="N279" s="76">
        <v>294</v>
      </c>
      <c r="O279" s="77">
        <v>294</v>
      </c>
      <c r="P279" s="77">
        <v>240</v>
      </c>
      <c r="Q279" s="1386"/>
      <c r="R279" s="1386"/>
      <c r="S279" s="1386"/>
      <c r="T279" s="1386"/>
      <c r="U279" s="77">
        <v>294</v>
      </c>
      <c r="V279" s="77">
        <v>240</v>
      </c>
      <c r="W279" s="85">
        <v>1.2250000000000001</v>
      </c>
      <c r="X279" s="84">
        <v>0</v>
      </c>
      <c r="Y279" s="77">
        <v>0</v>
      </c>
      <c r="Z279" s="102">
        <v>1</v>
      </c>
    </row>
    <row r="280" spans="1:26" ht="12.75" customHeight="1" x14ac:dyDescent="0.15">
      <c r="A280" s="353" t="s">
        <v>93</v>
      </c>
      <c r="B280" s="1265" t="s">
        <v>13</v>
      </c>
      <c r="C280" s="1333"/>
      <c r="D280" s="74">
        <v>224</v>
      </c>
      <c r="E280" s="76">
        <v>170</v>
      </c>
      <c r="F280" s="78">
        <v>170</v>
      </c>
      <c r="G280" s="79" t="s">
        <v>346</v>
      </c>
      <c r="H280" s="80">
        <v>0.7589285714285714</v>
      </c>
      <c r="I280" s="81">
        <v>131.76470588235293</v>
      </c>
      <c r="J280" s="78">
        <v>170</v>
      </c>
      <c r="K280" s="82" t="s">
        <v>346</v>
      </c>
      <c r="L280" s="170">
        <v>5</v>
      </c>
      <c r="M280" s="162" t="s">
        <v>489</v>
      </c>
      <c r="N280" s="76">
        <v>170</v>
      </c>
      <c r="O280" s="77">
        <v>170</v>
      </c>
      <c r="P280" s="77">
        <v>170</v>
      </c>
      <c r="Q280" s="1386"/>
      <c r="R280" s="1386"/>
      <c r="S280" s="1386"/>
      <c r="T280" s="1386"/>
      <c r="U280" s="77">
        <v>170</v>
      </c>
      <c r="V280" s="77">
        <v>170</v>
      </c>
      <c r="W280" s="85">
        <v>0.7589285714285714</v>
      </c>
      <c r="X280" s="84">
        <v>0</v>
      </c>
      <c r="Y280" s="77">
        <v>0</v>
      </c>
      <c r="Z280" s="102">
        <v>0</v>
      </c>
    </row>
    <row r="281" spans="1:26" ht="12.75" customHeight="1" x14ac:dyDescent="0.15">
      <c r="A281" s="353" t="s">
        <v>96</v>
      </c>
      <c r="B281" s="1265" t="s">
        <v>13</v>
      </c>
      <c r="C281" s="1333"/>
      <c r="D281" s="74">
        <v>240</v>
      </c>
      <c r="E281" s="76">
        <v>254</v>
      </c>
      <c r="F281" s="78">
        <v>253</v>
      </c>
      <c r="G281" s="79" t="s">
        <v>346</v>
      </c>
      <c r="H281" s="80">
        <v>1.0583333333333333</v>
      </c>
      <c r="I281" s="81">
        <v>94.488188976377955</v>
      </c>
      <c r="J281" s="78">
        <v>240</v>
      </c>
      <c r="K281" s="82" t="s">
        <v>346</v>
      </c>
      <c r="L281" s="170" t="s">
        <v>346</v>
      </c>
      <c r="M281" s="102">
        <v>0</v>
      </c>
      <c r="N281" s="76">
        <v>254</v>
      </c>
      <c r="O281" s="77">
        <v>253</v>
      </c>
      <c r="P281" s="77">
        <v>240</v>
      </c>
      <c r="Q281" s="1386"/>
      <c r="R281" s="1386"/>
      <c r="S281" s="1386"/>
      <c r="T281" s="1386"/>
      <c r="U281" s="77">
        <v>254</v>
      </c>
      <c r="V281" s="77">
        <v>240</v>
      </c>
      <c r="W281" s="85">
        <v>1.0583333333333333</v>
      </c>
      <c r="X281" s="84">
        <v>0</v>
      </c>
      <c r="Y281" s="77">
        <v>0</v>
      </c>
      <c r="Z281" s="102">
        <v>0</v>
      </c>
    </row>
    <row r="282" spans="1:26" ht="12.75" customHeight="1" x14ac:dyDescent="0.15">
      <c r="A282" s="103" t="s">
        <v>131</v>
      </c>
      <c r="B282" s="1251" t="s">
        <v>13</v>
      </c>
      <c r="C282" s="1334"/>
      <c r="D282" s="130">
        <v>240</v>
      </c>
      <c r="E282" s="132">
        <v>264</v>
      </c>
      <c r="F282" s="133">
        <v>263</v>
      </c>
      <c r="G282" s="134">
        <v>1</v>
      </c>
      <c r="H282" s="135">
        <v>1.1000000000000001</v>
      </c>
      <c r="I282" s="136">
        <v>90.909090909090907</v>
      </c>
      <c r="J282" s="133">
        <v>240</v>
      </c>
      <c r="K282" s="137"/>
      <c r="L282" s="203" t="s">
        <v>346</v>
      </c>
      <c r="M282" s="139">
        <v>0</v>
      </c>
      <c r="N282" s="132">
        <v>264</v>
      </c>
      <c r="O282" s="121">
        <v>263</v>
      </c>
      <c r="P282" s="121">
        <v>240</v>
      </c>
      <c r="Q282" s="1390"/>
      <c r="R282" s="1390"/>
      <c r="S282" s="1390"/>
      <c r="T282" s="1390"/>
      <c r="U282" s="121">
        <v>264</v>
      </c>
      <c r="V282" s="121">
        <v>240</v>
      </c>
      <c r="W282" s="141">
        <v>1.1000000000000001</v>
      </c>
      <c r="X282" s="140">
        <v>0</v>
      </c>
      <c r="Y282" s="121">
        <v>0</v>
      </c>
      <c r="Z282" s="139">
        <v>1</v>
      </c>
    </row>
    <row r="283" spans="1:26" ht="12.75" customHeight="1" x14ac:dyDescent="0.15">
      <c r="A283" s="1186" t="s">
        <v>262</v>
      </c>
      <c r="B283" s="360" t="s">
        <v>299</v>
      </c>
      <c r="C283" s="439" t="s">
        <v>271</v>
      </c>
      <c r="D283" s="89">
        <v>40</v>
      </c>
      <c r="E283" s="1379"/>
      <c r="F283" s="1380"/>
      <c r="G283" s="1380"/>
      <c r="H283" s="1380"/>
      <c r="I283" s="1380"/>
      <c r="J283" s="91">
        <v>40</v>
      </c>
      <c r="K283" s="95"/>
      <c r="L283" s="172"/>
      <c r="M283" s="97">
        <v>0</v>
      </c>
      <c r="N283" s="90">
        <v>46</v>
      </c>
      <c r="O283" s="99">
        <v>46</v>
      </c>
      <c r="P283" s="99">
        <v>39</v>
      </c>
      <c r="Q283" s="1377"/>
      <c r="R283" s="99">
        <v>10</v>
      </c>
      <c r="S283" s="99">
        <v>2</v>
      </c>
      <c r="T283" s="99">
        <v>1</v>
      </c>
      <c r="U283" s="99">
        <v>48</v>
      </c>
      <c r="V283" s="99">
        <v>40</v>
      </c>
      <c r="W283" s="125">
        <v>1.2</v>
      </c>
      <c r="X283" s="98">
        <v>0</v>
      </c>
      <c r="Y283" s="99">
        <v>0</v>
      </c>
      <c r="Z283" s="97">
        <v>0</v>
      </c>
    </row>
    <row r="284" spans="1:26" ht="12.75" customHeight="1" x14ac:dyDescent="0.15">
      <c r="A284" s="1158"/>
      <c r="B284" s="361" t="s">
        <v>300</v>
      </c>
      <c r="C284" s="406" t="s">
        <v>271</v>
      </c>
      <c r="D284" s="103">
        <v>3464</v>
      </c>
      <c r="E284" s="1381"/>
      <c r="F284" s="1378"/>
      <c r="G284" s="1378"/>
      <c r="H284" s="1378"/>
      <c r="I284" s="1378"/>
      <c r="J284" s="105">
        <v>3324</v>
      </c>
      <c r="K284" s="108">
        <v>2</v>
      </c>
      <c r="L284" s="175">
        <v>12</v>
      </c>
      <c r="M284" s="110">
        <v>17</v>
      </c>
      <c r="N284" s="104">
        <v>3818</v>
      </c>
      <c r="O284" s="112">
        <v>3810</v>
      </c>
      <c r="P284" s="112">
        <v>3324</v>
      </c>
      <c r="Q284" s="1378"/>
      <c r="R284" s="112">
        <v>26</v>
      </c>
      <c r="S284" s="867" t="s">
        <v>535</v>
      </c>
      <c r="T284" s="867" t="s">
        <v>535</v>
      </c>
      <c r="U284" s="112">
        <v>3818</v>
      </c>
      <c r="V284" s="112">
        <v>3324</v>
      </c>
      <c r="W284" s="128">
        <v>1.1021939953810624</v>
      </c>
      <c r="X284" s="111">
        <v>1</v>
      </c>
      <c r="Y284" s="112">
        <v>0</v>
      </c>
      <c r="Z284" s="110">
        <v>13</v>
      </c>
    </row>
    <row r="285" spans="1:26" s="70" customFormat="1" ht="12.75" customHeight="1" x14ac:dyDescent="0.15">
      <c r="A285" s="1161" t="s">
        <v>284</v>
      </c>
      <c r="B285" s="1340"/>
      <c r="C285" s="407" t="s">
        <v>274</v>
      </c>
      <c r="D285" s="445">
        <v>3504</v>
      </c>
      <c r="E285" s="1382"/>
      <c r="F285" s="1383"/>
      <c r="G285" s="1383"/>
      <c r="H285" s="1383"/>
      <c r="I285" s="1383"/>
      <c r="J285" s="549">
        <v>3364</v>
      </c>
      <c r="K285" s="64">
        <v>2</v>
      </c>
      <c r="L285" s="143">
        <v>12</v>
      </c>
      <c r="M285" s="553">
        <v>17</v>
      </c>
      <c r="N285" s="69">
        <v>3864</v>
      </c>
      <c r="O285" s="402">
        <v>3856</v>
      </c>
      <c r="P285" s="402">
        <v>3363</v>
      </c>
      <c r="Q285" s="548"/>
      <c r="R285" s="402">
        <v>36</v>
      </c>
      <c r="S285" s="402">
        <v>2</v>
      </c>
      <c r="T285" s="402">
        <v>1</v>
      </c>
      <c r="U285" s="402">
        <v>3866</v>
      </c>
      <c r="V285" s="402">
        <v>3364</v>
      </c>
      <c r="W285" s="68">
        <v>1.1033105022831051</v>
      </c>
      <c r="X285" s="552">
        <v>1</v>
      </c>
      <c r="Y285" s="402">
        <v>0</v>
      </c>
      <c r="Z285" s="553">
        <v>13</v>
      </c>
    </row>
    <row r="286" spans="1:26" s="70" customFormat="1" ht="12.75" customHeight="1" x14ac:dyDescent="0.15">
      <c r="A286" s="349"/>
      <c r="B286" s="115"/>
      <c r="C286" s="430"/>
      <c r="G286" s="36"/>
      <c r="H286" s="71"/>
      <c r="I286" s="72"/>
      <c r="K286" s="36"/>
      <c r="L286" s="73"/>
      <c r="W286" s="71"/>
    </row>
    <row r="287" spans="1:26" s="70" customFormat="1" ht="12.75" customHeight="1" x14ac:dyDescent="0.15">
      <c r="A287" s="115" t="s">
        <v>328</v>
      </c>
      <c r="B287" s="115"/>
      <c r="C287" s="430"/>
      <c r="G287" s="36"/>
      <c r="H287" s="71"/>
      <c r="I287" s="72"/>
      <c r="K287" s="36"/>
      <c r="L287" s="73"/>
      <c r="W287" s="71"/>
    </row>
    <row r="288" spans="1:26" ht="12.75" customHeight="1" x14ac:dyDescent="0.15">
      <c r="A288" s="1140" t="s">
        <v>227</v>
      </c>
      <c r="B288" s="1107" t="s">
        <v>228</v>
      </c>
      <c r="C288" s="1218"/>
      <c r="D288" s="1232" t="s">
        <v>229</v>
      </c>
      <c r="E288" s="1171" t="s">
        <v>239</v>
      </c>
      <c r="F288" s="1168"/>
      <c r="G288" s="1168"/>
      <c r="H288" s="1168"/>
      <c r="I288" s="1241"/>
      <c r="J288" s="1235" t="s">
        <v>233</v>
      </c>
      <c r="K288" s="1235"/>
      <c r="L288" s="1235"/>
      <c r="M288" s="1113" t="s">
        <v>518</v>
      </c>
      <c r="N288" s="1119" t="s">
        <v>245</v>
      </c>
      <c r="O288" s="1120"/>
      <c r="P288" s="1120"/>
      <c r="Q288" s="1120"/>
      <c r="R288" s="1120"/>
      <c r="S288" s="1120"/>
      <c r="T288" s="1120"/>
      <c r="U288" s="1120"/>
      <c r="V288" s="1120"/>
      <c r="W288" s="1121"/>
      <c r="X288" s="1119" t="s">
        <v>255</v>
      </c>
      <c r="Y288" s="1120"/>
      <c r="Z288" s="1121"/>
    </row>
    <row r="289" spans="1:26" ht="12.75" customHeight="1" x14ac:dyDescent="0.15">
      <c r="A289" s="1141"/>
      <c r="B289" s="1109"/>
      <c r="C289" s="1338"/>
      <c r="D289" s="1262"/>
      <c r="E289" s="1160"/>
      <c r="F289" s="1199"/>
      <c r="G289" s="1199"/>
      <c r="H289" s="1199"/>
      <c r="I289" s="1301"/>
      <c r="J289" s="1243"/>
      <c r="K289" s="1243"/>
      <c r="L289" s="1243"/>
      <c r="M289" s="1114"/>
      <c r="N289" s="1122" t="s">
        <v>238</v>
      </c>
      <c r="O289" s="1123"/>
      <c r="P289" s="1123"/>
      <c r="Q289" s="1123" t="s">
        <v>246</v>
      </c>
      <c r="R289" s="1123"/>
      <c r="S289" s="1123"/>
      <c r="T289" s="1123"/>
      <c r="U289" s="1243" t="s">
        <v>590</v>
      </c>
      <c r="V289" s="1243" t="s">
        <v>576</v>
      </c>
      <c r="W289" s="1244" t="s">
        <v>586</v>
      </c>
      <c r="X289" s="1122"/>
      <c r="Y289" s="1123"/>
      <c r="Z289" s="1124"/>
    </row>
    <row r="290" spans="1:26" s="46" customFormat="1" ht="33.75" x14ac:dyDescent="0.15">
      <c r="A290" s="1142"/>
      <c r="B290" s="1111"/>
      <c r="C290" s="1219"/>
      <c r="D290" s="1263"/>
      <c r="E290" s="799" t="s">
        <v>230</v>
      </c>
      <c r="F290" s="1240" t="s">
        <v>522</v>
      </c>
      <c r="G290" s="1240"/>
      <c r="H290" s="87" t="s">
        <v>231</v>
      </c>
      <c r="I290" s="88" t="s">
        <v>232</v>
      </c>
      <c r="J290" s="1240"/>
      <c r="K290" s="1240"/>
      <c r="L290" s="1240"/>
      <c r="M290" s="1115"/>
      <c r="N290" s="1037" t="s">
        <v>577</v>
      </c>
      <c r="O290" s="1036" t="s">
        <v>578</v>
      </c>
      <c r="P290" s="1036" t="s">
        <v>579</v>
      </c>
      <c r="Q290" s="1036" t="s">
        <v>580</v>
      </c>
      <c r="R290" s="1036" t="s">
        <v>581</v>
      </c>
      <c r="S290" s="1036" t="s">
        <v>582</v>
      </c>
      <c r="T290" s="1036" t="s">
        <v>583</v>
      </c>
      <c r="U290" s="1240"/>
      <c r="V290" s="1240"/>
      <c r="W290" s="1245"/>
      <c r="X290" s="42" t="s">
        <v>248</v>
      </c>
      <c r="Y290" s="43" t="s">
        <v>249</v>
      </c>
      <c r="Z290" s="45" t="s">
        <v>250</v>
      </c>
    </row>
    <row r="291" spans="1:26" ht="12.75" customHeight="1" x14ac:dyDescent="0.15">
      <c r="A291" s="358" t="s">
        <v>136</v>
      </c>
      <c r="B291" s="1289" t="s">
        <v>550</v>
      </c>
      <c r="C291" s="1446"/>
      <c r="D291" s="218">
        <v>234</v>
      </c>
      <c r="E291" s="219">
        <v>256</v>
      </c>
      <c r="F291" s="220">
        <v>256</v>
      </c>
      <c r="G291" s="221" t="s">
        <v>346</v>
      </c>
      <c r="H291" s="222">
        <v>1.0940170940170941</v>
      </c>
      <c r="I291" s="223">
        <v>91.40625</v>
      </c>
      <c r="J291" s="220">
        <v>234</v>
      </c>
      <c r="L291" s="284"/>
      <c r="M291" s="189">
        <v>3</v>
      </c>
      <c r="N291" s="186">
        <v>256</v>
      </c>
      <c r="O291" s="187">
        <v>256</v>
      </c>
      <c r="P291" s="187">
        <v>234</v>
      </c>
      <c r="Q291" s="1453"/>
      <c r="R291" s="1454"/>
      <c r="S291" s="1454"/>
      <c r="T291" s="1454"/>
      <c r="U291" s="187">
        <v>256</v>
      </c>
      <c r="V291" s="187">
        <v>234</v>
      </c>
      <c r="W291" s="188">
        <v>1.0940170940170941</v>
      </c>
      <c r="X291" s="186">
        <v>0</v>
      </c>
      <c r="Y291" s="187">
        <v>0</v>
      </c>
      <c r="Z291" s="189">
        <v>0</v>
      </c>
    </row>
    <row r="292" spans="1:26" ht="12.75" customHeight="1" x14ac:dyDescent="0.15">
      <c r="A292" s="831" t="s">
        <v>262</v>
      </c>
      <c r="B292" s="113" t="s">
        <v>310</v>
      </c>
      <c r="C292" s="407" t="s">
        <v>271</v>
      </c>
      <c r="D292" s="47">
        <v>234</v>
      </c>
      <c r="E292" s="1382"/>
      <c r="F292" s="1383"/>
      <c r="G292" s="1383"/>
      <c r="H292" s="1383"/>
      <c r="I292" s="1383"/>
      <c r="J292" s="63">
        <v>234</v>
      </c>
      <c r="K292" s="64"/>
      <c r="L292" s="65"/>
      <c r="M292" s="62">
        <v>3</v>
      </c>
      <c r="N292" s="66">
        <v>256</v>
      </c>
      <c r="O292" s="67">
        <v>256</v>
      </c>
      <c r="P292" s="67">
        <v>234</v>
      </c>
      <c r="Q292" s="1451"/>
      <c r="R292" s="1383"/>
      <c r="S292" s="1383"/>
      <c r="T292" s="1383"/>
      <c r="U292" s="67">
        <v>256</v>
      </c>
      <c r="V292" s="67">
        <v>234</v>
      </c>
      <c r="W292" s="68">
        <v>1.0940170940170941</v>
      </c>
      <c r="X292" s="66">
        <v>0</v>
      </c>
      <c r="Y292" s="67">
        <v>0</v>
      </c>
      <c r="Z292" s="62">
        <v>0</v>
      </c>
    </row>
    <row r="295" spans="1:26" ht="12.75" customHeight="1" x14ac:dyDescent="0.15">
      <c r="A295" s="1134" t="s">
        <v>316</v>
      </c>
      <c r="B295" s="1135"/>
      <c r="C295" s="1218"/>
      <c r="D295" s="1232" t="s">
        <v>229</v>
      </c>
      <c r="E295" s="1171" t="s">
        <v>239</v>
      </c>
      <c r="F295" s="1168"/>
      <c r="G295" s="1168"/>
      <c r="H295" s="1168"/>
      <c r="I295" s="1241"/>
      <c r="J295" s="1235" t="s">
        <v>233</v>
      </c>
      <c r="K295" s="1235"/>
      <c r="L295" s="1355"/>
      <c r="M295" s="1113" t="s">
        <v>518</v>
      </c>
      <c r="N295" s="1119" t="s">
        <v>245</v>
      </c>
      <c r="O295" s="1120"/>
      <c r="P295" s="1120"/>
      <c r="Q295" s="1120"/>
      <c r="R295" s="1120"/>
      <c r="S295" s="1120"/>
      <c r="T295" s="1120"/>
      <c r="U295" s="1120"/>
      <c r="V295" s="1120"/>
      <c r="W295" s="1121"/>
      <c r="X295" s="1119" t="s">
        <v>255</v>
      </c>
      <c r="Y295" s="1120"/>
      <c r="Z295" s="1121"/>
    </row>
    <row r="296" spans="1:26" ht="12.75" customHeight="1" x14ac:dyDescent="0.15">
      <c r="A296" s="1136"/>
      <c r="B296" s="1137"/>
      <c r="C296" s="1338"/>
      <c r="D296" s="1262"/>
      <c r="E296" s="1160"/>
      <c r="F296" s="1199"/>
      <c r="G296" s="1199"/>
      <c r="H296" s="1199"/>
      <c r="I296" s="1301"/>
      <c r="J296" s="1243"/>
      <c r="K296" s="1243"/>
      <c r="L296" s="1151"/>
      <c r="M296" s="1114"/>
      <c r="N296" s="1122" t="s">
        <v>238</v>
      </c>
      <c r="O296" s="1123"/>
      <c r="P296" s="1123"/>
      <c r="Q296" s="1123" t="s">
        <v>246</v>
      </c>
      <c r="R296" s="1123"/>
      <c r="S296" s="1123"/>
      <c r="T296" s="1123"/>
      <c r="U296" s="1243" t="s">
        <v>590</v>
      </c>
      <c r="V296" s="1243" t="s">
        <v>576</v>
      </c>
      <c r="W296" s="1244" t="s">
        <v>586</v>
      </c>
      <c r="X296" s="1122"/>
      <c r="Y296" s="1123"/>
      <c r="Z296" s="1124"/>
    </row>
    <row r="297" spans="1:26" s="46" customFormat="1" ht="33.75" x14ac:dyDescent="0.15">
      <c r="A297" s="1138"/>
      <c r="B297" s="1139"/>
      <c r="C297" s="1219"/>
      <c r="D297" s="1263"/>
      <c r="E297" s="799" t="s">
        <v>230</v>
      </c>
      <c r="F297" s="1240" t="s">
        <v>522</v>
      </c>
      <c r="G297" s="1240"/>
      <c r="H297" s="87" t="s">
        <v>231</v>
      </c>
      <c r="I297" s="88" t="s">
        <v>232</v>
      </c>
      <c r="J297" s="1240"/>
      <c r="K297" s="1240"/>
      <c r="L297" s="1191"/>
      <c r="M297" s="1115"/>
      <c r="N297" s="1037" t="s">
        <v>577</v>
      </c>
      <c r="O297" s="1036" t="s">
        <v>578</v>
      </c>
      <c r="P297" s="1036" t="s">
        <v>579</v>
      </c>
      <c r="Q297" s="1036" t="s">
        <v>580</v>
      </c>
      <c r="R297" s="1036" t="s">
        <v>581</v>
      </c>
      <c r="S297" s="1036" t="s">
        <v>582</v>
      </c>
      <c r="T297" s="1036" t="s">
        <v>583</v>
      </c>
      <c r="U297" s="1240"/>
      <c r="V297" s="1240"/>
      <c r="W297" s="1245"/>
      <c r="X297" s="42" t="s">
        <v>248</v>
      </c>
      <c r="Y297" s="43" t="s">
        <v>249</v>
      </c>
      <c r="Z297" s="45" t="s">
        <v>250</v>
      </c>
    </row>
    <row r="298" spans="1:26" ht="12.75" customHeight="1" x14ac:dyDescent="0.15">
      <c r="A298" s="1171" t="s">
        <v>337</v>
      </c>
      <c r="B298" s="1241"/>
      <c r="C298" s="433" t="s">
        <v>271</v>
      </c>
      <c r="D298" s="89">
        <v>20625</v>
      </c>
      <c r="E298" s="1379"/>
      <c r="F298" s="1380"/>
      <c r="G298" s="1380"/>
      <c r="H298" s="1380"/>
      <c r="I298" s="1380"/>
      <c r="J298" s="91">
        <v>20000</v>
      </c>
      <c r="K298" s="95">
        <v>18</v>
      </c>
      <c r="L298" s="172">
        <v>68</v>
      </c>
      <c r="M298" s="97">
        <v>145</v>
      </c>
      <c r="N298" s="98">
        <v>23585</v>
      </c>
      <c r="O298" s="99">
        <v>23538</v>
      </c>
      <c r="P298" s="99">
        <v>19917</v>
      </c>
      <c r="Q298" s="1377"/>
      <c r="R298" s="99">
        <v>693</v>
      </c>
      <c r="S298" s="99">
        <v>98</v>
      </c>
      <c r="T298" s="99">
        <v>83</v>
      </c>
      <c r="U298" s="99">
        <v>23683</v>
      </c>
      <c r="V298" s="99">
        <v>20000</v>
      </c>
      <c r="W298" s="125">
        <v>1.1482666666666668</v>
      </c>
      <c r="X298" s="98">
        <v>3</v>
      </c>
      <c r="Y298" s="99">
        <v>0</v>
      </c>
      <c r="Z298" s="97">
        <v>727</v>
      </c>
    </row>
    <row r="299" spans="1:26" ht="12.75" customHeight="1" x14ac:dyDescent="0.15">
      <c r="A299" s="1159"/>
      <c r="B299" s="1242"/>
      <c r="C299" s="434" t="s">
        <v>339</v>
      </c>
      <c r="D299" s="74">
        <v>160</v>
      </c>
      <c r="E299" s="1450"/>
      <c r="F299" s="1386"/>
      <c r="G299" s="1386"/>
      <c r="H299" s="1386"/>
      <c r="I299" s="1386"/>
      <c r="J299" s="78">
        <v>160</v>
      </c>
      <c r="K299" s="82"/>
      <c r="L299" s="170"/>
      <c r="M299" s="1030">
        <v>0</v>
      </c>
      <c r="N299" s="84">
        <v>171</v>
      </c>
      <c r="O299" s="77">
        <v>171</v>
      </c>
      <c r="P299" s="77">
        <v>160</v>
      </c>
      <c r="Q299" s="1386"/>
      <c r="R299" s="77">
        <v>38</v>
      </c>
      <c r="S299" s="864" t="s">
        <v>169</v>
      </c>
      <c r="T299" s="864" t="s">
        <v>169</v>
      </c>
      <c r="U299" s="77">
        <v>171</v>
      </c>
      <c r="V299" s="77">
        <v>160</v>
      </c>
      <c r="W299" s="85">
        <v>1.0687500000000001</v>
      </c>
      <c r="X299" s="84">
        <v>0</v>
      </c>
      <c r="Y299" s="77">
        <v>0</v>
      </c>
      <c r="Z299" s="102">
        <v>0</v>
      </c>
    </row>
    <row r="300" spans="1:26" ht="12.75" customHeight="1" x14ac:dyDescent="0.15">
      <c r="A300" s="1162"/>
      <c r="B300" s="1261"/>
      <c r="C300" s="165" t="s">
        <v>340</v>
      </c>
      <c r="D300" s="103">
        <v>20785</v>
      </c>
      <c r="E300" s="1381"/>
      <c r="F300" s="1378"/>
      <c r="G300" s="1378"/>
      <c r="H300" s="1378"/>
      <c r="I300" s="1378"/>
      <c r="J300" s="105">
        <v>20160</v>
      </c>
      <c r="K300" s="108">
        <v>18</v>
      </c>
      <c r="L300" s="175">
        <v>68</v>
      </c>
      <c r="M300" s="110">
        <v>145</v>
      </c>
      <c r="N300" s="111">
        <v>23756</v>
      </c>
      <c r="O300" s="112">
        <v>23709</v>
      </c>
      <c r="P300" s="112">
        <v>20077</v>
      </c>
      <c r="Q300" s="1378"/>
      <c r="R300" s="112">
        <v>731</v>
      </c>
      <c r="S300" s="112">
        <v>98</v>
      </c>
      <c r="T300" s="112">
        <v>83</v>
      </c>
      <c r="U300" s="112">
        <v>23854</v>
      </c>
      <c r="V300" s="112">
        <v>20160</v>
      </c>
      <c r="W300" s="128">
        <v>1.1476545585758962</v>
      </c>
      <c r="X300" s="111">
        <v>3</v>
      </c>
      <c r="Y300" s="112">
        <v>0</v>
      </c>
      <c r="Z300" s="110">
        <v>727</v>
      </c>
    </row>
    <row r="301" spans="1:26" ht="12.75" customHeight="1" x14ac:dyDescent="0.15">
      <c r="A301" s="1171" t="s">
        <v>332</v>
      </c>
      <c r="B301" s="1168"/>
      <c r="C301" s="532" t="s">
        <v>271</v>
      </c>
      <c r="D301" s="89">
        <v>9237</v>
      </c>
      <c r="E301" s="1379"/>
      <c r="F301" s="1380"/>
      <c r="G301" s="1380"/>
      <c r="H301" s="1380"/>
      <c r="I301" s="1380"/>
      <c r="J301" s="91">
        <v>8589</v>
      </c>
      <c r="K301" s="95">
        <v>6</v>
      </c>
      <c r="L301" s="172">
        <v>51</v>
      </c>
      <c r="M301" s="97">
        <v>28</v>
      </c>
      <c r="N301" s="98">
        <v>10397</v>
      </c>
      <c r="O301" s="99">
        <v>10383</v>
      </c>
      <c r="P301" s="99">
        <v>8372</v>
      </c>
      <c r="Q301" s="1377"/>
      <c r="R301" s="99">
        <v>2885</v>
      </c>
      <c r="S301" s="99">
        <v>450</v>
      </c>
      <c r="T301" s="99">
        <v>217</v>
      </c>
      <c r="U301" s="99">
        <v>10847</v>
      </c>
      <c r="V301" s="99">
        <v>8589</v>
      </c>
      <c r="W301" s="125">
        <v>1.1742990148316552</v>
      </c>
      <c r="X301" s="98">
        <v>95</v>
      </c>
      <c r="Y301" s="99">
        <v>0</v>
      </c>
      <c r="Z301" s="97">
        <v>3106</v>
      </c>
    </row>
    <row r="302" spans="1:26" ht="12.75" customHeight="1" x14ac:dyDescent="0.15">
      <c r="A302" s="1159"/>
      <c r="B302" s="1169"/>
      <c r="C302" s="534" t="s">
        <v>339</v>
      </c>
      <c r="D302" s="74">
        <v>560</v>
      </c>
      <c r="E302" s="1450"/>
      <c r="F302" s="1386"/>
      <c r="G302" s="1386"/>
      <c r="H302" s="1386"/>
      <c r="I302" s="1386"/>
      <c r="J302" s="78">
        <v>525</v>
      </c>
      <c r="K302" s="82"/>
      <c r="L302" s="170">
        <v>3</v>
      </c>
      <c r="M302" s="102">
        <v>4</v>
      </c>
      <c r="N302" s="84">
        <v>527</v>
      </c>
      <c r="O302" s="77">
        <v>527</v>
      </c>
      <c r="P302" s="77">
        <v>437</v>
      </c>
      <c r="Q302" s="1386"/>
      <c r="R302" s="77">
        <v>500</v>
      </c>
      <c r="S302" s="77">
        <v>91</v>
      </c>
      <c r="T302" s="77">
        <v>88</v>
      </c>
      <c r="U302" s="77">
        <v>618</v>
      </c>
      <c r="V302" s="77">
        <v>525</v>
      </c>
      <c r="W302" s="85">
        <v>1.1035714285714286</v>
      </c>
      <c r="X302" s="84">
        <v>0</v>
      </c>
      <c r="Y302" s="77">
        <v>0</v>
      </c>
      <c r="Z302" s="102">
        <v>1</v>
      </c>
    </row>
    <row r="303" spans="1:26" ht="12.75" customHeight="1" x14ac:dyDescent="0.15">
      <c r="A303" s="1162"/>
      <c r="B303" s="1170"/>
      <c r="C303" s="165" t="s">
        <v>340</v>
      </c>
      <c r="D303" s="103">
        <v>9797</v>
      </c>
      <c r="E303" s="1381"/>
      <c r="F303" s="1378"/>
      <c r="G303" s="1378"/>
      <c r="H303" s="1378"/>
      <c r="I303" s="1378"/>
      <c r="J303" s="105">
        <v>9114</v>
      </c>
      <c r="K303" s="108">
        <v>6</v>
      </c>
      <c r="L303" s="175">
        <v>54</v>
      </c>
      <c r="M303" s="110">
        <v>32</v>
      </c>
      <c r="N303" s="111">
        <v>10924</v>
      </c>
      <c r="O303" s="112">
        <v>10910</v>
      </c>
      <c r="P303" s="112">
        <v>8809</v>
      </c>
      <c r="Q303" s="1378"/>
      <c r="R303" s="112">
        <v>3385</v>
      </c>
      <c r="S303" s="112">
        <v>541</v>
      </c>
      <c r="T303" s="112">
        <v>305</v>
      </c>
      <c r="U303" s="112">
        <v>11465</v>
      </c>
      <c r="V303" s="112">
        <v>9114</v>
      </c>
      <c r="W303" s="128">
        <v>1.1702562008778197</v>
      </c>
      <c r="X303" s="111">
        <v>95</v>
      </c>
      <c r="Y303" s="112">
        <v>0</v>
      </c>
      <c r="Z303" s="110">
        <v>3107</v>
      </c>
    </row>
    <row r="304" spans="1:26" ht="12.75" customHeight="1" x14ac:dyDescent="0.15">
      <c r="A304" s="1161" t="s">
        <v>338</v>
      </c>
      <c r="B304" s="1190"/>
      <c r="C304" s="166" t="s">
        <v>341</v>
      </c>
      <c r="D304" s="47">
        <v>3698</v>
      </c>
      <c r="E304" s="1382"/>
      <c r="F304" s="1383"/>
      <c r="G304" s="1383"/>
      <c r="H304" s="1383"/>
      <c r="I304" s="1383"/>
      <c r="J304" s="63">
        <v>3558</v>
      </c>
      <c r="K304" s="64">
        <v>2</v>
      </c>
      <c r="L304" s="143">
        <v>12</v>
      </c>
      <c r="M304" s="62">
        <v>20</v>
      </c>
      <c r="N304" s="66">
        <v>4074</v>
      </c>
      <c r="O304" s="67">
        <v>4066</v>
      </c>
      <c r="P304" s="67">
        <v>3558</v>
      </c>
      <c r="Q304" s="86"/>
      <c r="R304" s="67">
        <v>26</v>
      </c>
      <c r="S304" s="858" t="s">
        <v>532</v>
      </c>
      <c r="T304" s="858" t="s">
        <v>532</v>
      </c>
      <c r="U304" s="67">
        <v>4074</v>
      </c>
      <c r="V304" s="67">
        <v>3558</v>
      </c>
      <c r="W304" s="68">
        <v>1.1016765819361818</v>
      </c>
      <c r="X304" s="66">
        <v>1</v>
      </c>
      <c r="Y304" s="67">
        <v>0</v>
      </c>
      <c r="Z304" s="62">
        <v>13</v>
      </c>
    </row>
    <row r="305" spans="1:26" ht="12.75" customHeight="1" x14ac:dyDescent="0.15">
      <c r="A305" s="1363" t="s">
        <v>342</v>
      </c>
      <c r="B305" s="1364"/>
      <c r="C305" s="166" t="s">
        <v>544</v>
      </c>
      <c r="D305" s="47">
        <v>34280</v>
      </c>
      <c r="E305" s="1382"/>
      <c r="F305" s="1383"/>
      <c r="G305" s="1383"/>
      <c r="H305" s="1383"/>
      <c r="I305" s="1383"/>
      <c r="J305" s="63">
        <v>32832</v>
      </c>
      <c r="K305" s="64">
        <v>26</v>
      </c>
      <c r="L305" s="143">
        <v>134</v>
      </c>
      <c r="M305" s="62">
        <v>197</v>
      </c>
      <c r="N305" s="66">
        <v>38754</v>
      </c>
      <c r="O305" s="67">
        <v>38685</v>
      </c>
      <c r="P305" s="67">
        <v>32444</v>
      </c>
      <c r="Q305" s="86"/>
      <c r="R305" s="67">
        <v>4142</v>
      </c>
      <c r="S305" s="67">
        <v>639</v>
      </c>
      <c r="T305" s="67">
        <v>388</v>
      </c>
      <c r="U305" s="67">
        <v>39393</v>
      </c>
      <c r="V305" s="67">
        <v>32832</v>
      </c>
      <c r="W305" s="68">
        <v>1.1491540256709452</v>
      </c>
      <c r="X305" s="66">
        <v>99</v>
      </c>
      <c r="Y305" s="67">
        <v>0</v>
      </c>
      <c r="Z305" s="62">
        <v>3847</v>
      </c>
    </row>
  </sheetData>
  <mergeCells count="977">
    <mergeCell ref="P180:P182"/>
    <mergeCell ref="E2:I3"/>
    <mergeCell ref="E64:I65"/>
    <mergeCell ref="E127:I128"/>
    <mergeCell ref="E137:I138"/>
    <mergeCell ref="E174:I175"/>
    <mergeCell ref="E230:I231"/>
    <mergeCell ref="E263:I264"/>
    <mergeCell ref="E288:I289"/>
    <mergeCell ref="H6:H7"/>
    <mergeCell ref="I6:I7"/>
    <mergeCell ref="G6:G7"/>
    <mergeCell ref="E216:E217"/>
    <mergeCell ref="L183:L185"/>
    <mergeCell ref="P204:P206"/>
    <mergeCell ref="M174:M176"/>
    <mergeCell ref="N174:W174"/>
    <mergeCell ref="L204:L206"/>
    <mergeCell ref="M204:M206"/>
    <mergeCell ref="J207:J209"/>
    <mergeCell ref="K207:K209"/>
    <mergeCell ref="L207:L209"/>
    <mergeCell ref="M207:M209"/>
    <mergeCell ref="U177:U179"/>
    <mergeCell ref="M183:M185"/>
    <mergeCell ref="N183:N185"/>
    <mergeCell ref="O183:O185"/>
    <mergeCell ref="P183:P185"/>
    <mergeCell ref="U183:U185"/>
    <mergeCell ref="V177:V179"/>
    <mergeCell ref="W177:W179"/>
    <mergeCell ref="J180:J182"/>
    <mergeCell ref="K180:K182"/>
    <mergeCell ref="L180:L182"/>
    <mergeCell ref="M180:M182"/>
    <mergeCell ref="N180:N182"/>
    <mergeCell ref="O180:O182"/>
    <mergeCell ref="V180:V182"/>
    <mergeCell ref="W180:W182"/>
    <mergeCell ref="B218:C218"/>
    <mergeCell ref="B203:C203"/>
    <mergeCell ref="B224:C224"/>
    <mergeCell ref="B204:C206"/>
    <mergeCell ref="D204:D206"/>
    <mergeCell ref="J210:J212"/>
    <mergeCell ref="K210:K212"/>
    <mergeCell ref="L210:L212"/>
    <mergeCell ref="M210:M212"/>
    <mergeCell ref="J213:J215"/>
    <mergeCell ref="K213:K215"/>
    <mergeCell ref="Q199:T203"/>
    <mergeCell ref="Q218:T219"/>
    <mergeCell ref="J186:J188"/>
    <mergeCell ref="K186:K188"/>
    <mergeCell ref="L186:L188"/>
    <mergeCell ref="M186:M188"/>
    <mergeCell ref="N186:N188"/>
    <mergeCell ref="O186:O188"/>
    <mergeCell ref="P186:P188"/>
    <mergeCell ref="J183:J185"/>
    <mergeCell ref="K183:K185"/>
    <mergeCell ref="B133:C133"/>
    <mergeCell ref="B130:C130"/>
    <mergeCell ref="B131:C131"/>
    <mergeCell ref="B132:C132"/>
    <mergeCell ref="U148:U149"/>
    <mergeCell ref="V148:V149"/>
    <mergeCell ref="W148:W149"/>
    <mergeCell ref="V169:V171"/>
    <mergeCell ref="B172:C172"/>
    <mergeCell ref="Q172:T172"/>
    <mergeCell ref="Q291:T291"/>
    <mergeCell ref="Q292:T292"/>
    <mergeCell ref="F189:F194"/>
    <mergeCell ref="G189:G194"/>
    <mergeCell ref="H189:H194"/>
    <mergeCell ref="I189:I194"/>
    <mergeCell ref="J189:J190"/>
    <mergeCell ref="K189:K190"/>
    <mergeCell ref="L189:L190"/>
    <mergeCell ref="M189:M190"/>
    <mergeCell ref="H223:H224"/>
    <mergeCell ref="I223:I224"/>
    <mergeCell ref="F216:F217"/>
    <mergeCell ref="G216:G217"/>
    <mergeCell ref="H216:H217"/>
    <mergeCell ref="I216:I217"/>
    <mergeCell ref="Q222:T222"/>
    <mergeCell ref="Q233:T243"/>
    <mergeCell ref="E244:I257"/>
    <mergeCell ref="Q244:Q257"/>
    <mergeCell ref="E258:I260"/>
    <mergeCell ref="E292:I292"/>
    <mergeCell ref="E298:I300"/>
    <mergeCell ref="J295:L297"/>
    <mergeCell ref="M295:M297"/>
    <mergeCell ref="N295:W295"/>
    <mergeCell ref="E301:I303"/>
    <mergeCell ref="E304:I304"/>
    <mergeCell ref="E305:I305"/>
    <mergeCell ref="Q298:Q300"/>
    <mergeCell ref="Q301:Q303"/>
    <mergeCell ref="E295:I296"/>
    <mergeCell ref="H98:H99"/>
    <mergeCell ref="A295:C297"/>
    <mergeCell ref="A298:B300"/>
    <mergeCell ref="A301:B303"/>
    <mergeCell ref="A304:B304"/>
    <mergeCell ref="D288:D290"/>
    <mergeCell ref="J288:L290"/>
    <mergeCell ref="B291:C291"/>
    <mergeCell ref="Q48:T51"/>
    <mergeCell ref="L52:L53"/>
    <mergeCell ref="M52:M53"/>
    <mergeCell ref="N52:N53"/>
    <mergeCell ref="O52:O53"/>
    <mergeCell ref="Q119:Q121"/>
    <mergeCell ref="Q122:Q124"/>
    <mergeCell ref="E109:I118"/>
    <mergeCell ref="E119:I121"/>
    <mergeCell ref="E122:I124"/>
    <mergeCell ref="E134:I134"/>
    <mergeCell ref="Q130:T133"/>
    <mergeCell ref="Q134:T134"/>
    <mergeCell ref="M103:M104"/>
    <mergeCell ref="N103:N104"/>
    <mergeCell ref="O103:O104"/>
    <mergeCell ref="B97:C97"/>
    <mergeCell ref="B98:C98"/>
    <mergeCell ref="E98:E99"/>
    <mergeCell ref="F98:F99"/>
    <mergeCell ref="G98:G99"/>
    <mergeCell ref="B74:C74"/>
    <mergeCell ref="B75:C75"/>
    <mergeCell ref="B76:C76"/>
    <mergeCell ref="B77:C77"/>
    <mergeCell ref="Q30:T45"/>
    <mergeCell ref="Q15:T27"/>
    <mergeCell ref="Q8:T8"/>
    <mergeCell ref="Q67:T67"/>
    <mergeCell ref="Q70:T79"/>
    <mergeCell ref="Q82:T94"/>
    <mergeCell ref="Q97:T97"/>
    <mergeCell ref="Q100:T102"/>
    <mergeCell ref="Q109:Q118"/>
    <mergeCell ref="L103:L104"/>
    <mergeCell ref="I98:I99"/>
    <mergeCell ref="M64:M66"/>
    <mergeCell ref="N64:W64"/>
    <mergeCell ref="L107:L108"/>
    <mergeCell ref="M107:M108"/>
    <mergeCell ref="J127:L129"/>
    <mergeCell ref="M127:M129"/>
    <mergeCell ref="N127:W127"/>
    <mergeCell ref="P103:P104"/>
    <mergeCell ref="I68:I69"/>
    <mergeCell ref="M105:M106"/>
    <mergeCell ref="V103:V104"/>
    <mergeCell ref="W103:W104"/>
    <mergeCell ref="J107:J108"/>
    <mergeCell ref="K107:K108"/>
    <mergeCell ref="I95:I96"/>
    <mergeCell ref="L105:L106"/>
    <mergeCell ref="L13:L14"/>
    <mergeCell ref="X295:Z296"/>
    <mergeCell ref="N296:P296"/>
    <mergeCell ref="Q296:T296"/>
    <mergeCell ref="U296:U297"/>
    <mergeCell ref="V296:V297"/>
    <mergeCell ref="W296:W297"/>
    <mergeCell ref="F297:G297"/>
    <mergeCell ref="D295:D297"/>
    <mergeCell ref="J13:J14"/>
    <mergeCell ref="K13:K14"/>
    <mergeCell ref="M13:M14"/>
    <mergeCell ref="N13:N14"/>
    <mergeCell ref="Y13:Y14"/>
    <mergeCell ref="Z13:Z14"/>
    <mergeCell ref="X13:X14"/>
    <mergeCell ref="F46:F47"/>
    <mergeCell ref="G46:G47"/>
    <mergeCell ref="H46:H47"/>
    <mergeCell ref="I46:I47"/>
    <mergeCell ref="G52:G57"/>
    <mergeCell ref="H52:H57"/>
    <mergeCell ref="I52:I57"/>
    <mergeCell ref="X54:X55"/>
    <mergeCell ref="A2:A4"/>
    <mergeCell ref="B2:C4"/>
    <mergeCell ref="B5:C5"/>
    <mergeCell ref="X2:Z3"/>
    <mergeCell ref="N3:P3"/>
    <mergeCell ref="Q3:T3"/>
    <mergeCell ref="U3:U4"/>
    <mergeCell ref="V3:V4"/>
    <mergeCell ref="W3:W4"/>
    <mergeCell ref="D2:D4"/>
    <mergeCell ref="J2:L4"/>
    <mergeCell ref="M2:M4"/>
    <mergeCell ref="N2:W2"/>
    <mergeCell ref="F4:G4"/>
    <mergeCell ref="Q5:T5"/>
    <mergeCell ref="B7:C7"/>
    <mergeCell ref="B8:C8"/>
    <mergeCell ref="A9:A14"/>
    <mergeCell ref="B9:C10"/>
    <mergeCell ref="D9:D10"/>
    <mergeCell ref="E9:E14"/>
    <mergeCell ref="F9:F14"/>
    <mergeCell ref="A6:A7"/>
    <mergeCell ref="B6:C6"/>
    <mergeCell ref="E6:E7"/>
    <mergeCell ref="F6:F7"/>
    <mergeCell ref="N11:N12"/>
    <mergeCell ref="W9:W10"/>
    <mergeCell ref="O11:O12"/>
    <mergeCell ref="P11:P12"/>
    <mergeCell ref="U11:U12"/>
    <mergeCell ref="V11:V12"/>
    <mergeCell ref="W11:W12"/>
    <mergeCell ref="X9:X10"/>
    <mergeCell ref="Y9:Y10"/>
    <mergeCell ref="Z9:Z10"/>
    <mergeCell ref="B11:C12"/>
    <mergeCell ref="D11:D12"/>
    <mergeCell ref="J11:J12"/>
    <mergeCell ref="K11:K12"/>
    <mergeCell ref="L11:L12"/>
    <mergeCell ref="M11:M12"/>
    <mergeCell ref="M9:M10"/>
    <mergeCell ref="N9:N10"/>
    <mergeCell ref="O9:O10"/>
    <mergeCell ref="P9:P10"/>
    <mergeCell ref="U9:U10"/>
    <mergeCell ref="V9:V10"/>
    <mergeCell ref="G9:G14"/>
    <mergeCell ref="H9:H14"/>
    <mergeCell ref="I9:I14"/>
    <mergeCell ref="J9:J10"/>
    <mergeCell ref="K9:K10"/>
    <mergeCell ref="L9:L10"/>
    <mergeCell ref="X11:X12"/>
    <mergeCell ref="Y11:Y12"/>
    <mergeCell ref="Z11:Z12"/>
    <mergeCell ref="B13:C14"/>
    <mergeCell ref="D13:D14"/>
    <mergeCell ref="B15:C15"/>
    <mergeCell ref="B16:C16"/>
    <mergeCell ref="B17:C17"/>
    <mergeCell ref="O13:O14"/>
    <mergeCell ref="P13:P14"/>
    <mergeCell ref="U13:U14"/>
    <mergeCell ref="V13:V14"/>
    <mergeCell ref="W13:W14"/>
    <mergeCell ref="A28:A29"/>
    <mergeCell ref="B28:C28"/>
    <mergeCell ref="B18:C18"/>
    <mergeCell ref="B19:C19"/>
    <mergeCell ref="B20:C20"/>
    <mergeCell ref="B21:C21"/>
    <mergeCell ref="B22:C22"/>
    <mergeCell ref="B23:C23"/>
    <mergeCell ref="E28:E29"/>
    <mergeCell ref="F28:F29"/>
    <mergeCell ref="G28:G29"/>
    <mergeCell ref="H28:H29"/>
    <mergeCell ref="I28:I29"/>
    <mergeCell ref="B29:C29"/>
    <mergeCell ref="B24:C24"/>
    <mergeCell ref="B25:C25"/>
    <mergeCell ref="B42:C42"/>
    <mergeCell ref="B43:C43"/>
    <mergeCell ref="B44:C44"/>
    <mergeCell ref="B45:C45"/>
    <mergeCell ref="B46:C46"/>
    <mergeCell ref="B48:C48"/>
    <mergeCell ref="B49:C49"/>
    <mergeCell ref="B50:C50"/>
    <mergeCell ref="B26:C26"/>
    <mergeCell ref="B27:C2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51:C51"/>
    <mergeCell ref="A52:A57"/>
    <mergeCell ref="B52:C53"/>
    <mergeCell ref="B56:C57"/>
    <mergeCell ref="E46:E47"/>
    <mergeCell ref="A46:A47"/>
    <mergeCell ref="D52:D53"/>
    <mergeCell ref="E52:E57"/>
    <mergeCell ref="F52:F57"/>
    <mergeCell ref="D56:D57"/>
    <mergeCell ref="B47:C47"/>
    <mergeCell ref="Y54:Y55"/>
    <mergeCell ref="Z54:Z55"/>
    <mergeCell ref="Z52:Z53"/>
    <mergeCell ref="B54:C55"/>
    <mergeCell ref="D54:D55"/>
    <mergeCell ref="J54:J55"/>
    <mergeCell ref="K54:K55"/>
    <mergeCell ref="L54:L55"/>
    <mergeCell ref="M54:M55"/>
    <mergeCell ref="N54:N55"/>
    <mergeCell ref="O54:O55"/>
    <mergeCell ref="P54:P55"/>
    <mergeCell ref="P52:P53"/>
    <mergeCell ref="U52:U53"/>
    <mergeCell ref="V52:V53"/>
    <mergeCell ref="W52:W53"/>
    <mergeCell ref="X52:X53"/>
    <mergeCell ref="Y52:Y53"/>
    <mergeCell ref="J52:J53"/>
    <mergeCell ref="K52:K53"/>
    <mergeCell ref="U54:U55"/>
    <mergeCell ref="V54:V55"/>
    <mergeCell ref="W54:W55"/>
    <mergeCell ref="Z56:Z57"/>
    <mergeCell ref="B58:C58"/>
    <mergeCell ref="B59:C59"/>
    <mergeCell ref="B60:C60"/>
    <mergeCell ref="B61:C61"/>
    <mergeCell ref="B62:C62"/>
    <mergeCell ref="P56:P57"/>
    <mergeCell ref="U56:U57"/>
    <mergeCell ref="V56:V57"/>
    <mergeCell ref="W56:W57"/>
    <mergeCell ref="X56:X57"/>
    <mergeCell ref="Y56:Y57"/>
    <mergeCell ref="J56:J57"/>
    <mergeCell ref="K56:K57"/>
    <mergeCell ref="L56:L57"/>
    <mergeCell ref="M56:M57"/>
    <mergeCell ref="N56:N57"/>
    <mergeCell ref="O56:O57"/>
    <mergeCell ref="Q58:T62"/>
    <mergeCell ref="X64:Z65"/>
    <mergeCell ref="N65:P65"/>
    <mergeCell ref="Q65:T65"/>
    <mergeCell ref="B95:C95"/>
    <mergeCell ref="E95:E96"/>
    <mergeCell ref="F95:F96"/>
    <mergeCell ref="G95:G96"/>
    <mergeCell ref="J64:L66"/>
    <mergeCell ref="B81:C81"/>
    <mergeCell ref="B82:C82"/>
    <mergeCell ref="B78:C78"/>
    <mergeCell ref="B79:C79"/>
    <mergeCell ref="D64:D66"/>
    <mergeCell ref="F80:F81"/>
    <mergeCell ref="G80:G81"/>
    <mergeCell ref="H80:H81"/>
    <mergeCell ref="I80:I81"/>
    <mergeCell ref="H95:H96"/>
    <mergeCell ref="F66:G66"/>
    <mergeCell ref="B96:C96"/>
    <mergeCell ref="G68:G69"/>
    <mergeCell ref="H68:H69"/>
    <mergeCell ref="B69:C69"/>
    <mergeCell ref="B70:C70"/>
    <mergeCell ref="A80:A81"/>
    <mergeCell ref="B80:C80"/>
    <mergeCell ref="E80:E81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A68:A69"/>
    <mergeCell ref="B68:C68"/>
    <mergeCell ref="E68:E69"/>
    <mergeCell ref="F68:F69"/>
    <mergeCell ref="B72:C72"/>
    <mergeCell ref="B73:C73"/>
    <mergeCell ref="U65:U66"/>
    <mergeCell ref="V65:V66"/>
    <mergeCell ref="W65:W66"/>
    <mergeCell ref="B71:C71"/>
    <mergeCell ref="Y107:Y108"/>
    <mergeCell ref="Z107:Z108"/>
    <mergeCell ref="N107:N108"/>
    <mergeCell ref="O107:O108"/>
    <mergeCell ref="P107:P108"/>
    <mergeCell ref="U107:U108"/>
    <mergeCell ref="V107:V108"/>
    <mergeCell ref="W107:W108"/>
    <mergeCell ref="Y105:Y106"/>
    <mergeCell ref="N105:N106"/>
    <mergeCell ref="O105:O106"/>
    <mergeCell ref="P105:P106"/>
    <mergeCell ref="U105:U106"/>
    <mergeCell ref="V105:V106"/>
    <mergeCell ref="X107:X108"/>
    <mergeCell ref="X127:Z128"/>
    <mergeCell ref="N128:P128"/>
    <mergeCell ref="Q128:T128"/>
    <mergeCell ref="U128:U129"/>
    <mergeCell ref="V128:V129"/>
    <mergeCell ref="W128:W129"/>
    <mergeCell ref="Y103:Y104"/>
    <mergeCell ref="Z103:Z104"/>
    <mergeCell ref="D105:D106"/>
    <mergeCell ref="Z105:Z106"/>
    <mergeCell ref="U103:U104"/>
    <mergeCell ref="F103:F108"/>
    <mergeCell ref="G103:G108"/>
    <mergeCell ref="H103:H108"/>
    <mergeCell ref="I103:I108"/>
    <mergeCell ref="J103:J104"/>
    <mergeCell ref="K103:K104"/>
    <mergeCell ref="W105:W106"/>
    <mergeCell ref="X105:X106"/>
    <mergeCell ref="D103:D104"/>
    <mergeCell ref="E103:E108"/>
    <mergeCell ref="J105:J106"/>
    <mergeCell ref="K105:K106"/>
    <mergeCell ref="X103:X104"/>
    <mergeCell ref="D107:D108"/>
    <mergeCell ref="D127:D129"/>
    <mergeCell ref="F129:G129"/>
    <mergeCell ref="A64:A66"/>
    <mergeCell ref="B64:C66"/>
    <mergeCell ref="B67:C67"/>
    <mergeCell ref="A127:A129"/>
    <mergeCell ref="B127:C129"/>
    <mergeCell ref="A98:A99"/>
    <mergeCell ref="A95:A96"/>
    <mergeCell ref="B89:C89"/>
    <mergeCell ref="A109:A121"/>
    <mergeCell ref="B109:B111"/>
    <mergeCell ref="B119:B121"/>
    <mergeCell ref="B107:C108"/>
    <mergeCell ref="A103:A108"/>
    <mergeCell ref="B105:C106"/>
    <mergeCell ref="B103:C104"/>
    <mergeCell ref="B114:B116"/>
    <mergeCell ref="B99:C99"/>
    <mergeCell ref="B100:C100"/>
    <mergeCell ref="B101:C101"/>
    <mergeCell ref="B102:C102"/>
    <mergeCell ref="A122:B124"/>
    <mergeCell ref="A137:A139"/>
    <mergeCell ref="B137:C139"/>
    <mergeCell ref="D137:D139"/>
    <mergeCell ref="F139:G139"/>
    <mergeCell ref="J137:L139"/>
    <mergeCell ref="M137:M139"/>
    <mergeCell ref="N137:W137"/>
    <mergeCell ref="X137:Z138"/>
    <mergeCell ref="N138:P138"/>
    <mergeCell ref="Q138:T138"/>
    <mergeCell ref="U138:U139"/>
    <mergeCell ref="V138:V139"/>
    <mergeCell ref="W138:W139"/>
    <mergeCell ref="A140:A145"/>
    <mergeCell ref="B140:C141"/>
    <mergeCell ref="D140:D141"/>
    <mergeCell ref="E140:E145"/>
    <mergeCell ref="F140:F145"/>
    <mergeCell ref="G140:G145"/>
    <mergeCell ref="H140:H145"/>
    <mergeCell ref="I140:I145"/>
    <mergeCell ref="B144:C145"/>
    <mergeCell ref="D144:D145"/>
    <mergeCell ref="N140:N141"/>
    <mergeCell ref="O140:O141"/>
    <mergeCell ref="P140:P141"/>
    <mergeCell ref="W140:W141"/>
    <mergeCell ref="X140:X141"/>
    <mergeCell ref="J144:J145"/>
    <mergeCell ref="K144:K145"/>
    <mergeCell ref="L144:L145"/>
    <mergeCell ref="M144:M145"/>
    <mergeCell ref="N144:N145"/>
    <mergeCell ref="O144:O145"/>
    <mergeCell ref="P144:P145"/>
    <mergeCell ref="U144:U145"/>
    <mergeCell ref="V144:V145"/>
    <mergeCell ref="W144:W145"/>
    <mergeCell ref="X144:X145"/>
    <mergeCell ref="U140:U141"/>
    <mergeCell ref="V140:V141"/>
    <mergeCell ref="Y146:Y147"/>
    <mergeCell ref="Z146:Z147"/>
    <mergeCell ref="B148:C149"/>
    <mergeCell ref="Y140:Y141"/>
    <mergeCell ref="Z140:Z141"/>
    <mergeCell ref="B142:C143"/>
    <mergeCell ref="D142:D143"/>
    <mergeCell ref="J142:J143"/>
    <mergeCell ref="K142:K143"/>
    <mergeCell ref="L142:L143"/>
    <mergeCell ref="M142:M143"/>
    <mergeCell ref="N142:N143"/>
    <mergeCell ref="O142:O143"/>
    <mergeCell ref="P142:P143"/>
    <mergeCell ref="U142:U143"/>
    <mergeCell ref="V142:V143"/>
    <mergeCell ref="W142:W143"/>
    <mergeCell ref="X142:X143"/>
    <mergeCell ref="Y142:Y143"/>
    <mergeCell ref="Z142:Z143"/>
    <mergeCell ref="J140:J141"/>
    <mergeCell ref="K140:K141"/>
    <mergeCell ref="L140:L141"/>
    <mergeCell ref="M140:M141"/>
    <mergeCell ref="O148:O149"/>
    <mergeCell ref="X148:X149"/>
    <mergeCell ref="Y148:Y149"/>
    <mergeCell ref="Y144:Y145"/>
    <mergeCell ref="Z144:Z145"/>
    <mergeCell ref="A146:A151"/>
    <mergeCell ref="B146:C147"/>
    <mergeCell ref="D146:D147"/>
    <mergeCell ref="E146:E151"/>
    <mergeCell ref="F146:F151"/>
    <mergeCell ref="G146:G151"/>
    <mergeCell ref="H146:H151"/>
    <mergeCell ref="I146:I151"/>
    <mergeCell ref="J146:J147"/>
    <mergeCell ref="K146:K147"/>
    <mergeCell ref="L146:L147"/>
    <mergeCell ref="M146:M147"/>
    <mergeCell ref="N146:N147"/>
    <mergeCell ref="O146:O147"/>
    <mergeCell ref="P146:P147"/>
    <mergeCell ref="U146:U147"/>
    <mergeCell ref="V146:V147"/>
    <mergeCell ref="W146:W147"/>
    <mergeCell ref="X146:X147"/>
    <mergeCell ref="Y152:Y153"/>
    <mergeCell ref="Z148:Z149"/>
    <mergeCell ref="B150:C151"/>
    <mergeCell ref="D150:D151"/>
    <mergeCell ref="J150:J151"/>
    <mergeCell ref="K150:K151"/>
    <mergeCell ref="L150:L151"/>
    <mergeCell ref="M150:M151"/>
    <mergeCell ref="N150:N151"/>
    <mergeCell ref="O150:O151"/>
    <mergeCell ref="P150:P151"/>
    <mergeCell ref="U150:U151"/>
    <mergeCell ref="V150:V151"/>
    <mergeCell ref="W150:W151"/>
    <mergeCell ref="X150:X151"/>
    <mergeCell ref="Y150:Y151"/>
    <mergeCell ref="Z150:Z151"/>
    <mergeCell ref="P148:P149"/>
    <mergeCell ref="D148:D149"/>
    <mergeCell ref="J148:J149"/>
    <mergeCell ref="K148:K149"/>
    <mergeCell ref="L148:L149"/>
    <mergeCell ref="M148:M149"/>
    <mergeCell ref="N148:N149"/>
    <mergeCell ref="W160:W162"/>
    <mergeCell ref="Z154:Z155"/>
    <mergeCell ref="B152:C153"/>
    <mergeCell ref="D152:D153"/>
    <mergeCell ref="E152:E157"/>
    <mergeCell ref="F152:F157"/>
    <mergeCell ref="G152:G157"/>
    <mergeCell ref="H152:H157"/>
    <mergeCell ref="I152:I157"/>
    <mergeCell ref="J152:J153"/>
    <mergeCell ref="K152:K153"/>
    <mergeCell ref="L152:L153"/>
    <mergeCell ref="M152:M153"/>
    <mergeCell ref="N152:N153"/>
    <mergeCell ref="X156:X157"/>
    <mergeCell ref="Y156:Y157"/>
    <mergeCell ref="Z156:Z157"/>
    <mergeCell ref="P156:P157"/>
    <mergeCell ref="P152:P153"/>
    <mergeCell ref="U152:U153"/>
    <mergeCell ref="U156:U157"/>
    <mergeCell ref="V152:V153"/>
    <mergeCell ref="W152:W153"/>
    <mergeCell ref="X152:X153"/>
    <mergeCell ref="V160:V162"/>
    <mergeCell ref="Z152:Z153"/>
    <mergeCell ref="L156:L157"/>
    <mergeCell ref="M156:M157"/>
    <mergeCell ref="N156:N157"/>
    <mergeCell ref="A160:A171"/>
    <mergeCell ref="B160:C162"/>
    <mergeCell ref="D160:D162"/>
    <mergeCell ref="E160:E171"/>
    <mergeCell ref="F160:F171"/>
    <mergeCell ref="G160:G171"/>
    <mergeCell ref="H160:H171"/>
    <mergeCell ref="I160:I171"/>
    <mergeCell ref="B166:C168"/>
    <mergeCell ref="D166:D168"/>
    <mergeCell ref="O166:O168"/>
    <mergeCell ref="P166:P168"/>
    <mergeCell ref="U166:U168"/>
    <mergeCell ref="V154:V155"/>
    <mergeCell ref="W154:W155"/>
    <mergeCell ref="X154:X155"/>
    <mergeCell ref="Y154:Y155"/>
    <mergeCell ref="V156:V157"/>
    <mergeCell ref="W156:W157"/>
    <mergeCell ref="P154:P155"/>
    <mergeCell ref="U154:U155"/>
    <mergeCell ref="D169:D171"/>
    <mergeCell ref="J169:J171"/>
    <mergeCell ref="K169:K171"/>
    <mergeCell ref="L169:L171"/>
    <mergeCell ref="M169:M171"/>
    <mergeCell ref="N169:N171"/>
    <mergeCell ref="O169:O171"/>
    <mergeCell ref="P169:P171"/>
    <mergeCell ref="U169:U171"/>
    <mergeCell ref="J156:J157"/>
    <mergeCell ref="K156:K157"/>
    <mergeCell ref="O156:O157"/>
    <mergeCell ref="P160:P162"/>
    <mergeCell ref="U160:U162"/>
    <mergeCell ref="A158:A159"/>
    <mergeCell ref="B158:C158"/>
    <mergeCell ref="E158:E159"/>
    <mergeCell ref="F158:F159"/>
    <mergeCell ref="G158:G159"/>
    <mergeCell ref="H158:H159"/>
    <mergeCell ref="I158:I159"/>
    <mergeCell ref="B159:C159"/>
    <mergeCell ref="B156:C157"/>
    <mergeCell ref="D156:D157"/>
    <mergeCell ref="A152:A157"/>
    <mergeCell ref="O152:O153"/>
    <mergeCell ref="B154:C155"/>
    <mergeCell ref="D154:D155"/>
    <mergeCell ref="J154:J155"/>
    <mergeCell ref="K154:K155"/>
    <mergeCell ref="L154:L155"/>
    <mergeCell ref="M154:M155"/>
    <mergeCell ref="N154:N155"/>
    <mergeCell ref="O154:O155"/>
    <mergeCell ref="X160:X162"/>
    <mergeCell ref="Y160:Y162"/>
    <mergeCell ref="Z160:Z162"/>
    <mergeCell ref="B163:C165"/>
    <mergeCell ref="D163:D165"/>
    <mergeCell ref="J163:J165"/>
    <mergeCell ref="K163:K165"/>
    <mergeCell ref="L163:L165"/>
    <mergeCell ref="M163:M165"/>
    <mergeCell ref="N163:N165"/>
    <mergeCell ref="O163:O165"/>
    <mergeCell ref="P163:P165"/>
    <mergeCell ref="U163:U165"/>
    <mergeCell ref="V163:V165"/>
    <mergeCell ref="W163:W165"/>
    <mergeCell ref="X163:X165"/>
    <mergeCell ref="Y163:Y165"/>
    <mergeCell ref="Z163:Z165"/>
    <mergeCell ref="J160:J162"/>
    <mergeCell ref="K160:K162"/>
    <mergeCell ref="L160:L162"/>
    <mergeCell ref="M160:M162"/>
    <mergeCell ref="N160:N162"/>
    <mergeCell ref="O160:O162"/>
    <mergeCell ref="X166:X168"/>
    <mergeCell ref="Y166:Y168"/>
    <mergeCell ref="Z166:Z168"/>
    <mergeCell ref="B169:C171"/>
    <mergeCell ref="X169:X171"/>
    <mergeCell ref="Y169:Y171"/>
    <mergeCell ref="Z169:Z171"/>
    <mergeCell ref="J166:J168"/>
    <mergeCell ref="K166:K168"/>
    <mergeCell ref="L166:L168"/>
    <mergeCell ref="M166:M168"/>
    <mergeCell ref="N166:N168"/>
    <mergeCell ref="V166:V168"/>
    <mergeCell ref="W166:W168"/>
    <mergeCell ref="W169:W171"/>
    <mergeCell ref="A177:A188"/>
    <mergeCell ref="B177:C179"/>
    <mergeCell ref="D177:D179"/>
    <mergeCell ref="E177:E188"/>
    <mergeCell ref="F177:F188"/>
    <mergeCell ref="G177:G188"/>
    <mergeCell ref="H177:H188"/>
    <mergeCell ref="B183:C185"/>
    <mergeCell ref="D183:D185"/>
    <mergeCell ref="B186:C188"/>
    <mergeCell ref="D186:D188"/>
    <mergeCell ref="B180:C182"/>
    <mergeCell ref="D180:D182"/>
    <mergeCell ref="D174:D176"/>
    <mergeCell ref="F176:G176"/>
    <mergeCell ref="X177:X179"/>
    <mergeCell ref="Y177:Y179"/>
    <mergeCell ref="X174:Z175"/>
    <mergeCell ref="N175:P175"/>
    <mergeCell ref="Q175:T175"/>
    <mergeCell ref="U175:U176"/>
    <mergeCell ref="V175:V176"/>
    <mergeCell ref="W175:W176"/>
    <mergeCell ref="Z177:Z179"/>
    <mergeCell ref="M177:M179"/>
    <mergeCell ref="N177:N179"/>
    <mergeCell ref="O177:O179"/>
    <mergeCell ref="P177:P179"/>
    <mergeCell ref="L177:L179"/>
    <mergeCell ref="W189:W190"/>
    <mergeCell ref="X189:X190"/>
    <mergeCell ref="X180:X182"/>
    <mergeCell ref="Y180:Y182"/>
    <mergeCell ref="Z180:Z182"/>
    <mergeCell ref="I177:I188"/>
    <mergeCell ref="J177:J179"/>
    <mergeCell ref="K177:K179"/>
    <mergeCell ref="V183:V185"/>
    <mergeCell ref="W183:W185"/>
    <mergeCell ref="X183:X185"/>
    <mergeCell ref="Y183:Y185"/>
    <mergeCell ref="Z183:Z185"/>
    <mergeCell ref="U186:U188"/>
    <mergeCell ref="V186:V188"/>
    <mergeCell ref="W186:W188"/>
    <mergeCell ref="X186:X188"/>
    <mergeCell ref="Y186:Y188"/>
    <mergeCell ref="Z186:Z188"/>
    <mergeCell ref="P189:P190"/>
    <mergeCell ref="N189:N190"/>
    <mergeCell ref="Y189:Y190"/>
    <mergeCell ref="Z189:Z190"/>
    <mergeCell ref="U180:U182"/>
    <mergeCell ref="P191:P192"/>
    <mergeCell ref="B213:C215"/>
    <mergeCell ref="D213:D215"/>
    <mergeCell ref="E204:E215"/>
    <mergeCell ref="F204:F215"/>
    <mergeCell ref="G204:G215"/>
    <mergeCell ref="H204:H215"/>
    <mergeCell ref="I204:I215"/>
    <mergeCell ref="J204:J206"/>
    <mergeCell ref="K204:K206"/>
    <mergeCell ref="U191:U192"/>
    <mergeCell ref="V191:V192"/>
    <mergeCell ref="W191:W192"/>
    <mergeCell ref="X191:X192"/>
    <mergeCell ref="Y191:Y192"/>
    <mergeCell ref="Z191:Z192"/>
    <mergeCell ref="B189:C190"/>
    <mergeCell ref="D189:D190"/>
    <mergeCell ref="E189:E194"/>
    <mergeCell ref="V193:V194"/>
    <mergeCell ref="B193:C194"/>
    <mergeCell ref="D193:D194"/>
    <mergeCell ref="J193:J194"/>
    <mergeCell ref="K193:K194"/>
    <mergeCell ref="L193:L194"/>
    <mergeCell ref="M193:M194"/>
    <mergeCell ref="B191:C192"/>
    <mergeCell ref="D191:D192"/>
    <mergeCell ref="J191:J192"/>
    <mergeCell ref="K191:K192"/>
    <mergeCell ref="L191:L192"/>
    <mergeCell ref="M191:M192"/>
    <mergeCell ref="N191:N192"/>
    <mergeCell ref="O191:O192"/>
    <mergeCell ref="X207:X209"/>
    <mergeCell ref="Y207:Y209"/>
    <mergeCell ref="A195:A196"/>
    <mergeCell ref="B195:C195"/>
    <mergeCell ref="E195:E196"/>
    <mergeCell ref="F195:F196"/>
    <mergeCell ref="G195:G196"/>
    <mergeCell ref="H195:H196"/>
    <mergeCell ref="I195:I196"/>
    <mergeCell ref="B196:C196"/>
    <mergeCell ref="N207:N209"/>
    <mergeCell ref="O207:O209"/>
    <mergeCell ref="P207:P209"/>
    <mergeCell ref="U207:U209"/>
    <mergeCell ref="W207:W209"/>
    <mergeCell ref="A189:A194"/>
    <mergeCell ref="O189:O190"/>
    <mergeCell ref="Z207:Z209"/>
    <mergeCell ref="O210:O212"/>
    <mergeCell ref="P210:P212"/>
    <mergeCell ref="U210:U212"/>
    <mergeCell ref="V210:V212"/>
    <mergeCell ref="W210:W212"/>
    <mergeCell ref="X210:X212"/>
    <mergeCell ref="Y210:Y212"/>
    <mergeCell ref="Z210:Z212"/>
    <mergeCell ref="N193:N194"/>
    <mergeCell ref="O193:O194"/>
    <mergeCell ref="W193:W194"/>
    <mergeCell ref="X193:X194"/>
    <mergeCell ref="Y193:Y194"/>
    <mergeCell ref="Z193:Z194"/>
    <mergeCell ref="N204:N206"/>
    <mergeCell ref="N210:N212"/>
    <mergeCell ref="P193:P194"/>
    <mergeCell ref="O204:O206"/>
    <mergeCell ref="A197:A198"/>
    <mergeCell ref="A204:A215"/>
    <mergeCell ref="Z213:Z215"/>
    <mergeCell ref="B217:C217"/>
    <mergeCell ref="B219:C219"/>
    <mergeCell ref="L213:L215"/>
    <mergeCell ref="M213:M215"/>
    <mergeCell ref="N213:N215"/>
    <mergeCell ref="O213:O215"/>
    <mergeCell ref="U189:U190"/>
    <mergeCell ref="U193:U194"/>
    <mergeCell ref="V189:V190"/>
    <mergeCell ref="B210:C212"/>
    <mergeCell ref="D210:D212"/>
    <mergeCell ref="B197:C197"/>
    <mergeCell ref="E197:E198"/>
    <mergeCell ref="F197:F198"/>
    <mergeCell ref="G197:G198"/>
    <mergeCell ref="H197:H198"/>
    <mergeCell ref="I197:I198"/>
    <mergeCell ref="B198:C198"/>
    <mergeCell ref="B199:C199"/>
    <mergeCell ref="B200:C200"/>
    <mergeCell ref="B201:C201"/>
    <mergeCell ref="B202:C202"/>
    <mergeCell ref="P213:P215"/>
    <mergeCell ref="U204:U206"/>
    <mergeCell ref="H225:H226"/>
    <mergeCell ref="I225:I226"/>
    <mergeCell ref="B226:C226"/>
    <mergeCell ref="A227:A228"/>
    <mergeCell ref="B227:C227"/>
    <mergeCell ref="E227:E228"/>
    <mergeCell ref="F227:F228"/>
    <mergeCell ref="G227:G228"/>
    <mergeCell ref="H227:H228"/>
    <mergeCell ref="B228:C228"/>
    <mergeCell ref="X288:Z289"/>
    <mergeCell ref="N289:P289"/>
    <mergeCell ref="Q289:T289"/>
    <mergeCell ref="U289:U290"/>
    <mergeCell ref="Q283:Q284"/>
    <mergeCell ref="E283:I284"/>
    <mergeCell ref="E285:I285"/>
    <mergeCell ref="B245:B247"/>
    <mergeCell ref="B248:B250"/>
    <mergeCell ref="B263:C265"/>
    <mergeCell ref="D263:D265"/>
    <mergeCell ref="B273:C273"/>
    <mergeCell ref="B274:C274"/>
    <mergeCell ref="B275:C275"/>
    <mergeCell ref="B276:C276"/>
    <mergeCell ref="B277:C277"/>
    <mergeCell ref="Q258:Q260"/>
    <mergeCell ref="Q266:T266"/>
    <mergeCell ref="Q269:T282"/>
    <mergeCell ref="B280:C280"/>
    <mergeCell ref="W264:W265"/>
    <mergeCell ref="F265:G265"/>
    <mergeCell ref="B266:C266"/>
    <mergeCell ref="J263:L265"/>
    <mergeCell ref="M263:M265"/>
    <mergeCell ref="N263:W263"/>
    <mergeCell ref="A223:A224"/>
    <mergeCell ref="B223:C223"/>
    <mergeCell ref="A216:A217"/>
    <mergeCell ref="A263:A265"/>
    <mergeCell ref="A220:A221"/>
    <mergeCell ref="B220:C220"/>
    <mergeCell ref="E220:E221"/>
    <mergeCell ref="F220:F221"/>
    <mergeCell ref="G220:G221"/>
    <mergeCell ref="H220:H221"/>
    <mergeCell ref="I220:I221"/>
    <mergeCell ref="B221:C221"/>
    <mergeCell ref="B222:C222"/>
    <mergeCell ref="A225:A226"/>
    <mergeCell ref="B225:C225"/>
    <mergeCell ref="E225:E226"/>
    <mergeCell ref="F225:F226"/>
    <mergeCell ref="G225:G226"/>
    <mergeCell ref="I267:I268"/>
    <mergeCell ref="B281:C281"/>
    <mergeCell ref="R251:T251"/>
    <mergeCell ref="R256:T256"/>
    <mergeCell ref="R257:T257"/>
    <mergeCell ref="N264:P264"/>
    <mergeCell ref="Q264:T264"/>
    <mergeCell ref="U264:U265"/>
    <mergeCell ref="V264:V265"/>
    <mergeCell ref="B216:C216"/>
    <mergeCell ref="V289:V290"/>
    <mergeCell ref="W289:W290"/>
    <mergeCell ref="F290:G290"/>
    <mergeCell ref="A285:B285"/>
    <mergeCell ref="B268:C268"/>
    <mergeCell ref="B282:C282"/>
    <mergeCell ref="A283:A284"/>
    <mergeCell ref="M288:M290"/>
    <mergeCell ref="N288:W288"/>
    <mergeCell ref="A288:A290"/>
    <mergeCell ref="B288:C290"/>
    <mergeCell ref="B269:C269"/>
    <mergeCell ref="B270:C270"/>
    <mergeCell ref="B271:C271"/>
    <mergeCell ref="B272:C272"/>
    <mergeCell ref="A267:A268"/>
    <mergeCell ref="B267:C267"/>
    <mergeCell ref="E267:E268"/>
    <mergeCell ref="F267:F268"/>
    <mergeCell ref="G267:G268"/>
    <mergeCell ref="H267:H268"/>
    <mergeCell ref="B278:C278"/>
    <mergeCell ref="B279:C279"/>
    <mergeCell ref="Y213:Y215"/>
    <mergeCell ref="B241:C241"/>
    <mergeCell ref="B242:C242"/>
    <mergeCell ref="B243:C243"/>
    <mergeCell ref="A258:B260"/>
    <mergeCell ref="J174:L176"/>
    <mergeCell ref="A244:A257"/>
    <mergeCell ref="A174:A176"/>
    <mergeCell ref="B174:C176"/>
    <mergeCell ref="A230:A232"/>
    <mergeCell ref="B230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E223:E224"/>
    <mergeCell ref="F223:F224"/>
    <mergeCell ref="G223:G224"/>
    <mergeCell ref="B207:C209"/>
    <mergeCell ref="D207:D209"/>
    <mergeCell ref="X263:Z264"/>
    <mergeCell ref="A305:B305"/>
    <mergeCell ref="V204:V206"/>
    <mergeCell ref="W204:W206"/>
    <mergeCell ref="X204:X206"/>
    <mergeCell ref="Y204:Y206"/>
    <mergeCell ref="Z204:Z206"/>
    <mergeCell ref="V207:V209"/>
    <mergeCell ref="D230:D232"/>
    <mergeCell ref="J230:L232"/>
    <mergeCell ref="M230:M232"/>
    <mergeCell ref="N230:W230"/>
    <mergeCell ref="X230:Z231"/>
    <mergeCell ref="N231:P231"/>
    <mergeCell ref="Q231:T231"/>
    <mergeCell ref="U231:U232"/>
    <mergeCell ref="V231:V232"/>
    <mergeCell ref="W231:W232"/>
    <mergeCell ref="F232:G232"/>
    <mergeCell ref="I227:I228"/>
    <mergeCell ref="U213:U215"/>
    <mergeCell ref="V213:V215"/>
    <mergeCell ref="W213:W215"/>
    <mergeCell ref="X213:X215"/>
  </mergeCells>
  <phoneticPr fontId="1"/>
  <pageMargins left="0.39370078740157483" right="0.39370078740157483" top="0.47244094488188981" bottom="0.47244094488188981" header="0.31496062992125984" footer="0.31496062992125984"/>
  <pageSetup paperSize="9" scale="64" fitToHeight="0" orientation="landscape" r:id="rId1"/>
  <rowBreaks count="5" manualBreakCount="5">
    <brk id="62" max="26" man="1"/>
    <brk id="125" max="26" man="1"/>
    <brk id="172" max="26" man="1"/>
    <brk id="228" max="26" man="1"/>
    <brk id="261" max="2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Q56"/>
  <sheetViews>
    <sheetView zoomScaleNormal="100" zoomScaleSheetLayoutView="100" workbookViewId="0"/>
  </sheetViews>
  <sheetFormatPr defaultColWidth="9.125" defaultRowHeight="11.25" x14ac:dyDescent="0.15"/>
  <cols>
    <col min="1" max="1" width="2.875" style="226" bestFit="1" customWidth="1"/>
    <col min="2" max="2" width="21.75" style="226" bestFit="1" customWidth="1"/>
    <col min="3" max="9" width="9.125" style="226"/>
    <col min="10" max="10" width="2.875" style="226" bestFit="1" customWidth="1"/>
    <col min="11" max="11" width="19.625" style="226" bestFit="1" customWidth="1"/>
    <col min="12" max="16384" width="9.125" style="226"/>
  </cols>
  <sheetData>
    <row r="1" spans="1:17" ht="13.5" x14ac:dyDescent="0.15">
      <c r="B1" s="343" t="s">
        <v>464</v>
      </c>
    </row>
    <row r="2" spans="1:17" ht="13.5" x14ac:dyDescent="0.15">
      <c r="B2" s="227"/>
    </row>
    <row r="3" spans="1:17" x14ac:dyDescent="0.15">
      <c r="B3" s="226" t="s">
        <v>450</v>
      </c>
    </row>
    <row r="4" spans="1:17" x14ac:dyDescent="0.15">
      <c r="B4" s="226" t="s">
        <v>451</v>
      </c>
    </row>
    <row r="6" spans="1:17" x14ac:dyDescent="0.15">
      <c r="A6" s="228"/>
      <c r="B6" s="229" t="s">
        <v>463</v>
      </c>
      <c r="C6" s="230" t="s">
        <v>446</v>
      </c>
      <c r="D6" s="231" t="s">
        <v>447</v>
      </c>
      <c r="E6" s="231" t="s">
        <v>448</v>
      </c>
      <c r="F6" s="231" t="s">
        <v>449</v>
      </c>
      <c r="G6" s="232" t="s">
        <v>442</v>
      </c>
      <c r="H6" s="229" t="s">
        <v>443</v>
      </c>
      <c r="J6" s="228"/>
      <c r="K6" s="229" t="s">
        <v>463</v>
      </c>
      <c r="L6" s="233" t="s">
        <v>446</v>
      </c>
      <c r="M6" s="234" t="s">
        <v>447</v>
      </c>
      <c r="N6" s="234" t="s">
        <v>448</v>
      </c>
      <c r="O6" s="234" t="s">
        <v>449</v>
      </c>
      <c r="P6" s="235" t="s">
        <v>442</v>
      </c>
      <c r="Q6" s="236" t="s">
        <v>443</v>
      </c>
    </row>
    <row r="7" spans="1:17" ht="11.25" customHeight="1" x14ac:dyDescent="0.15">
      <c r="A7" s="1461" t="s">
        <v>452</v>
      </c>
      <c r="B7" s="237" t="s">
        <v>15</v>
      </c>
      <c r="C7" s="238">
        <v>0.73949579831932777</v>
      </c>
      <c r="D7" s="239">
        <v>0.16526610644257703</v>
      </c>
      <c r="E7" s="239">
        <v>7.5630252100840331E-2</v>
      </c>
      <c r="F7" s="239">
        <v>8.4033613445378148E-3</v>
      </c>
      <c r="G7" s="240">
        <v>1.1204481792717087E-2</v>
      </c>
      <c r="H7" s="241">
        <v>357</v>
      </c>
      <c r="J7" s="1461" t="s">
        <v>455</v>
      </c>
      <c r="K7" s="242" t="s">
        <v>18</v>
      </c>
      <c r="L7" s="243">
        <v>4.1782729805013928E-2</v>
      </c>
      <c r="M7" s="244">
        <v>0.2618384401114206</v>
      </c>
      <c r="N7" s="244">
        <v>0.66573816155988863</v>
      </c>
      <c r="O7" s="244">
        <v>1.3927576601671309E-2</v>
      </c>
      <c r="P7" s="245">
        <v>1.6713091922005572E-2</v>
      </c>
      <c r="Q7" s="246">
        <v>359</v>
      </c>
    </row>
    <row r="8" spans="1:17" ht="11.25" customHeight="1" x14ac:dyDescent="0.15">
      <c r="A8" s="1462"/>
      <c r="B8" s="247" t="s">
        <v>29</v>
      </c>
      <c r="C8" s="248">
        <v>0.9856459330143541</v>
      </c>
      <c r="D8" s="249">
        <v>2.3923444976076554E-3</v>
      </c>
      <c r="E8" s="249">
        <v>0</v>
      </c>
      <c r="F8" s="249">
        <v>0</v>
      </c>
      <c r="G8" s="250">
        <v>1.1961722488038277E-2</v>
      </c>
      <c r="H8" s="251">
        <v>418</v>
      </c>
      <c r="J8" s="1462"/>
      <c r="K8" s="247" t="s">
        <v>20</v>
      </c>
      <c r="L8" s="248">
        <v>1.7964071856287425E-2</v>
      </c>
      <c r="M8" s="249">
        <v>0.16766467065868262</v>
      </c>
      <c r="N8" s="249">
        <v>0.75449101796407181</v>
      </c>
      <c r="O8" s="249">
        <v>5.089820359281437E-2</v>
      </c>
      <c r="P8" s="250">
        <v>8.9820359281437123E-3</v>
      </c>
      <c r="Q8" s="251">
        <v>334</v>
      </c>
    </row>
    <row r="9" spans="1:17" ht="11.25" customHeight="1" x14ac:dyDescent="0.15">
      <c r="A9" s="1462"/>
      <c r="B9" s="247" t="s">
        <v>30</v>
      </c>
      <c r="C9" s="248">
        <v>0.98496240601503759</v>
      </c>
      <c r="D9" s="249">
        <v>7.5187969924812026E-3</v>
      </c>
      <c r="E9" s="249">
        <v>0</v>
      </c>
      <c r="F9" s="249">
        <v>0</v>
      </c>
      <c r="G9" s="250">
        <v>7.5187969924812026E-3</v>
      </c>
      <c r="H9" s="251">
        <v>266</v>
      </c>
      <c r="J9" s="1462"/>
      <c r="K9" s="247" t="s">
        <v>24</v>
      </c>
      <c r="L9" s="248">
        <v>3.0534351145038167E-2</v>
      </c>
      <c r="M9" s="249">
        <v>9.9236641221374045E-2</v>
      </c>
      <c r="N9" s="249">
        <v>0.72264631043256999</v>
      </c>
      <c r="O9" s="249">
        <v>0.13994910941475827</v>
      </c>
      <c r="P9" s="250">
        <v>7.6335877862595417E-3</v>
      </c>
      <c r="Q9" s="251">
        <v>393</v>
      </c>
    </row>
    <row r="10" spans="1:17" ht="11.25" customHeight="1" x14ac:dyDescent="0.15">
      <c r="A10" s="1462"/>
      <c r="B10" s="247" t="s">
        <v>32</v>
      </c>
      <c r="C10" s="248">
        <v>0.97649572649572647</v>
      </c>
      <c r="D10" s="249">
        <v>1.9230769230769232E-2</v>
      </c>
      <c r="E10" s="249">
        <v>0</v>
      </c>
      <c r="F10" s="249">
        <v>0</v>
      </c>
      <c r="G10" s="250">
        <v>4.2735042735042739E-3</v>
      </c>
      <c r="H10" s="251">
        <v>468</v>
      </c>
      <c r="J10" s="1462"/>
      <c r="K10" s="247" t="s">
        <v>25</v>
      </c>
      <c r="L10" s="248">
        <v>0</v>
      </c>
      <c r="M10" s="249">
        <v>2.9325513196480938E-3</v>
      </c>
      <c r="N10" s="249">
        <v>0.95894428152492672</v>
      </c>
      <c r="O10" s="249">
        <v>2.932551319648094E-2</v>
      </c>
      <c r="P10" s="270">
        <v>8.7976539589442824E-3</v>
      </c>
      <c r="Q10" s="251">
        <v>341</v>
      </c>
    </row>
    <row r="11" spans="1:17" ht="11.25" customHeight="1" x14ac:dyDescent="0.15">
      <c r="A11" s="1462"/>
      <c r="B11" s="247" t="s">
        <v>33</v>
      </c>
      <c r="C11" s="248">
        <v>0.94776119402985071</v>
      </c>
      <c r="D11" s="249">
        <v>2.2388059701492536E-2</v>
      </c>
      <c r="E11" s="249">
        <v>1.4925373134328358E-2</v>
      </c>
      <c r="F11" s="249">
        <v>2.4875621890547263E-3</v>
      </c>
      <c r="G11" s="250">
        <v>1.2437810945273632E-2</v>
      </c>
      <c r="H11" s="251">
        <v>402</v>
      </c>
      <c r="J11" s="1462"/>
      <c r="K11" s="247" t="s">
        <v>26</v>
      </c>
      <c r="L11" s="248">
        <v>8.4745762711864406E-3</v>
      </c>
      <c r="M11" s="249">
        <v>8.4745762711864406E-3</v>
      </c>
      <c r="N11" s="249">
        <v>0.94067796610169496</v>
      </c>
      <c r="O11" s="249">
        <v>3.3898305084745763E-2</v>
      </c>
      <c r="P11" s="270">
        <v>8.4745762711864406E-3</v>
      </c>
      <c r="Q11" s="251">
        <v>118</v>
      </c>
    </row>
    <row r="12" spans="1:17" ht="11.25" customHeight="1" x14ac:dyDescent="0.15">
      <c r="A12" s="1462"/>
      <c r="B12" s="247" t="s">
        <v>34</v>
      </c>
      <c r="C12" s="248">
        <v>0.99040767386091122</v>
      </c>
      <c r="D12" s="249">
        <v>2.3980815347721821E-3</v>
      </c>
      <c r="E12" s="249">
        <v>0</v>
      </c>
      <c r="F12" s="249">
        <v>0</v>
      </c>
      <c r="G12" s="250">
        <v>7.1942446043165471E-3</v>
      </c>
      <c r="H12" s="251">
        <v>417</v>
      </c>
      <c r="I12" s="749"/>
      <c r="J12" s="1462"/>
      <c r="K12" s="247" t="s">
        <v>27</v>
      </c>
      <c r="L12" s="248">
        <v>3.4129692832764505E-3</v>
      </c>
      <c r="M12" s="249">
        <v>4.0955631399317405E-2</v>
      </c>
      <c r="N12" s="249">
        <v>0.78839590443686003</v>
      </c>
      <c r="O12" s="249">
        <v>0.16040955631399317</v>
      </c>
      <c r="P12" s="270">
        <v>6.8259385665529011E-3</v>
      </c>
      <c r="Q12" s="251">
        <v>293</v>
      </c>
    </row>
    <row r="13" spans="1:17" ht="11.25" customHeight="1" x14ac:dyDescent="0.15">
      <c r="A13" s="1462"/>
      <c r="B13" s="247" t="s">
        <v>35</v>
      </c>
      <c r="C13" s="248">
        <v>0.98909090909090913</v>
      </c>
      <c r="D13" s="249">
        <v>0</v>
      </c>
      <c r="E13" s="249">
        <v>3.6363636363636364E-3</v>
      </c>
      <c r="F13" s="249">
        <v>3.6363636363636364E-3</v>
      </c>
      <c r="G13" s="250">
        <v>3.6363636363636364E-3</v>
      </c>
      <c r="H13" s="251">
        <v>275</v>
      </c>
      <c r="I13" s="749"/>
      <c r="J13" s="1462"/>
      <c r="K13" s="247" t="s">
        <v>67</v>
      </c>
      <c r="L13" s="248">
        <v>9.7323600973236012E-3</v>
      </c>
      <c r="M13" s="249">
        <v>0.11922141119221411</v>
      </c>
      <c r="N13" s="249">
        <v>0.86131386861313863</v>
      </c>
      <c r="O13" s="249">
        <v>2.4330900243309003E-3</v>
      </c>
      <c r="P13" s="270">
        <v>7.2992700729927005E-3</v>
      </c>
      <c r="Q13" s="251">
        <v>411</v>
      </c>
    </row>
    <row r="14" spans="1:17" ht="11.25" customHeight="1" x14ac:dyDescent="0.15">
      <c r="A14" s="1462"/>
      <c r="B14" s="247" t="s">
        <v>36</v>
      </c>
      <c r="C14" s="248">
        <v>0.91806331471135938</v>
      </c>
      <c r="D14" s="249">
        <v>5.4003724394785846E-2</v>
      </c>
      <c r="E14" s="249">
        <v>9.3109869646182501E-3</v>
      </c>
      <c r="F14" s="249">
        <v>0</v>
      </c>
      <c r="G14" s="250">
        <v>1.86219739292365E-2</v>
      </c>
      <c r="H14" s="251">
        <v>537</v>
      </c>
      <c r="I14" s="749"/>
      <c r="J14" s="1463"/>
      <c r="K14" s="247" t="s">
        <v>68</v>
      </c>
      <c r="L14" s="248">
        <v>1.65016501650165E-2</v>
      </c>
      <c r="M14" s="249">
        <v>0.23102310231023102</v>
      </c>
      <c r="N14" s="249">
        <v>0.74257425742574257</v>
      </c>
      <c r="O14" s="248">
        <v>3.3003300330033004E-3</v>
      </c>
      <c r="P14" s="270">
        <v>6.6006600660066007E-3</v>
      </c>
      <c r="Q14" s="251">
        <v>303</v>
      </c>
    </row>
    <row r="15" spans="1:17" ht="11.25" customHeight="1" x14ac:dyDescent="0.15">
      <c r="A15" s="1462"/>
      <c r="B15" s="247" t="s">
        <v>38</v>
      </c>
      <c r="C15" s="248">
        <v>0.97014925373134331</v>
      </c>
      <c r="D15" s="249">
        <v>1.4925373134328358E-2</v>
      </c>
      <c r="E15" s="249">
        <v>0</v>
      </c>
      <c r="F15" s="249">
        <v>0</v>
      </c>
      <c r="G15" s="250">
        <v>1.4925373134328358E-2</v>
      </c>
      <c r="H15" s="251">
        <v>268</v>
      </c>
      <c r="I15" s="749"/>
      <c r="J15" s="1462"/>
      <c r="K15" s="247" t="s">
        <v>70</v>
      </c>
      <c r="L15" s="248">
        <v>0</v>
      </c>
      <c r="M15" s="249">
        <v>0.42735042735042733</v>
      </c>
      <c r="N15" s="249">
        <v>0.57264957264957261</v>
      </c>
      <c r="O15" s="249">
        <v>0</v>
      </c>
      <c r="P15" s="270">
        <v>0</v>
      </c>
      <c r="Q15" s="251">
        <v>117</v>
      </c>
    </row>
    <row r="16" spans="1:17" ht="11.25" customHeight="1" x14ac:dyDescent="0.15">
      <c r="A16" s="1462"/>
      <c r="B16" s="247" t="s">
        <v>39</v>
      </c>
      <c r="C16" s="248">
        <v>0.94811320754716977</v>
      </c>
      <c r="D16" s="249">
        <v>4.716981132075472E-2</v>
      </c>
      <c r="E16" s="249">
        <v>0</v>
      </c>
      <c r="F16" s="249">
        <v>4.7169811320754715E-3</v>
      </c>
      <c r="G16" s="250">
        <v>0</v>
      </c>
      <c r="H16" s="251">
        <v>212</v>
      </c>
      <c r="I16" s="749"/>
      <c r="J16" s="1462"/>
      <c r="K16" s="247" t="s">
        <v>71</v>
      </c>
      <c r="L16" s="248">
        <v>0</v>
      </c>
      <c r="M16" s="249">
        <v>3.787878787878788E-3</v>
      </c>
      <c r="N16" s="249">
        <v>0.99242424242424243</v>
      </c>
      <c r="O16" s="249">
        <v>0</v>
      </c>
      <c r="P16" s="270">
        <v>3.787878787878788E-3</v>
      </c>
      <c r="Q16" s="251">
        <v>264</v>
      </c>
    </row>
    <row r="17" spans="1:17" ht="11.25" customHeight="1" x14ac:dyDescent="0.15">
      <c r="A17" s="1462"/>
      <c r="B17" s="247" t="s">
        <v>40</v>
      </c>
      <c r="C17" s="248">
        <v>0.92828685258964139</v>
      </c>
      <c r="D17" s="249">
        <v>5.1792828685258967E-2</v>
      </c>
      <c r="E17" s="249">
        <v>3.9840637450199202E-3</v>
      </c>
      <c r="F17" s="249">
        <v>0</v>
      </c>
      <c r="G17" s="250">
        <v>1.5936254980079681E-2</v>
      </c>
      <c r="H17" s="251">
        <v>251</v>
      </c>
      <c r="I17" s="749"/>
      <c r="J17" s="1462"/>
      <c r="K17" s="247" t="s">
        <v>72</v>
      </c>
      <c r="L17" s="248">
        <v>2.9498525073746312E-3</v>
      </c>
      <c r="M17" s="249">
        <v>2.0648967551622419E-2</v>
      </c>
      <c r="N17" s="249">
        <v>0.96460176991150437</v>
      </c>
      <c r="O17" s="249">
        <v>2.9498525073746312E-3</v>
      </c>
      <c r="P17" s="270">
        <v>8.8495575221238937E-3</v>
      </c>
      <c r="Q17" s="251">
        <v>339</v>
      </c>
    </row>
    <row r="18" spans="1:17" ht="11.25" customHeight="1" x14ac:dyDescent="0.15">
      <c r="A18" s="1462"/>
      <c r="B18" s="247" t="s">
        <v>41</v>
      </c>
      <c r="C18" s="248">
        <v>0.96061269146608319</v>
      </c>
      <c r="D18" s="249">
        <v>3.0634573304157548E-2</v>
      </c>
      <c r="E18" s="249">
        <v>4.3763676148796497E-3</v>
      </c>
      <c r="F18" s="249">
        <v>0</v>
      </c>
      <c r="G18" s="250">
        <v>4.3763676148796497E-3</v>
      </c>
      <c r="H18" s="251">
        <v>457</v>
      </c>
      <c r="I18" s="749"/>
      <c r="J18" s="1462"/>
      <c r="K18" s="247" t="s">
        <v>73</v>
      </c>
      <c r="L18" s="248">
        <v>0</v>
      </c>
      <c r="M18" s="249">
        <v>6.5989847715736044E-2</v>
      </c>
      <c r="N18" s="249">
        <v>0.91624365482233505</v>
      </c>
      <c r="O18" s="249">
        <v>5.076142131979695E-3</v>
      </c>
      <c r="P18" s="270">
        <v>1.2690355329949238E-2</v>
      </c>
      <c r="Q18" s="251">
        <v>394</v>
      </c>
    </row>
    <row r="19" spans="1:17" ht="11.25" customHeight="1" x14ac:dyDescent="0.15">
      <c r="A19" s="1462"/>
      <c r="B19" s="247" t="s">
        <v>42</v>
      </c>
      <c r="C19" s="248">
        <v>0.99212598425196852</v>
      </c>
      <c r="D19" s="249">
        <v>2.6246719160104987E-3</v>
      </c>
      <c r="E19" s="249">
        <v>0</v>
      </c>
      <c r="F19" s="249">
        <v>0</v>
      </c>
      <c r="G19" s="250">
        <v>5.2493438320209973E-3</v>
      </c>
      <c r="H19" s="251">
        <v>381</v>
      </c>
      <c r="I19" s="749"/>
      <c r="J19" s="1462"/>
      <c r="K19" s="247" t="s">
        <v>74</v>
      </c>
      <c r="L19" s="248">
        <v>0</v>
      </c>
      <c r="M19" s="249">
        <v>0</v>
      </c>
      <c r="N19" s="249">
        <v>1</v>
      </c>
      <c r="O19" s="249">
        <v>0</v>
      </c>
      <c r="P19" s="270">
        <v>0</v>
      </c>
      <c r="Q19" s="251">
        <v>164</v>
      </c>
    </row>
    <row r="20" spans="1:17" ht="11.25" customHeight="1" x14ac:dyDescent="0.15">
      <c r="A20" s="1462"/>
      <c r="B20" s="247" t="s">
        <v>43</v>
      </c>
      <c r="C20" s="248">
        <v>0.95564516129032262</v>
      </c>
      <c r="D20" s="249">
        <v>4.2338709677419352E-2</v>
      </c>
      <c r="E20" s="249">
        <v>0</v>
      </c>
      <c r="F20" s="249">
        <v>0</v>
      </c>
      <c r="G20" s="250">
        <v>2.0161290322580645E-3</v>
      </c>
      <c r="H20" s="251">
        <v>496</v>
      </c>
      <c r="J20" s="1462"/>
      <c r="K20" s="247" t="s">
        <v>76</v>
      </c>
      <c r="L20" s="248">
        <v>5.7803468208092483E-3</v>
      </c>
      <c r="M20" s="249">
        <v>6.358381502890173E-2</v>
      </c>
      <c r="N20" s="249">
        <v>0.78612716763005785</v>
      </c>
      <c r="O20" s="249">
        <v>0.13872832369942195</v>
      </c>
      <c r="P20" s="270">
        <v>5.7803468208092483E-3</v>
      </c>
      <c r="Q20" s="251">
        <v>173</v>
      </c>
    </row>
    <row r="21" spans="1:17" ht="11.25" customHeight="1" x14ac:dyDescent="0.15">
      <c r="A21" s="1462"/>
      <c r="B21" s="247" t="s">
        <v>44</v>
      </c>
      <c r="C21" s="248">
        <v>0.98913043478260865</v>
      </c>
      <c r="D21" s="249">
        <v>2.1739130434782609E-3</v>
      </c>
      <c r="E21" s="249">
        <v>0</v>
      </c>
      <c r="F21" s="249">
        <v>2.1739130434782609E-3</v>
      </c>
      <c r="G21" s="250">
        <v>6.5217391304347823E-3</v>
      </c>
      <c r="H21" s="251">
        <v>460</v>
      </c>
      <c r="J21" s="1462"/>
      <c r="K21" s="247" t="s">
        <v>77</v>
      </c>
      <c r="L21" s="248">
        <v>0</v>
      </c>
      <c r="M21" s="249">
        <v>0</v>
      </c>
      <c r="N21" s="249">
        <v>0.96853146853146854</v>
      </c>
      <c r="O21" s="249">
        <v>1.7482517482517484E-2</v>
      </c>
      <c r="P21" s="270">
        <v>1.3986013986013986E-2</v>
      </c>
      <c r="Q21" s="251">
        <v>286</v>
      </c>
    </row>
    <row r="22" spans="1:17" ht="11.25" customHeight="1" x14ac:dyDescent="0.15">
      <c r="A22" s="1462"/>
      <c r="B22" s="247" t="s">
        <v>45</v>
      </c>
      <c r="C22" s="248">
        <v>1</v>
      </c>
      <c r="D22" s="249">
        <v>0</v>
      </c>
      <c r="E22" s="249">
        <v>0</v>
      </c>
      <c r="F22" s="249">
        <v>0</v>
      </c>
      <c r="G22" s="250">
        <v>0</v>
      </c>
      <c r="H22" s="251">
        <v>389</v>
      </c>
      <c r="J22" s="1462"/>
      <c r="K22" s="247" t="s">
        <v>78</v>
      </c>
      <c r="L22" s="248">
        <v>0</v>
      </c>
      <c r="M22" s="249">
        <v>0</v>
      </c>
      <c r="N22" s="249">
        <v>0.97058823529411764</v>
      </c>
      <c r="O22" s="249">
        <v>2.2058823529411766E-2</v>
      </c>
      <c r="P22" s="250">
        <v>7.3529411764705881E-3</v>
      </c>
      <c r="Q22" s="251">
        <v>136</v>
      </c>
    </row>
    <row r="23" spans="1:17" ht="11.25" customHeight="1" x14ac:dyDescent="0.15">
      <c r="A23" s="1462"/>
      <c r="B23" s="247" t="s">
        <v>46</v>
      </c>
      <c r="C23" s="248">
        <v>0.99140401146131807</v>
      </c>
      <c r="D23" s="249">
        <v>0</v>
      </c>
      <c r="E23" s="249">
        <v>2.8653295128939827E-3</v>
      </c>
      <c r="F23" s="249">
        <v>0</v>
      </c>
      <c r="G23" s="250">
        <v>5.7306590257879654E-3</v>
      </c>
      <c r="H23" s="251">
        <v>349</v>
      </c>
      <c r="J23" s="1462"/>
      <c r="K23" s="247" t="s">
        <v>79</v>
      </c>
      <c r="L23" s="248">
        <v>0</v>
      </c>
      <c r="M23" s="249">
        <v>0</v>
      </c>
      <c r="N23" s="249">
        <v>0.91914893617021276</v>
      </c>
      <c r="O23" s="249">
        <v>8.085106382978724E-2</v>
      </c>
      <c r="P23" s="250">
        <v>0</v>
      </c>
      <c r="Q23" s="251">
        <v>235</v>
      </c>
    </row>
    <row r="24" spans="1:17" ht="11.25" customHeight="1" x14ac:dyDescent="0.15">
      <c r="A24" s="1462"/>
      <c r="B24" s="247" t="s">
        <v>47</v>
      </c>
      <c r="C24" s="248">
        <v>0.9925373134328358</v>
      </c>
      <c r="D24" s="249">
        <v>7.462686567164179E-3</v>
      </c>
      <c r="E24" s="249">
        <v>0</v>
      </c>
      <c r="F24" s="249">
        <v>0</v>
      </c>
      <c r="G24" s="250">
        <v>0</v>
      </c>
      <c r="H24" s="251">
        <v>268</v>
      </c>
      <c r="J24" s="1462"/>
      <c r="K24" s="247" t="s">
        <v>80</v>
      </c>
      <c r="L24" s="248">
        <v>0</v>
      </c>
      <c r="M24" s="249">
        <v>6.0606060606060606E-3</v>
      </c>
      <c r="N24" s="249">
        <v>0.9939393939393939</v>
      </c>
      <c r="O24" s="249">
        <v>0</v>
      </c>
      <c r="P24" s="250">
        <v>0</v>
      </c>
      <c r="Q24" s="251">
        <v>165</v>
      </c>
    </row>
    <row r="25" spans="1:17" ht="11.25" customHeight="1" x14ac:dyDescent="0.15">
      <c r="A25" s="1462"/>
      <c r="B25" s="247" t="s">
        <v>48</v>
      </c>
      <c r="C25" s="248">
        <v>0.76677316293929709</v>
      </c>
      <c r="D25" s="249">
        <v>0.23003194888178913</v>
      </c>
      <c r="E25" s="249">
        <v>0</v>
      </c>
      <c r="F25" s="249">
        <v>0</v>
      </c>
      <c r="G25" s="250">
        <v>3.1948881789137379E-3</v>
      </c>
      <c r="H25" s="251">
        <v>313</v>
      </c>
      <c r="J25" s="1462"/>
      <c r="K25" s="247" t="s">
        <v>81</v>
      </c>
      <c r="L25" s="248">
        <v>0</v>
      </c>
      <c r="M25" s="249">
        <v>0</v>
      </c>
      <c r="N25" s="249">
        <v>0.99382716049382713</v>
      </c>
      <c r="O25" s="249">
        <v>6.1728395061728392E-3</v>
      </c>
      <c r="P25" s="250">
        <v>0</v>
      </c>
      <c r="Q25" s="251">
        <v>162</v>
      </c>
    </row>
    <row r="26" spans="1:17" ht="11.25" customHeight="1" x14ac:dyDescent="0.15">
      <c r="A26" s="1464"/>
      <c r="B26" s="247" t="s">
        <v>50</v>
      </c>
      <c r="C26" s="248">
        <v>0.91666666666666663</v>
      </c>
      <c r="D26" s="249">
        <v>6.8627450980392163E-2</v>
      </c>
      <c r="E26" s="249">
        <v>9.8039215686274508E-3</v>
      </c>
      <c r="F26" s="249">
        <v>0</v>
      </c>
      <c r="G26" s="250">
        <v>4.9019607843137254E-3</v>
      </c>
      <c r="H26" s="251">
        <v>204</v>
      </c>
      <c r="J26" s="1462"/>
      <c r="K26" s="247" t="s">
        <v>82</v>
      </c>
      <c r="L26" s="248">
        <v>0</v>
      </c>
      <c r="M26" s="249">
        <v>0</v>
      </c>
      <c r="N26" s="249">
        <v>0.98936170212765961</v>
      </c>
      <c r="O26" s="249">
        <v>7.0921985815602835E-3</v>
      </c>
      <c r="P26" s="250">
        <v>3.5460992907801418E-3</v>
      </c>
      <c r="Q26" s="251">
        <v>282</v>
      </c>
    </row>
    <row r="27" spans="1:17" ht="11.25" customHeight="1" x14ac:dyDescent="0.15">
      <c r="A27" s="1461" t="s">
        <v>453</v>
      </c>
      <c r="B27" s="242" t="s">
        <v>17</v>
      </c>
      <c r="C27" s="243">
        <v>0.15488215488215487</v>
      </c>
      <c r="D27" s="244">
        <v>0.76430976430976427</v>
      </c>
      <c r="E27" s="244">
        <v>6.7340067340067339E-2</v>
      </c>
      <c r="F27" s="244">
        <v>3.3670033670033669E-3</v>
      </c>
      <c r="G27" s="245">
        <v>1.0101010101010102E-2</v>
      </c>
      <c r="H27" s="246">
        <v>297</v>
      </c>
      <c r="J27" s="1462"/>
      <c r="K27" s="247" t="s">
        <v>83</v>
      </c>
      <c r="L27" s="248">
        <v>0</v>
      </c>
      <c r="M27" s="249">
        <v>0</v>
      </c>
      <c r="N27" s="249">
        <v>0.607773851590106</v>
      </c>
      <c r="O27" s="249">
        <v>0.392226148409894</v>
      </c>
      <c r="P27" s="250">
        <v>0</v>
      </c>
      <c r="Q27" s="251">
        <v>283</v>
      </c>
    </row>
    <row r="28" spans="1:17" ht="11.25" customHeight="1" x14ac:dyDescent="0.15">
      <c r="A28" s="1462"/>
      <c r="B28" s="247" t="s">
        <v>205</v>
      </c>
      <c r="C28" s="248">
        <v>0.21714285714285714</v>
      </c>
      <c r="D28" s="249">
        <v>0.63428571428571423</v>
      </c>
      <c r="E28" s="249">
        <v>0.13714285714285715</v>
      </c>
      <c r="F28" s="249">
        <v>0</v>
      </c>
      <c r="G28" s="250">
        <v>1.1428571428571429E-2</v>
      </c>
      <c r="H28" s="251">
        <v>175</v>
      </c>
      <c r="J28" s="1462"/>
      <c r="K28" s="257" t="s">
        <v>94</v>
      </c>
      <c r="L28" s="258">
        <v>0</v>
      </c>
      <c r="M28" s="259">
        <v>0</v>
      </c>
      <c r="N28" s="259">
        <v>0.62886597938144329</v>
      </c>
      <c r="O28" s="259">
        <v>0.37113402061855671</v>
      </c>
      <c r="P28" s="260">
        <v>0</v>
      </c>
      <c r="Q28" s="261">
        <v>97</v>
      </c>
    </row>
    <row r="29" spans="1:17" ht="11.25" customHeight="1" x14ac:dyDescent="0.15">
      <c r="A29" s="1462"/>
      <c r="B29" s="247" t="s">
        <v>204</v>
      </c>
      <c r="C29" s="248">
        <v>0.13592233009708737</v>
      </c>
      <c r="D29" s="249">
        <v>0.73786407766990292</v>
      </c>
      <c r="E29" s="249">
        <v>0.11003236245954692</v>
      </c>
      <c r="F29" s="249">
        <v>3.2362459546925568E-3</v>
      </c>
      <c r="G29" s="250">
        <v>1.2944983818770227E-2</v>
      </c>
      <c r="H29" s="251">
        <v>309</v>
      </c>
      <c r="J29" s="1464"/>
      <c r="K29" s="252" t="s">
        <v>141</v>
      </c>
      <c r="L29" s="253">
        <v>0</v>
      </c>
      <c r="M29" s="254">
        <v>0.15204678362573099</v>
      </c>
      <c r="N29" s="254">
        <v>0.84210526315789469</v>
      </c>
      <c r="O29" s="254">
        <v>0</v>
      </c>
      <c r="P29" s="255">
        <v>5.8479532163742687E-3</v>
      </c>
      <c r="Q29" s="256">
        <v>171</v>
      </c>
    </row>
    <row r="30" spans="1:17" ht="11.25" customHeight="1" x14ac:dyDescent="0.15">
      <c r="A30" s="1462"/>
      <c r="B30" s="247" t="s">
        <v>206</v>
      </c>
      <c r="C30" s="248">
        <v>4.8888888888888891E-2</v>
      </c>
      <c r="D30" s="249">
        <v>0.66222222222222227</v>
      </c>
      <c r="E30" s="249">
        <v>0.28444444444444444</v>
      </c>
      <c r="F30" s="249">
        <v>0</v>
      </c>
      <c r="G30" s="250">
        <v>4.4444444444444444E-3</v>
      </c>
      <c r="H30" s="251">
        <v>225</v>
      </c>
      <c r="J30" s="1461" t="s">
        <v>454</v>
      </c>
      <c r="K30" s="242" t="s">
        <v>84</v>
      </c>
      <c r="L30" s="243">
        <v>0</v>
      </c>
      <c r="M30" s="244">
        <v>0</v>
      </c>
      <c r="N30" s="244">
        <v>0.24528301886792453</v>
      </c>
      <c r="O30" s="244">
        <v>0.75202156334231807</v>
      </c>
      <c r="P30" s="245">
        <v>2.6954177897574125E-3</v>
      </c>
      <c r="Q30" s="246">
        <v>371</v>
      </c>
    </row>
    <row r="31" spans="1:17" ht="11.25" customHeight="1" x14ac:dyDescent="0.15">
      <c r="A31" s="1462"/>
      <c r="B31" s="247" t="s">
        <v>21</v>
      </c>
      <c r="C31" s="248">
        <v>0.10057471264367816</v>
      </c>
      <c r="D31" s="249">
        <v>0.42528735632183906</v>
      </c>
      <c r="E31" s="249">
        <v>0.43678160919540232</v>
      </c>
      <c r="F31" s="249">
        <v>3.1609195402298854E-2</v>
      </c>
      <c r="G31" s="250">
        <v>5.7471264367816091E-3</v>
      </c>
      <c r="H31" s="251">
        <v>348</v>
      </c>
      <c r="J31" s="1462"/>
      <c r="K31" s="247" t="s">
        <v>85</v>
      </c>
      <c r="L31" s="248">
        <v>0</v>
      </c>
      <c r="M31" s="249">
        <v>0</v>
      </c>
      <c r="N31" s="249">
        <v>0</v>
      </c>
      <c r="O31" s="249">
        <v>0.98790322580645162</v>
      </c>
      <c r="P31" s="250">
        <v>1.2096774193548387E-2</v>
      </c>
      <c r="Q31" s="251">
        <v>248</v>
      </c>
    </row>
    <row r="32" spans="1:17" ht="11.25" customHeight="1" x14ac:dyDescent="0.15">
      <c r="A32" s="1462"/>
      <c r="B32" s="247" t="s">
        <v>52</v>
      </c>
      <c r="C32" s="248">
        <v>3.1476997578692496E-2</v>
      </c>
      <c r="D32" s="249">
        <v>0.94915254237288138</v>
      </c>
      <c r="E32" s="249">
        <v>1.4527845036319613E-2</v>
      </c>
      <c r="F32" s="249">
        <v>0</v>
      </c>
      <c r="G32" s="250">
        <v>4.8426150121065378E-3</v>
      </c>
      <c r="H32" s="251">
        <v>413</v>
      </c>
      <c r="J32" s="1462"/>
      <c r="K32" s="247" t="s">
        <v>88</v>
      </c>
      <c r="L32" s="248">
        <v>7.1599045346062056E-3</v>
      </c>
      <c r="M32" s="249">
        <v>1.9093078758949882E-2</v>
      </c>
      <c r="N32" s="249">
        <v>0.19809069212410502</v>
      </c>
      <c r="O32" s="249">
        <v>0.77326968973747012</v>
      </c>
      <c r="P32" s="250">
        <v>2.3866348448687352E-3</v>
      </c>
      <c r="Q32" s="251">
        <v>419</v>
      </c>
    </row>
    <row r="33" spans="1:17" ht="11.25" customHeight="1" x14ac:dyDescent="0.15">
      <c r="A33" s="1462"/>
      <c r="B33" s="247" t="s">
        <v>53</v>
      </c>
      <c r="C33" s="248">
        <v>5.46875E-2</v>
      </c>
      <c r="D33" s="249">
        <v>0.93359375</v>
      </c>
      <c r="E33" s="249">
        <v>7.8125E-3</v>
      </c>
      <c r="F33" s="249">
        <v>0</v>
      </c>
      <c r="G33" s="250">
        <v>3.90625E-3</v>
      </c>
      <c r="H33" s="251">
        <v>256</v>
      </c>
      <c r="J33" s="1462"/>
      <c r="K33" s="247" t="s">
        <v>89</v>
      </c>
      <c r="L33" s="248">
        <v>0</v>
      </c>
      <c r="M33" s="249">
        <v>0</v>
      </c>
      <c r="N33" s="249">
        <v>0.18081180811808117</v>
      </c>
      <c r="O33" s="249">
        <v>0.81549815498154976</v>
      </c>
      <c r="P33" s="250">
        <v>3.6900369003690036E-3</v>
      </c>
      <c r="Q33" s="251">
        <v>271</v>
      </c>
    </row>
    <row r="34" spans="1:17" ht="11.25" customHeight="1" x14ac:dyDescent="0.15">
      <c r="A34" s="1462"/>
      <c r="B34" s="247" t="s">
        <v>54</v>
      </c>
      <c r="C34" s="248">
        <v>0</v>
      </c>
      <c r="D34" s="249">
        <v>0.98007968127490042</v>
      </c>
      <c r="E34" s="249">
        <v>1.5936254980079681E-2</v>
      </c>
      <c r="F34" s="249">
        <v>0</v>
      </c>
      <c r="G34" s="250">
        <v>3.9840637450199202E-3</v>
      </c>
      <c r="H34" s="251">
        <v>251</v>
      </c>
      <c r="J34" s="1462"/>
      <c r="K34" s="247" t="s">
        <v>90</v>
      </c>
      <c r="L34" s="248">
        <v>0</v>
      </c>
      <c r="M34" s="249">
        <v>0</v>
      </c>
      <c r="N34" s="249">
        <v>7.9545454545454544E-2</v>
      </c>
      <c r="O34" s="249">
        <v>0.91666666666666663</v>
      </c>
      <c r="P34" s="250">
        <v>3.787878787878788E-3</v>
      </c>
      <c r="Q34" s="251">
        <v>264</v>
      </c>
    </row>
    <row r="35" spans="1:17" ht="11.25" customHeight="1" x14ac:dyDescent="0.15">
      <c r="A35" s="1462"/>
      <c r="B35" s="247" t="s">
        <v>55</v>
      </c>
      <c r="C35" s="248">
        <v>2.5477707006369428E-2</v>
      </c>
      <c r="D35" s="249">
        <v>0.96815286624203822</v>
      </c>
      <c r="E35" s="249">
        <v>0</v>
      </c>
      <c r="F35" s="249">
        <v>0</v>
      </c>
      <c r="G35" s="250">
        <v>6.369426751592357E-3</v>
      </c>
      <c r="H35" s="251">
        <v>314</v>
      </c>
      <c r="J35" s="1462"/>
      <c r="K35" s="247" t="s">
        <v>91</v>
      </c>
      <c r="L35" s="248">
        <v>0</v>
      </c>
      <c r="M35" s="249">
        <v>0</v>
      </c>
      <c r="N35" s="249">
        <v>1.937984496124031E-2</v>
      </c>
      <c r="O35" s="249">
        <v>0.98062015503875966</v>
      </c>
      <c r="P35" s="250">
        <v>0</v>
      </c>
      <c r="Q35" s="251">
        <v>258</v>
      </c>
    </row>
    <row r="36" spans="1:17" ht="11.25" customHeight="1" x14ac:dyDescent="0.15">
      <c r="A36" s="1462"/>
      <c r="B36" s="247" t="s">
        <v>56</v>
      </c>
      <c r="C36" s="248">
        <v>3.968253968253968E-3</v>
      </c>
      <c r="D36" s="249">
        <v>0.99206349206349209</v>
      </c>
      <c r="E36" s="249">
        <v>0</v>
      </c>
      <c r="F36" s="249">
        <v>0</v>
      </c>
      <c r="G36" s="250">
        <v>3.968253968253968E-3</v>
      </c>
      <c r="H36" s="251">
        <v>252</v>
      </c>
      <c r="J36" s="1462"/>
      <c r="K36" s="247" t="s">
        <v>92</v>
      </c>
      <c r="L36" s="248">
        <v>0</v>
      </c>
      <c r="M36" s="249">
        <v>0</v>
      </c>
      <c r="N36" s="249">
        <v>4.6153846153846156E-2</v>
      </c>
      <c r="O36" s="249">
        <v>0.93846153846153846</v>
      </c>
      <c r="P36" s="250">
        <v>1.5384615384615385E-2</v>
      </c>
      <c r="Q36" s="251">
        <v>130</v>
      </c>
    </row>
    <row r="37" spans="1:17" ht="11.25" customHeight="1" x14ac:dyDescent="0.15">
      <c r="A37" s="1462"/>
      <c r="B37" s="247" t="s">
        <v>57</v>
      </c>
      <c r="C37" s="248">
        <v>6.0790273556231003E-3</v>
      </c>
      <c r="D37" s="249">
        <v>0.9878419452887538</v>
      </c>
      <c r="E37" s="249">
        <v>0</v>
      </c>
      <c r="F37" s="249">
        <v>0</v>
      </c>
      <c r="G37" s="250">
        <v>6.0790273556231003E-3</v>
      </c>
      <c r="H37" s="251">
        <v>329</v>
      </c>
      <c r="J37" s="1462"/>
      <c r="K37" s="247" t="s">
        <v>95</v>
      </c>
      <c r="L37" s="248">
        <v>0</v>
      </c>
      <c r="M37" s="249">
        <v>0</v>
      </c>
      <c r="N37" s="249">
        <v>1.4814814814814815E-2</v>
      </c>
      <c r="O37" s="249">
        <v>0.97777777777777775</v>
      </c>
      <c r="P37" s="250">
        <v>7.4074074074074077E-3</v>
      </c>
      <c r="Q37" s="251">
        <v>270</v>
      </c>
    </row>
    <row r="38" spans="1:17" ht="11.25" customHeight="1" x14ac:dyDescent="0.15">
      <c r="A38" s="1462"/>
      <c r="B38" s="247" t="s">
        <v>58</v>
      </c>
      <c r="C38" s="248">
        <v>3.5971223021582736E-3</v>
      </c>
      <c r="D38" s="249">
        <v>0.9928057553956835</v>
      </c>
      <c r="E38" s="249">
        <v>0</v>
      </c>
      <c r="F38" s="249">
        <v>0</v>
      </c>
      <c r="G38" s="250">
        <v>3.5971223021582736E-3</v>
      </c>
      <c r="H38" s="251">
        <v>278</v>
      </c>
      <c r="J38" s="1462"/>
      <c r="K38" s="247" t="s">
        <v>97</v>
      </c>
      <c r="L38" s="248">
        <v>0</v>
      </c>
      <c r="M38" s="249">
        <v>0</v>
      </c>
      <c r="N38" s="249">
        <v>4.048582995951417E-3</v>
      </c>
      <c r="O38" s="249">
        <v>0.99595141700404854</v>
      </c>
      <c r="P38" s="250">
        <v>0</v>
      </c>
      <c r="Q38" s="251">
        <v>247</v>
      </c>
    </row>
    <row r="39" spans="1:17" ht="11.25" customHeight="1" x14ac:dyDescent="0.15">
      <c r="A39" s="1462"/>
      <c r="B39" s="247" t="s">
        <v>59</v>
      </c>
      <c r="C39" s="248">
        <v>3.875968992248062E-3</v>
      </c>
      <c r="D39" s="249">
        <v>0.98062015503875966</v>
      </c>
      <c r="E39" s="249">
        <v>7.7519379844961239E-3</v>
      </c>
      <c r="F39" s="249">
        <v>3.875968992248062E-3</v>
      </c>
      <c r="G39" s="250">
        <v>3.875968992248062E-3</v>
      </c>
      <c r="H39" s="251">
        <v>258</v>
      </c>
      <c r="J39" s="1462"/>
      <c r="K39" s="247" t="s">
        <v>98</v>
      </c>
      <c r="L39" s="248">
        <v>0</v>
      </c>
      <c r="M39" s="249">
        <v>0</v>
      </c>
      <c r="N39" s="249">
        <v>0.04</v>
      </c>
      <c r="O39" s="249">
        <v>0.96</v>
      </c>
      <c r="P39" s="250">
        <v>0</v>
      </c>
      <c r="Q39" s="251">
        <v>225</v>
      </c>
    </row>
    <row r="40" spans="1:17" ht="11.25" customHeight="1" x14ac:dyDescent="0.15">
      <c r="A40" s="1462"/>
      <c r="B40" s="247" t="s">
        <v>444</v>
      </c>
      <c r="C40" s="248">
        <v>1.5625E-2</v>
      </c>
      <c r="D40" s="249">
        <v>0.9765625</v>
      </c>
      <c r="E40" s="249">
        <v>3.90625E-3</v>
      </c>
      <c r="F40" s="249">
        <v>0</v>
      </c>
      <c r="G40" s="250">
        <v>3.90625E-3</v>
      </c>
      <c r="H40" s="251">
        <v>256</v>
      </c>
      <c r="J40" s="1462"/>
      <c r="K40" s="247" t="s">
        <v>99</v>
      </c>
      <c r="L40" s="248">
        <v>0</v>
      </c>
      <c r="M40" s="249">
        <v>0</v>
      </c>
      <c r="N40" s="249">
        <v>1.9900497512437811E-2</v>
      </c>
      <c r="O40" s="249">
        <v>0.97014925373134331</v>
      </c>
      <c r="P40" s="250">
        <v>9.9502487562189053E-3</v>
      </c>
      <c r="Q40" s="251">
        <v>402</v>
      </c>
    </row>
    <row r="41" spans="1:17" ht="11.25" customHeight="1" x14ac:dyDescent="0.15">
      <c r="A41" s="1462"/>
      <c r="B41" s="247" t="s">
        <v>61</v>
      </c>
      <c r="C41" s="248">
        <v>0.11284046692607004</v>
      </c>
      <c r="D41" s="249">
        <v>0.86770428015564205</v>
      </c>
      <c r="E41" s="249">
        <v>1.9455252918287938E-2</v>
      </c>
      <c r="F41" s="249">
        <v>0</v>
      </c>
      <c r="G41" s="250">
        <v>0</v>
      </c>
      <c r="H41" s="251">
        <v>257</v>
      </c>
      <c r="J41" s="1462"/>
      <c r="K41" s="247" t="s">
        <v>101</v>
      </c>
      <c r="L41" s="248">
        <v>0</v>
      </c>
      <c r="M41" s="249">
        <v>3.875968992248062E-3</v>
      </c>
      <c r="N41" s="249">
        <v>3.875968992248062E-3</v>
      </c>
      <c r="O41" s="249">
        <v>0.97286821705426352</v>
      </c>
      <c r="P41" s="250">
        <v>1.937984496124031E-2</v>
      </c>
      <c r="Q41" s="251">
        <v>258</v>
      </c>
    </row>
    <row r="42" spans="1:17" ht="11.25" customHeight="1" x14ac:dyDescent="0.15">
      <c r="A42" s="1462"/>
      <c r="B42" s="247" t="s">
        <v>62</v>
      </c>
      <c r="C42" s="248">
        <v>4.5918367346938778E-2</v>
      </c>
      <c r="D42" s="249">
        <v>0.91836734693877553</v>
      </c>
      <c r="E42" s="249">
        <v>3.0612244897959183E-2</v>
      </c>
      <c r="F42" s="249">
        <v>0</v>
      </c>
      <c r="G42" s="250">
        <v>5.1020408163265302E-3</v>
      </c>
      <c r="H42" s="251">
        <v>196</v>
      </c>
      <c r="J42" s="1462"/>
      <c r="K42" s="247" t="s">
        <v>102</v>
      </c>
      <c r="L42" s="248">
        <v>0</v>
      </c>
      <c r="M42" s="249">
        <v>0</v>
      </c>
      <c r="N42" s="249">
        <v>6.1162079510703364E-3</v>
      </c>
      <c r="O42" s="249">
        <v>0.98470948012232418</v>
      </c>
      <c r="P42" s="250">
        <v>9.1743119266055051E-3</v>
      </c>
      <c r="Q42" s="251">
        <v>327</v>
      </c>
    </row>
    <row r="43" spans="1:17" ht="11.25" customHeight="1" x14ac:dyDescent="0.15">
      <c r="A43" s="1462"/>
      <c r="B43" s="247" t="s">
        <v>64</v>
      </c>
      <c r="C43" s="248">
        <v>2.6785714285714284E-2</v>
      </c>
      <c r="D43" s="249">
        <v>0.7410714285714286</v>
      </c>
      <c r="E43" s="249">
        <v>0.21428571428571427</v>
      </c>
      <c r="F43" s="249">
        <v>0</v>
      </c>
      <c r="G43" s="250">
        <v>1.7857142857142856E-2</v>
      </c>
      <c r="H43" s="251">
        <v>112</v>
      </c>
      <c r="J43" s="1462"/>
      <c r="K43" s="247" t="s">
        <v>103</v>
      </c>
      <c r="L43" s="248">
        <v>3.134796238244514E-3</v>
      </c>
      <c r="M43" s="249">
        <v>0</v>
      </c>
      <c r="N43" s="249">
        <v>3.134796238244514E-3</v>
      </c>
      <c r="O43" s="249">
        <v>0.98119122257053293</v>
      </c>
      <c r="P43" s="250">
        <v>1.2539184952978056E-2</v>
      </c>
      <c r="Q43" s="251">
        <v>319</v>
      </c>
    </row>
    <row r="44" spans="1:17" ht="11.25" customHeight="1" x14ac:dyDescent="0.15">
      <c r="A44" s="1462"/>
      <c r="B44" s="247" t="s">
        <v>65</v>
      </c>
      <c r="C44" s="248">
        <v>8.130081300813009E-3</v>
      </c>
      <c r="D44" s="249">
        <v>0.80081300813008127</v>
      </c>
      <c r="E44" s="249">
        <v>0.18292682926829268</v>
      </c>
      <c r="F44" s="249">
        <v>0</v>
      </c>
      <c r="G44" s="250">
        <v>8.130081300813009E-3</v>
      </c>
      <c r="H44" s="251">
        <v>246</v>
      </c>
      <c r="J44" s="1462"/>
      <c r="K44" s="247" t="s">
        <v>445</v>
      </c>
      <c r="L44" s="248">
        <v>0</v>
      </c>
      <c r="M44" s="249">
        <v>0</v>
      </c>
      <c r="N44" s="249">
        <v>6.993006993006993E-3</v>
      </c>
      <c r="O44" s="249">
        <v>0.98601398601398604</v>
      </c>
      <c r="P44" s="250">
        <v>6.993006993006993E-3</v>
      </c>
      <c r="Q44" s="251">
        <v>286</v>
      </c>
    </row>
    <row r="45" spans="1:17" ht="11.25" customHeight="1" x14ac:dyDescent="0.15">
      <c r="A45" s="1464"/>
      <c r="B45" s="252" t="s">
        <v>66</v>
      </c>
      <c r="C45" s="253">
        <v>0</v>
      </c>
      <c r="D45" s="254">
        <v>0.95256916996047436</v>
      </c>
      <c r="E45" s="254">
        <v>2.766798418972332E-2</v>
      </c>
      <c r="F45" s="254">
        <v>0</v>
      </c>
      <c r="G45" s="255">
        <v>1.9762845849802372E-2</v>
      </c>
      <c r="H45" s="256">
        <v>253</v>
      </c>
      <c r="J45" s="1464"/>
      <c r="K45" s="252" t="s">
        <v>105</v>
      </c>
      <c r="L45" s="253">
        <v>0</v>
      </c>
      <c r="M45" s="254">
        <v>0</v>
      </c>
      <c r="N45" s="254">
        <v>4.7393364928909956E-3</v>
      </c>
      <c r="O45" s="254">
        <v>0.99526066350710896</v>
      </c>
      <c r="P45" s="255">
        <v>0</v>
      </c>
      <c r="Q45" s="256">
        <v>211</v>
      </c>
    </row>
    <row r="46" spans="1:17" x14ac:dyDescent="0.15">
      <c r="A46" s="1011"/>
      <c r="B46" s="264"/>
      <c r="C46" s="265"/>
      <c r="D46" s="265"/>
      <c r="E46" s="265"/>
      <c r="F46" s="265"/>
      <c r="G46" s="265"/>
      <c r="H46" s="266"/>
      <c r="J46" s="262"/>
      <c r="K46" s="264"/>
    </row>
    <row r="47" spans="1:17" x14ac:dyDescent="0.15">
      <c r="A47" s="262"/>
      <c r="B47" s="264"/>
      <c r="J47" s="262"/>
      <c r="K47" s="264"/>
    </row>
    <row r="48" spans="1:17" x14ac:dyDescent="0.15">
      <c r="A48" s="263"/>
      <c r="B48" s="264"/>
      <c r="J48" s="262"/>
      <c r="K48" s="226" t="s">
        <v>460</v>
      </c>
    </row>
    <row r="49" spans="1:17" x14ac:dyDescent="0.15">
      <c r="A49" s="262"/>
      <c r="J49" s="262"/>
      <c r="K49" s="1469"/>
      <c r="L49" s="1465" t="s">
        <v>461</v>
      </c>
      <c r="M49" s="1466"/>
      <c r="N49" s="1466"/>
      <c r="O49" s="1466"/>
      <c r="P49" s="1466"/>
      <c r="Q49" s="1467" t="s">
        <v>462</v>
      </c>
    </row>
    <row r="50" spans="1:17" x14ac:dyDescent="0.15">
      <c r="A50" s="262"/>
      <c r="K50" s="1470"/>
      <c r="L50" s="267" t="s">
        <v>446</v>
      </c>
      <c r="M50" s="268" t="s">
        <v>447</v>
      </c>
      <c r="N50" s="268" t="s">
        <v>448</v>
      </c>
      <c r="O50" s="268" t="s">
        <v>449</v>
      </c>
      <c r="P50" s="268" t="s">
        <v>442</v>
      </c>
      <c r="Q50" s="1468"/>
    </row>
    <row r="51" spans="1:17" x14ac:dyDescent="0.15">
      <c r="K51" s="269" t="s">
        <v>456</v>
      </c>
      <c r="L51" s="248">
        <v>0.94908180300500833</v>
      </c>
      <c r="M51" s="249">
        <v>3.6449638286032274E-2</v>
      </c>
      <c r="N51" s="249">
        <v>6.2604340567612689E-3</v>
      </c>
      <c r="O51" s="249">
        <v>9.7384529771841956E-4</v>
      </c>
      <c r="P51" s="249">
        <v>7.2342793544796884E-3</v>
      </c>
      <c r="Q51" s="270">
        <v>0.99999999999999989</v>
      </c>
    </row>
    <row r="52" spans="1:17" x14ac:dyDescent="0.15">
      <c r="K52" s="269" t="s">
        <v>457</v>
      </c>
      <c r="L52" s="248">
        <v>5.1542288557213933E-2</v>
      </c>
      <c r="M52" s="249">
        <v>0.86009950248756217</v>
      </c>
      <c r="N52" s="249">
        <v>7.8805970149253737E-2</v>
      </c>
      <c r="O52" s="249">
        <v>2.7860696517412937E-3</v>
      </c>
      <c r="P52" s="249">
        <v>6.7661691542288561E-3</v>
      </c>
      <c r="Q52" s="270">
        <v>1</v>
      </c>
    </row>
    <row r="53" spans="1:17" x14ac:dyDescent="0.15">
      <c r="K53" s="269" t="s">
        <v>458</v>
      </c>
      <c r="L53" s="248">
        <v>7.903780068728522E-3</v>
      </c>
      <c r="M53" s="249">
        <v>7.628865979381444E-2</v>
      </c>
      <c r="N53" s="249">
        <v>0.84982817869415805</v>
      </c>
      <c r="O53" s="249">
        <v>5.9106529209621991E-2</v>
      </c>
      <c r="P53" s="249">
        <v>6.8728522336769758E-3</v>
      </c>
      <c r="Q53" s="270">
        <v>1</v>
      </c>
    </row>
    <row r="54" spans="1:17" x14ac:dyDescent="0.15">
      <c r="K54" s="271" t="s">
        <v>459</v>
      </c>
      <c r="L54" s="258">
        <v>8.8770528184642697E-4</v>
      </c>
      <c r="M54" s="259">
        <v>1.9973368841544607E-3</v>
      </c>
      <c r="N54" s="259">
        <v>6.302707501109632E-2</v>
      </c>
      <c r="O54" s="259">
        <v>0.92765201952951615</v>
      </c>
      <c r="P54" s="259">
        <v>6.4358632933865954E-3</v>
      </c>
      <c r="Q54" s="272">
        <v>0.99999999999999989</v>
      </c>
    </row>
    <row r="55" spans="1:17" ht="27" customHeight="1" x14ac:dyDescent="0.15">
      <c r="K55" s="229" t="s">
        <v>262</v>
      </c>
      <c r="L55" s="1458" t="s">
        <v>602</v>
      </c>
      <c r="M55" s="1459"/>
      <c r="N55" s="1459"/>
      <c r="O55" s="1459"/>
      <c r="P55" s="1459"/>
      <c r="Q55" s="1460"/>
    </row>
    <row r="56" spans="1:17" ht="25.35" customHeight="1" x14ac:dyDescent="0.15"/>
  </sheetData>
  <mergeCells count="8">
    <mergeCell ref="L55:Q55"/>
    <mergeCell ref="J7:J29"/>
    <mergeCell ref="A7:A26"/>
    <mergeCell ref="A27:A45"/>
    <mergeCell ref="J30:J45"/>
    <mergeCell ref="L49:P49"/>
    <mergeCell ref="Q49:Q50"/>
    <mergeCell ref="K49:K50"/>
  </mergeCells>
  <phoneticPr fontId="1"/>
  <pageMargins left="0.7" right="0.7" top="0.75" bottom="0.75" header="0.3" footer="0.3"/>
  <pageSetup paperSize="9" scale="7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30"/>
  <sheetViews>
    <sheetView zoomScaleNormal="100" zoomScaleSheetLayoutView="100" workbookViewId="0"/>
  </sheetViews>
  <sheetFormatPr defaultColWidth="8.75" defaultRowHeight="12.75" customHeight="1" x14ac:dyDescent="0.15"/>
  <cols>
    <col min="1" max="1" width="26.25" style="33" customWidth="1"/>
    <col min="2" max="2" width="16.25" style="35" customWidth="1"/>
    <col min="3" max="3" width="5" style="278" customWidth="1"/>
    <col min="4" max="9" width="7.5" style="33" customWidth="1"/>
    <col min="10" max="10" width="16.25" style="33" customWidth="1"/>
    <col min="11" max="15" width="7.5" style="33" customWidth="1"/>
    <col min="16" max="16384" width="8.75" style="33"/>
  </cols>
  <sheetData>
    <row r="1" spans="1:15" ht="12.75" customHeight="1" x14ac:dyDescent="0.15">
      <c r="A1" s="32" t="s">
        <v>510</v>
      </c>
      <c r="B1" s="356"/>
      <c r="C1" s="40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2.75" customHeight="1" x14ac:dyDescent="0.15">
      <c r="B2" s="70"/>
      <c r="C2" s="349"/>
    </row>
    <row r="3" spans="1:15" ht="12.75" customHeight="1" x14ac:dyDescent="0.15">
      <c r="A3" s="33" t="s">
        <v>352</v>
      </c>
      <c r="B3" s="70"/>
      <c r="C3" s="349"/>
    </row>
    <row r="4" spans="1:15" ht="12.75" customHeight="1" x14ac:dyDescent="0.15">
      <c r="A4" s="1232" t="s">
        <v>227</v>
      </c>
      <c r="B4" s="1235" t="s">
        <v>228</v>
      </c>
      <c r="C4" s="1113"/>
      <c r="D4" s="1205" t="s">
        <v>521</v>
      </c>
      <c r="E4" s="1143"/>
      <c r="F4" s="1200" t="s">
        <v>233</v>
      </c>
      <c r="G4" s="1119" t="s">
        <v>245</v>
      </c>
      <c r="H4" s="1120"/>
      <c r="I4" s="1120"/>
      <c r="J4" s="1120"/>
      <c r="K4" s="1120"/>
      <c r="L4" s="1120"/>
      <c r="M4" s="1120"/>
      <c r="N4" s="1120"/>
      <c r="O4" s="1121"/>
    </row>
    <row r="5" spans="1:15" ht="12.75" customHeight="1" x14ac:dyDescent="0.15">
      <c r="A5" s="1262"/>
      <c r="B5" s="1243"/>
      <c r="C5" s="1114"/>
      <c r="D5" s="1471" t="s">
        <v>230</v>
      </c>
      <c r="E5" s="1243" t="s">
        <v>523</v>
      </c>
      <c r="F5" s="1201"/>
      <c r="G5" s="1122" t="s">
        <v>238</v>
      </c>
      <c r="H5" s="1123"/>
      <c r="I5" s="1123"/>
      <c r="J5" s="1123" t="s">
        <v>246</v>
      </c>
      <c r="K5" s="1123"/>
      <c r="L5" s="1123"/>
      <c r="M5" s="1123"/>
      <c r="N5" s="1243" t="s">
        <v>590</v>
      </c>
      <c r="O5" s="1114" t="s">
        <v>584</v>
      </c>
    </row>
    <row r="6" spans="1:15" s="46" customFormat="1" ht="22.5" x14ac:dyDescent="0.15">
      <c r="A6" s="1263"/>
      <c r="B6" s="1240"/>
      <c r="C6" s="1115"/>
      <c r="D6" s="1472"/>
      <c r="E6" s="1240"/>
      <c r="F6" s="1202"/>
      <c r="G6" s="1091" t="s">
        <v>577</v>
      </c>
      <c r="H6" s="1073" t="s">
        <v>578</v>
      </c>
      <c r="I6" s="1073" t="s">
        <v>579</v>
      </c>
      <c r="J6" s="1073" t="s">
        <v>580</v>
      </c>
      <c r="K6" s="1073" t="s">
        <v>581</v>
      </c>
      <c r="L6" s="1073" t="s">
        <v>582</v>
      </c>
      <c r="M6" s="1073" t="s">
        <v>583</v>
      </c>
      <c r="N6" s="1240"/>
      <c r="O6" s="1115"/>
    </row>
    <row r="7" spans="1:15" ht="12.75" customHeight="1" x14ac:dyDescent="0.15">
      <c r="A7" s="1275" t="s">
        <v>214</v>
      </c>
      <c r="B7" s="1279" t="s">
        <v>174</v>
      </c>
      <c r="C7" s="1474"/>
      <c r="D7" s="1330">
        <v>1</v>
      </c>
      <c r="E7" s="1222">
        <v>1</v>
      </c>
      <c r="F7" s="1072">
        <v>0</v>
      </c>
      <c r="G7" s="1085">
        <v>1</v>
      </c>
      <c r="H7" s="1086">
        <v>1</v>
      </c>
      <c r="I7" s="1086">
        <v>0</v>
      </c>
      <c r="J7" s="1083" t="s">
        <v>175</v>
      </c>
      <c r="K7" s="1083">
        <v>0</v>
      </c>
      <c r="L7" s="169" t="s">
        <v>169</v>
      </c>
      <c r="M7" s="1067" t="s">
        <v>169</v>
      </c>
      <c r="N7" s="1093">
        <v>1</v>
      </c>
      <c r="O7" s="1089">
        <v>0</v>
      </c>
    </row>
    <row r="8" spans="1:15" ht="12.75" customHeight="1" x14ac:dyDescent="0.15">
      <c r="A8" s="1473"/>
      <c r="B8" s="1281" t="s">
        <v>175</v>
      </c>
      <c r="C8" s="1435"/>
      <c r="D8" s="1325"/>
      <c r="E8" s="1404"/>
      <c r="F8" s="1079">
        <v>1</v>
      </c>
      <c r="G8" s="1084">
        <v>0</v>
      </c>
      <c r="H8" s="1078">
        <v>0</v>
      </c>
      <c r="I8" s="1078">
        <v>0</v>
      </c>
      <c r="J8" s="1077" t="s">
        <v>174</v>
      </c>
      <c r="K8" s="1077">
        <v>1</v>
      </c>
      <c r="L8" s="789">
        <v>1</v>
      </c>
      <c r="M8" s="1034">
        <v>1</v>
      </c>
      <c r="N8" s="1087">
        <v>1</v>
      </c>
      <c r="O8" s="1092">
        <v>1</v>
      </c>
    </row>
    <row r="9" spans="1:15" ht="12.75" customHeight="1" x14ac:dyDescent="0.15">
      <c r="A9" s="1071" t="s">
        <v>262</v>
      </c>
      <c r="B9" s="1076" t="s">
        <v>261</v>
      </c>
      <c r="C9" s="1068" t="s">
        <v>271</v>
      </c>
      <c r="D9" s="1380"/>
      <c r="E9" s="1380"/>
      <c r="F9" s="1074">
        <v>1</v>
      </c>
      <c r="G9" s="1088">
        <v>1</v>
      </c>
      <c r="H9" s="1093">
        <v>1</v>
      </c>
      <c r="I9" s="1093">
        <v>0</v>
      </c>
      <c r="J9" s="1075"/>
      <c r="K9" s="1093">
        <v>1</v>
      </c>
      <c r="L9" s="1093">
        <v>1</v>
      </c>
      <c r="M9" s="1093">
        <v>1</v>
      </c>
      <c r="N9" s="1093">
        <v>2</v>
      </c>
      <c r="O9" s="1089">
        <v>1</v>
      </c>
    </row>
    <row r="10" spans="1:15" ht="12.75" customHeight="1" x14ac:dyDescent="0.15">
      <c r="A10" s="1161" t="s">
        <v>270</v>
      </c>
      <c r="B10" s="1340"/>
      <c r="C10" s="166" t="s">
        <v>271</v>
      </c>
      <c r="D10" s="1383"/>
      <c r="E10" s="1383"/>
      <c r="F10" s="1081">
        <v>1</v>
      </c>
      <c r="G10" s="990">
        <v>1</v>
      </c>
      <c r="H10" s="888">
        <v>1</v>
      </c>
      <c r="I10" s="888">
        <v>0</v>
      </c>
      <c r="J10" s="1101"/>
      <c r="K10" s="888">
        <v>1</v>
      </c>
      <c r="L10" s="888">
        <v>1</v>
      </c>
      <c r="M10" s="888">
        <v>1</v>
      </c>
      <c r="N10" s="888">
        <v>2</v>
      </c>
      <c r="O10" s="1094">
        <v>1</v>
      </c>
    </row>
    <row r="11" spans="1:15" s="70" customFormat="1" ht="12.75" customHeight="1" x14ac:dyDescent="0.15">
      <c r="B11" s="115"/>
      <c r="C11" s="349"/>
    </row>
    <row r="12" spans="1:15" s="70" customFormat="1" ht="12.75" customHeight="1" x14ac:dyDescent="0.15">
      <c r="A12" s="33" t="s">
        <v>351</v>
      </c>
      <c r="B12" s="115"/>
      <c r="C12" s="349"/>
    </row>
    <row r="13" spans="1:15" ht="12.75" customHeight="1" x14ac:dyDescent="0.15">
      <c r="A13" s="1232" t="s">
        <v>227</v>
      </c>
      <c r="B13" s="1143" t="s">
        <v>228</v>
      </c>
      <c r="C13" s="1113"/>
      <c r="D13" s="1205" t="s">
        <v>521</v>
      </c>
      <c r="E13" s="1143"/>
      <c r="F13" s="1200" t="s">
        <v>233</v>
      </c>
      <c r="G13" s="1119" t="s">
        <v>245</v>
      </c>
      <c r="H13" s="1120"/>
      <c r="I13" s="1120"/>
      <c r="J13" s="1120"/>
      <c r="K13" s="1120"/>
      <c r="L13" s="1120"/>
      <c r="M13" s="1120"/>
      <c r="N13" s="1120"/>
      <c r="O13" s="1121"/>
    </row>
    <row r="14" spans="1:15" ht="12.75" customHeight="1" x14ac:dyDescent="0.15">
      <c r="A14" s="1262"/>
      <c r="B14" s="1144"/>
      <c r="C14" s="1114"/>
      <c r="D14" s="1471" t="s">
        <v>230</v>
      </c>
      <c r="E14" s="1243" t="s">
        <v>523</v>
      </c>
      <c r="F14" s="1201"/>
      <c r="G14" s="1122" t="s">
        <v>238</v>
      </c>
      <c r="H14" s="1123"/>
      <c r="I14" s="1123"/>
      <c r="J14" s="1123" t="s">
        <v>246</v>
      </c>
      <c r="K14" s="1123"/>
      <c r="L14" s="1123"/>
      <c r="M14" s="1123"/>
      <c r="N14" s="1243" t="s">
        <v>590</v>
      </c>
      <c r="O14" s="1114" t="s">
        <v>584</v>
      </c>
    </row>
    <row r="15" spans="1:15" s="46" customFormat="1" ht="22.5" x14ac:dyDescent="0.15">
      <c r="A15" s="1263"/>
      <c r="B15" s="1145"/>
      <c r="C15" s="1115"/>
      <c r="D15" s="1472"/>
      <c r="E15" s="1240"/>
      <c r="F15" s="1202"/>
      <c r="G15" s="1037" t="s">
        <v>577</v>
      </c>
      <c r="H15" s="1036" t="s">
        <v>578</v>
      </c>
      <c r="I15" s="1036" t="s">
        <v>579</v>
      </c>
      <c r="J15" s="1036" t="s">
        <v>580</v>
      </c>
      <c r="K15" s="1036" t="s">
        <v>581</v>
      </c>
      <c r="L15" s="1036" t="s">
        <v>582</v>
      </c>
      <c r="M15" s="1036" t="s">
        <v>583</v>
      </c>
      <c r="N15" s="1240"/>
      <c r="O15" s="1115"/>
    </row>
    <row r="16" spans="1:15" ht="12.75" customHeight="1" x14ac:dyDescent="0.15">
      <c r="A16" s="1059" t="s">
        <v>134</v>
      </c>
      <c r="B16" s="1285" t="s">
        <v>308</v>
      </c>
      <c r="C16" s="1304"/>
      <c r="D16" s="809">
        <v>1</v>
      </c>
      <c r="E16" s="391">
        <v>1</v>
      </c>
      <c r="F16" s="391">
        <v>1</v>
      </c>
      <c r="G16" s="379">
        <v>1</v>
      </c>
      <c r="H16" s="380">
        <v>1</v>
      </c>
      <c r="I16" s="380">
        <v>1</v>
      </c>
      <c r="J16" s="1387"/>
      <c r="K16" s="1388"/>
      <c r="L16" s="1388"/>
      <c r="M16" s="1388"/>
      <c r="N16" s="380">
        <v>1</v>
      </c>
      <c r="O16" s="381">
        <v>1</v>
      </c>
    </row>
    <row r="17" spans="1:15" ht="12.75" customHeight="1" x14ac:dyDescent="0.15">
      <c r="A17" s="1060" t="s">
        <v>137</v>
      </c>
      <c r="B17" s="1286" t="s">
        <v>308</v>
      </c>
      <c r="C17" s="1302"/>
      <c r="D17" s="810">
        <v>2</v>
      </c>
      <c r="E17" s="386">
        <v>2</v>
      </c>
      <c r="F17" s="386">
        <v>2</v>
      </c>
      <c r="G17" s="383">
        <v>2</v>
      </c>
      <c r="H17" s="377">
        <v>2</v>
      </c>
      <c r="I17" s="377">
        <v>2</v>
      </c>
      <c r="J17" s="1386"/>
      <c r="K17" s="1386"/>
      <c r="L17" s="1386"/>
      <c r="M17" s="1386"/>
      <c r="N17" s="377">
        <v>2</v>
      </c>
      <c r="O17" s="382">
        <v>2</v>
      </c>
    </row>
    <row r="18" spans="1:15" ht="12.75" customHeight="1" x14ac:dyDescent="0.15">
      <c r="A18" s="1058" t="s">
        <v>262</v>
      </c>
      <c r="B18" s="1066" t="s">
        <v>309</v>
      </c>
      <c r="C18" s="166" t="s">
        <v>271</v>
      </c>
      <c r="D18" s="1479"/>
      <c r="E18" s="1383"/>
      <c r="F18" s="405">
        <v>3</v>
      </c>
      <c r="G18" s="66">
        <v>3</v>
      </c>
      <c r="H18" s="402">
        <v>3</v>
      </c>
      <c r="I18" s="402">
        <v>3</v>
      </c>
      <c r="J18" s="1451"/>
      <c r="K18" s="1383"/>
      <c r="L18" s="1383"/>
      <c r="M18" s="1383"/>
      <c r="N18" s="402">
        <v>3</v>
      </c>
      <c r="O18" s="62">
        <v>3</v>
      </c>
    </row>
    <row r="19" spans="1:15" s="70" customFormat="1" ht="12.75" customHeight="1" x14ac:dyDescent="0.15">
      <c r="B19" s="115"/>
      <c r="C19" s="349"/>
    </row>
    <row r="20" spans="1:15" s="70" customFormat="1" ht="12.75" customHeight="1" x14ac:dyDescent="0.15">
      <c r="A20" s="115" t="s">
        <v>551</v>
      </c>
      <c r="B20" s="115"/>
      <c r="C20" s="349"/>
    </row>
    <row r="21" spans="1:15" ht="12.75" customHeight="1" x14ac:dyDescent="0.15">
      <c r="A21" s="1232" t="s">
        <v>227</v>
      </c>
      <c r="B21" s="1475" t="s">
        <v>228</v>
      </c>
      <c r="C21" s="1113"/>
      <c r="D21" s="1205" t="s">
        <v>521</v>
      </c>
      <c r="E21" s="1143"/>
      <c r="F21" s="1200" t="s">
        <v>233</v>
      </c>
      <c r="G21" s="1119" t="s">
        <v>245</v>
      </c>
      <c r="H21" s="1120"/>
      <c r="I21" s="1120"/>
      <c r="J21" s="1120"/>
      <c r="K21" s="1120"/>
      <c r="L21" s="1120"/>
      <c r="M21" s="1120"/>
      <c r="N21" s="1120"/>
      <c r="O21" s="1121"/>
    </row>
    <row r="22" spans="1:15" ht="12.75" customHeight="1" x14ac:dyDescent="0.15">
      <c r="A22" s="1262"/>
      <c r="B22" s="1471"/>
      <c r="C22" s="1114"/>
      <c r="D22" s="1471" t="s">
        <v>230</v>
      </c>
      <c r="E22" s="1243" t="s">
        <v>523</v>
      </c>
      <c r="F22" s="1201"/>
      <c r="G22" s="1122" t="s">
        <v>238</v>
      </c>
      <c r="H22" s="1123"/>
      <c r="I22" s="1123"/>
      <c r="J22" s="1123" t="s">
        <v>246</v>
      </c>
      <c r="K22" s="1123"/>
      <c r="L22" s="1123"/>
      <c r="M22" s="1123"/>
      <c r="N22" s="1243" t="s">
        <v>590</v>
      </c>
      <c r="O22" s="1114" t="s">
        <v>584</v>
      </c>
    </row>
    <row r="23" spans="1:15" s="46" customFormat="1" ht="22.5" x14ac:dyDescent="0.15">
      <c r="A23" s="1263"/>
      <c r="B23" s="1472"/>
      <c r="C23" s="1115"/>
      <c r="D23" s="1472"/>
      <c r="E23" s="1240"/>
      <c r="F23" s="1202"/>
      <c r="G23" s="1037" t="s">
        <v>577</v>
      </c>
      <c r="H23" s="1036" t="s">
        <v>578</v>
      </c>
      <c r="I23" s="1036" t="s">
        <v>579</v>
      </c>
      <c r="J23" s="1036" t="s">
        <v>580</v>
      </c>
      <c r="K23" s="1036" t="s">
        <v>581</v>
      </c>
      <c r="L23" s="1036" t="s">
        <v>582</v>
      </c>
      <c r="M23" s="1036" t="s">
        <v>583</v>
      </c>
      <c r="N23" s="1240"/>
      <c r="O23" s="1115"/>
    </row>
    <row r="24" spans="1:15" ht="12.75" customHeight="1" x14ac:dyDescent="0.15">
      <c r="A24" s="1252" t="s">
        <v>208</v>
      </c>
      <c r="B24" s="1353" t="s">
        <v>179</v>
      </c>
      <c r="C24" s="1354"/>
      <c r="D24" s="1478">
        <v>2</v>
      </c>
      <c r="E24" s="1249">
        <v>1</v>
      </c>
      <c r="F24" s="374">
        <v>1</v>
      </c>
      <c r="G24" s="396">
        <v>1</v>
      </c>
      <c r="H24" s="398">
        <v>1</v>
      </c>
      <c r="I24" s="398">
        <v>1</v>
      </c>
      <c r="J24" s="398" t="s">
        <v>1</v>
      </c>
      <c r="K24" s="398">
        <v>0</v>
      </c>
      <c r="L24" s="863" t="s">
        <v>535</v>
      </c>
      <c r="M24" s="863" t="s">
        <v>535</v>
      </c>
      <c r="N24" s="398">
        <v>1</v>
      </c>
      <c r="O24" s="397">
        <v>1</v>
      </c>
    </row>
    <row r="25" spans="1:15" ht="12.75" customHeight="1" x14ac:dyDescent="0.15">
      <c r="A25" s="1349"/>
      <c r="B25" s="1476" t="s">
        <v>1</v>
      </c>
      <c r="C25" s="1477"/>
      <c r="D25" s="1352">
        <v>2</v>
      </c>
      <c r="E25" s="1251">
        <v>1</v>
      </c>
      <c r="F25" s="375">
        <v>0</v>
      </c>
      <c r="G25" s="399">
        <v>1</v>
      </c>
      <c r="H25" s="392">
        <v>0</v>
      </c>
      <c r="I25" s="392">
        <v>0</v>
      </c>
      <c r="J25" s="392" t="s">
        <v>179</v>
      </c>
      <c r="K25" s="392">
        <v>1</v>
      </c>
      <c r="L25" s="867" t="s">
        <v>535</v>
      </c>
      <c r="M25" s="867" t="s">
        <v>535</v>
      </c>
      <c r="N25" s="392">
        <v>1</v>
      </c>
      <c r="O25" s="400">
        <v>0</v>
      </c>
    </row>
    <row r="26" spans="1:15" ht="12.75" customHeight="1" x14ac:dyDescent="0.15">
      <c r="A26" s="1156" t="s">
        <v>262</v>
      </c>
      <c r="B26" s="401" t="s">
        <v>304</v>
      </c>
      <c r="C26" s="394" t="s">
        <v>271</v>
      </c>
      <c r="D26" s="1388"/>
      <c r="E26" s="1388"/>
      <c r="F26" s="391">
        <v>1</v>
      </c>
      <c r="G26" s="379">
        <v>1</v>
      </c>
      <c r="H26" s="380">
        <v>1</v>
      </c>
      <c r="I26" s="380">
        <v>1</v>
      </c>
      <c r="J26" s="1387"/>
      <c r="K26" s="380">
        <v>0</v>
      </c>
      <c r="L26" s="169" t="s">
        <v>535</v>
      </c>
      <c r="M26" s="169" t="s">
        <v>535</v>
      </c>
      <c r="N26" s="380">
        <v>1</v>
      </c>
      <c r="O26" s="381">
        <v>1</v>
      </c>
    </row>
    <row r="27" spans="1:15" ht="12.75" customHeight="1" x14ac:dyDescent="0.15">
      <c r="A27" s="1158"/>
      <c r="B27" s="395" t="s">
        <v>303</v>
      </c>
      <c r="C27" s="165" t="s">
        <v>271</v>
      </c>
      <c r="D27" s="1390"/>
      <c r="E27" s="1390"/>
      <c r="F27" s="375">
        <v>0</v>
      </c>
      <c r="G27" s="399">
        <v>1</v>
      </c>
      <c r="H27" s="392">
        <v>0</v>
      </c>
      <c r="I27" s="392">
        <v>0</v>
      </c>
      <c r="J27" s="1390"/>
      <c r="K27" s="392">
        <v>1</v>
      </c>
      <c r="L27" s="867" t="s">
        <v>535</v>
      </c>
      <c r="M27" s="867" t="s">
        <v>535</v>
      </c>
      <c r="N27" s="392">
        <v>1</v>
      </c>
      <c r="O27" s="400">
        <v>0</v>
      </c>
    </row>
    <row r="28" spans="1:15" ht="12.75" customHeight="1" x14ac:dyDescent="0.15">
      <c r="A28" s="1161" t="s">
        <v>360</v>
      </c>
      <c r="B28" s="1340"/>
      <c r="C28" s="166" t="s">
        <v>525</v>
      </c>
      <c r="D28" s="1383"/>
      <c r="E28" s="1383"/>
      <c r="F28" s="405">
        <v>1</v>
      </c>
      <c r="G28" s="66">
        <v>2</v>
      </c>
      <c r="H28" s="402">
        <v>1</v>
      </c>
      <c r="I28" s="402">
        <v>1</v>
      </c>
      <c r="J28" s="795"/>
      <c r="K28" s="402">
        <v>1</v>
      </c>
      <c r="L28" s="866" t="s">
        <v>535</v>
      </c>
      <c r="M28" s="866" t="s">
        <v>535</v>
      </c>
      <c r="N28" s="402">
        <v>2</v>
      </c>
      <c r="O28" s="62">
        <v>1</v>
      </c>
    </row>
    <row r="29" spans="1:15" ht="12.75" customHeight="1" x14ac:dyDescent="0.15">
      <c r="A29" s="70"/>
      <c r="B29" s="115"/>
      <c r="C29" s="34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1:15" ht="12.75" customHeight="1" x14ac:dyDescent="0.15">
      <c r="B30" s="115"/>
      <c r="C30" s="34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</sheetData>
  <mergeCells count="56">
    <mergeCell ref="J26:J27"/>
    <mergeCell ref="D9:E9"/>
    <mergeCell ref="D10:E10"/>
    <mergeCell ref="D18:E18"/>
    <mergeCell ref="J16:M17"/>
    <mergeCell ref="J18:M18"/>
    <mergeCell ref="D26:E27"/>
    <mergeCell ref="F13:F15"/>
    <mergeCell ref="G13:O13"/>
    <mergeCell ref="J14:M14"/>
    <mergeCell ref="N14:N15"/>
    <mergeCell ref="O14:O15"/>
    <mergeCell ref="O22:O23"/>
    <mergeCell ref="N22:N23"/>
    <mergeCell ref="G14:I14"/>
    <mergeCell ref="G21:O21"/>
    <mergeCell ref="G22:I22"/>
    <mergeCell ref="J22:M22"/>
    <mergeCell ref="D13:E13"/>
    <mergeCell ref="D14:D15"/>
    <mergeCell ref="E14:E15"/>
    <mergeCell ref="A28:B28"/>
    <mergeCell ref="F21:F23"/>
    <mergeCell ref="D28:E28"/>
    <mergeCell ref="A26:A27"/>
    <mergeCell ref="E24:E25"/>
    <mergeCell ref="D24:D25"/>
    <mergeCell ref="D22:D23"/>
    <mergeCell ref="E22:E23"/>
    <mergeCell ref="D21:E21"/>
    <mergeCell ref="A10:B10"/>
    <mergeCell ref="A21:A23"/>
    <mergeCell ref="B21:C23"/>
    <mergeCell ref="A24:A25"/>
    <mergeCell ref="B24:C24"/>
    <mergeCell ref="B16:C16"/>
    <mergeCell ref="B17:C17"/>
    <mergeCell ref="B25:C25"/>
    <mergeCell ref="A13:A15"/>
    <mergeCell ref="B13:C15"/>
    <mergeCell ref="B4:C6"/>
    <mergeCell ref="D5:D6"/>
    <mergeCell ref="E5:E6"/>
    <mergeCell ref="A7:A8"/>
    <mergeCell ref="B7:C7"/>
    <mergeCell ref="B8:C8"/>
    <mergeCell ref="D7:D8"/>
    <mergeCell ref="E7:E8"/>
    <mergeCell ref="D4:E4"/>
    <mergeCell ref="A4:A6"/>
    <mergeCell ref="O5:O6"/>
    <mergeCell ref="F4:F6"/>
    <mergeCell ref="G4:O4"/>
    <mergeCell ref="G5:I5"/>
    <mergeCell ref="J5:M5"/>
    <mergeCell ref="N5:N6"/>
  </mergeCells>
  <phoneticPr fontId="1"/>
  <pageMargins left="0.39370078740157483" right="0.39370078740157483" top="0.47244094488188981" bottom="0.47244094488188981" header="0.31496062992125984" footer="0.31496062992125984"/>
  <pageSetup paperSize="9" scale="64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O77"/>
  <sheetViews>
    <sheetView zoomScaleNormal="100" zoomScaleSheetLayoutView="100" workbookViewId="0"/>
  </sheetViews>
  <sheetFormatPr defaultColWidth="8.75" defaultRowHeight="12.75" customHeight="1" x14ac:dyDescent="0.15"/>
  <cols>
    <col min="1" max="1" width="26.25" style="33" customWidth="1"/>
    <col min="2" max="2" width="16.25" style="35" customWidth="1"/>
    <col min="3" max="3" width="5" style="278" customWidth="1"/>
    <col min="4" max="9" width="7.5" style="33" customWidth="1"/>
    <col min="10" max="10" width="16.25" style="33" customWidth="1"/>
    <col min="11" max="15" width="7.5" style="33" customWidth="1"/>
    <col min="16" max="16384" width="8.75" style="33"/>
  </cols>
  <sheetData>
    <row r="1" spans="1:15" ht="12.75" customHeight="1" x14ac:dyDescent="0.15">
      <c r="A1" s="32" t="s">
        <v>598</v>
      </c>
      <c r="B1" s="412"/>
      <c r="C1" s="412"/>
    </row>
    <row r="2" spans="1:15" ht="12.75" customHeight="1" x14ac:dyDescent="0.15">
      <c r="B2" s="70"/>
      <c r="C2" s="349"/>
    </row>
    <row r="3" spans="1:15" ht="12.75" customHeight="1" x14ac:dyDescent="0.15">
      <c r="A3" s="33" t="s">
        <v>324</v>
      </c>
      <c r="B3" s="70"/>
      <c r="C3" s="349"/>
    </row>
    <row r="4" spans="1:15" ht="12.75" customHeight="1" x14ac:dyDescent="0.15">
      <c r="A4" s="1232" t="s">
        <v>227</v>
      </c>
      <c r="B4" s="1475" t="s">
        <v>228</v>
      </c>
      <c r="C4" s="1113"/>
      <c r="D4" s="1205" t="s">
        <v>521</v>
      </c>
      <c r="E4" s="1143"/>
      <c r="F4" s="1200" t="s">
        <v>233</v>
      </c>
      <c r="G4" s="1119" t="s">
        <v>245</v>
      </c>
      <c r="H4" s="1120"/>
      <c r="I4" s="1120"/>
      <c r="J4" s="1120"/>
      <c r="K4" s="1120"/>
      <c r="L4" s="1120"/>
      <c r="M4" s="1120"/>
      <c r="N4" s="1120"/>
      <c r="O4" s="1121"/>
    </row>
    <row r="5" spans="1:15" ht="12.75" customHeight="1" x14ac:dyDescent="0.15">
      <c r="A5" s="1262"/>
      <c r="B5" s="1471"/>
      <c r="C5" s="1114"/>
      <c r="D5" s="1471" t="s">
        <v>230</v>
      </c>
      <c r="E5" s="1243" t="s">
        <v>523</v>
      </c>
      <c r="F5" s="1201"/>
      <c r="G5" s="1122" t="s">
        <v>238</v>
      </c>
      <c r="H5" s="1123"/>
      <c r="I5" s="1123"/>
      <c r="J5" s="1123" t="s">
        <v>246</v>
      </c>
      <c r="K5" s="1123"/>
      <c r="L5" s="1123"/>
      <c r="M5" s="1123"/>
      <c r="N5" s="1243" t="s">
        <v>590</v>
      </c>
      <c r="O5" s="1114" t="s">
        <v>584</v>
      </c>
    </row>
    <row r="6" spans="1:15" s="46" customFormat="1" ht="22.5" x14ac:dyDescent="0.15">
      <c r="A6" s="1263"/>
      <c r="B6" s="1472"/>
      <c r="C6" s="1115"/>
      <c r="D6" s="1472"/>
      <c r="E6" s="1240"/>
      <c r="F6" s="1202"/>
      <c r="G6" s="1037" t="s">
        <v>577</v>
      </c>
      <c r="H6" s="1036" t="s">
        <v>578</v>
      </c>
      <c r="I6" s="1036" t="s">
        <v>579</v>
      </c>
      <c r="J6" s="1036" t="s">
        <v>580</v>
      </c>
      <c r="K6" s="1036" t="s">
        <v>581</v>
      </c>
      <c r="L6" s="1036" t="s">
        <v>582</v>
      </c>
      <c r="M6" s="1036" t="s">
        <v>583</v>
      </c>
      <c r="N6" s="1240"/>
      <c r="O6" s="1115"/>
    </row>
    <row r="7" spans="1:15" ht="12.75" customHeight="1" x14ac:dyDescent="0.15">
      <c r="A7" s="388" t="s">
        <v>15</v>
      </c>
      <c r="B7" s="1305" t="s">
        <v>179</v>
      </c>
      <c r="C7" s="1304"/>
      <c r="D7" s="380">
        <v>2</v>
      </c>
      <c r="E7" s="391">
        <v>2</v>
      </c>
      <c r="F7" s="391">
        <v>1</v>
      </c>
      <c r="G7" s="379">
        <v>2</v>
      </c>
      <c r="H7" s="380">
        <v>2</v>
      </c>
      <c r="I7" s="380">
        <v>1</v>
      </c>
      <c r="J7" s="1203"/>
      <c r="K7" s="1266"/>
      <c r="L7" s="1266"/>
      <c r="M7" s="1204"/>
      <c r="N7" s="380">
        <v>2</v>
      </c>
      <c r="O7" s="381">
        <v>1</v>
      </c>
    </row>
    <row r="8" spans="1:15" ht="12.75" customHeight="1" x14ac:dyDescent="0.15">
      <c r="A8" s="389" t="s">
        <v>205</v>
      </c>
      <c r="B8" s="1303" t="s">
        <v>179</v>
      </c>
      <c r="C8" s="1302"/>
      <c r="D8" s="377">
        <v>2</v>
      </c>
      <c r="E8" s="386">
        <v>2</v>
      </c>
      <c r="F8" s="386">
        <v>1</v>
      </c>
      <c r="G8" s="383">
        <v>2</v>
      </c>
      <c r="H8" s="377">
        <v>2</v>
      </c>
      <c r="I8" s="377">
        <v>1</v>
      </c>
      <c r="J8" s="1175"/>
      <c r="K8" s="1259"/>
      <c r="L8" s="1259"/>
      <c r="M8" s="1176"/>
      <c r="N8" s="377">
        <v>2</v>
      </c>
      <c r="O8" s="382">
        <v>1</v>
      </c>
    </row>
    <row r="9" spans="1:15" ht="12.75" customHeight="1" x14ac:dyDescent="0.15">
      <c r="A9" s="389" t="s">
        <v>206</v>
      </c>
      <c r="B9" s="1303" t="s">
        <v>179</v>
      </c>
      <c r="C9" s="1302"/>
      <c r="D9" s="377">
        <v>1</v>
      </c>
      <c r="E9" s="386">
        <v>1</v>
      </c>
      <c r="F9" s="386">
        <v>1</v>
      </c>
      <c r="G9" s="383">
        <v>1</v>
      </c>
      <c r="H9" s="377">
        <v>1</v>
      </c>
      <c r="I9" s="377">
        <v>1</v>
      </c>
      <c r="J9" s="1175"/>
      <c r="K9" s="1259"/>
      <c r="L9" s="1259"/>
      <c r="M9" s="1176"/>
      <c r="N9" s="377">
        <v>1</v>
      </c>
      <c r="O9" s="382">
        <v>1</v>
      </c>
    </row>
    <row r="10" spans="1:15" ht="12.75" customHeight="1" x14ac:dyDescent="0.15">
      <c r="A10" s="389" t="s">
        <v>21</v>
      </c>
      <c r="B10" s="1303" t="s">
        <v>179</v>
      </c>
      <c r="C10" s="1302"/>
      <c r="D10" s="377">
        <v>2</v>
      </c>
      <c r="E10" s="386">
        <v>2</v>
      </c>
      <c r="F10" s="386">
        <v>1</v>
      </c>
      <c r="G10" s="383">
        <v>2</v>
      </c>
      <c r="H10" s="377">
        <v>2</v>
      </c>
      <c r="I10" s="377">
        <v>1</v>
      </c>
      <c r="J10" s="1175"/>
      <c r="K10" s="1259"/>
      <c r="L10" s="1259"/>
      <c r="M10" s="1176"/>
      <c r="N10" s="377">
        <v>2</v>
      </c>
      <c r="O10" s="382">
        <v>1</v>
      </c>
    </row>
    <row r="11" spans="1:15" ht="12.75" customHeight="1" x14ac:dyDescent="0.15">
      <c r="A11" s="389" t="s">
        <v>29</v>
      </c>
      <c r="B11" s="1303" t="s">
        <v>179</v>
      </c>
      <c r="C11" s="1302"/>
      <c r="D11" s="377">
        <v>1</v>
      </c>
      <c r="E11" s="386">
        <v>1</v>
      </c>
      <c r="F11" s="386">
        <v>1</v>
      </c>
      <c r="G11" s="383">
        <v>1</v>
      </c>
      <c r="H11" s="377">
        <v>1</v>
      </c>
      <c r="I11" s="377">
        <v>1</v>
      </c>
      <c r="J11" s="1175"/>
      <c r="K11" s="1259"/>
      <c r="L11" s="1259"/>
      <c r="M11" s="1176"/>
      <c r="N11" s="377">
        <v>1</v>
      </c>
      <c r="O11" s="382">
        <v>1</v>
      </c>
    </row>
    <row r="12" spans="1:15" ht="12.75" customHeight="1" x14ac:dyDescent="0.15">
      <c r="A12" s="686" t="s">
        <v>30</v>
      </c>
      <c r="B12" s="1303" t="s">
        <v>179</v>
      </c>
      <c r="C12" s="1302"/>
      <c r="D12" s="678">
        <v>1</v>
      </c>
      <c r="E12" s="679">
        <v>1</v>
      </c>
      <c r="F12" s="679">
        <v>1</v>
      </c>
      <c r="G12" s="690">
        <v>1</v>
      </c>
      <c r="H12" s="678">
        <v>1</v>
      </c>
      <c r="I12" s="678">
        <v>1</v>
      </c>
      <c r="J12" s="1175"/>
      <c r="K12" s="1259"/>
      <c r="L12" s="1259"/>
      <c r="M12" s="1176"/>
      <c r="N12" s="377">
        <v>1</v>
      </c>
      <c r="O12" s="382">
        <v>1</v>
      </c>
    </row>
    <row r="13" spans="1:15" ht="12.75" customHeight="1" x14ac:dyDescent="0.15">
      <c r="A13" s="686" t="s">
        <v>32</v>
      </c>
      <c r="B13" s="1303" t="s">
        <v>179</v>
      </c>
      <c r="C13" s="1302"/>
      <c r="D13" s="678">
        <v>1</v>
      </c>
      <c r="E13" s="679">
        <v>1</v>
      </c>
      <c r="F13" s="679">
        <v>1</v>
      </c>
      <c r="G13" s="690">
        <v>1</v>
      </c>
      <c r="H13" s="678">
        <v>1</v>
      </c>
      <c r="I13" s="678">
        <v>1</v>
      </c>
      <c r="J13" s="1175"/>
      <c r="K13" s="1259"/>
      <c r="L13" s="1259"/>
      <c r="M13" s="1176"/>
      <c r="N13" s="377">
        <v>1</v>
      </c>
      <c r="O13" s="382">
        <v>1</v>
      </c>
    </row>
    <row r="14" spans="1:15" ht="12.75" customHeight="1" x14ac:dyDescent="0.15">
      <c r="A14" s="686" t="s">
        <v>34</v>
      </c>
      <c r="B14" s="1303" t="s">
        <v>179</v>
      </c>
      <c r="C14" s="1302"/>
      <c r="D14" s="678">
        <v>1</v>
      </c>
      <c r="E14" s="679">
        <v>1</v>
      </c>
      <c r="F14" s="679">
        <v>0</v>
      </c>
      <c r="G14" s="690">
        <v>1</v>
      </c>
      <c r="H14" s="678">
        <v>1</v>
      </c>
      <c r="I14" s="753">
        <v>0</v>
      </c>
      <c r="J14" s="1175"/>
      <c r="K14" s="1259"/>
      <c r="L14" s="1259"/>
      <c r="M14" s="1176"/>
      <c r="N14" s="377">
        <v>1</v>
      </c>
      <c r="O14" s="382">
        <v>0</v>
      </c>
    </row>
    <row r="15" spans="1:15" ht="12.75" customHeight="1" x14ac:dyDescent="0.15">
      <c r="A15" s="686" t="s">
        <v>36</v>
      </c>
      <c r="B15" s="1303" t="s">
        <v>179</v>
      </c>
      <c r="C15" s="1302"/>
      <c r="D15" s="678">
        <v>1</v>
      </c>
      <c r="E15" s="679">
        <v>1</v>
      </c>
      <c r="F15" s="679">
        <v>1</v>
      </c>
      <c r="G15" s="690">
        <v>1</v>
      </c>
      <c r="H15" s="678">
        <v>1</v>
      </c>
      <c r="I15" s="678">
        <v>1</v>
      </c>
      <c r="J15" s="1175"/>
      <c r="K15" s="1259"/>
      <c r="L15" s="1259"/>
      <c r="M15" s="1176"/>
      <c r="N15" s="377">
        <v>1</v>
      </c>
      <c r="O15" s="382">
        <v>1</v>
      </c>
    </row>
    <row r="16" spans="1:15" ht="12.75" customHeight="1" x14ac:dyDescent="0.15">
      <c r="A16" s="686" t="s">
        <v>38</v>
      </c>
      <c r="B16" s="1303" t="s">
        <v>179</v>
      </c>
      <c r="C16" s="1302"/>
      <c r="D16" s="678">
        <v>1</v>
      </c>
      <c r="E16" s="679">
        <v>1</v>
      </c>
      <c r="F16" s="679">
        <v>1</v>
      </c>
      <c r="G16" s="690">
        <v>1</v>
      </c>
      <c r="H16" s="678">
        <v>1</v>
      </c>
      <c r="I16" s="678">
        <v>1</v>
      </c>
      <c r="J16" s="1175"/>
      <c r="K16" s="1259"/>
      <c r="L16" s="1259"/>
      <c r="M16" s="1176"/>
      <c r="N16" s="377">
        <v>1</v>
      </c>
      <c r="O16" s="382">
        <v>1</v>
      </c>
    </row>
    <row r="17" spans="1:15" ht="12.75" customHeight="1" x14ac:dyDescent="0.15">
      <c r="A17" s="686" t="s">
        <v>48</v>
      </c>
      <c r="B17" s="1303" t="s">
        <v>179</v>
      </c>
      <c r="C17" s="1302"/>
      <c r="D17" s="678">
        <v>1</v>
      </c>
      <c r="E17" s="679">
        <v>1</v>
      </c>
      <c r="F17" s="679">
        <v>1</v>
      </c>
      <c r="G17" s="690">
        <v>1</v>
      </c>
      <c r="H17" s="678">
        <v>1</v>
      </c>
      <c r="I17" s="678">
        <v>1</v>
      </c>
      <c r="J17" s="1175"/>
      <c r="K17" s="1259"/>
      <c r="L17" s="1259"/>
      <c r="M17" s="1176"/>
      <c r="N17" s="377">
        <v>1</v>
      </c>
      <c r="O17" s="382">
        <v>1</v>
      </c>
    </row>
    <row r="18" spans="1:15" ht="12.75" customHeight="1" x14ac:dyDescent="0.15">
      <c r="A18" s="686" t="s">
        <v>54</v>
      </c>
      <c r="B18" s="1303" t="s">
        <v>179</v>
      </c>
      <c r="C18" s="1302"/>
      <c r="D18" s="678">
        <v>1</v>
      </c>
      <c r="E18" s="679">
        <v>1</v>
      </c>
      <c r="F18" s="679">
        <v>1</v>
      </c>
      <c r="G18" s="690">
        <v>1</v>
      </c>
      <c r="H18" s="678">
        <v>1</v>
      </c>
      <c r="I18" s="678">
        <v>1</v>
      </c>
      <c r="J18" s="1175"/>
      <c r="K18" s="1259"/>
      <c r="L18" s="1259"/>
      <c r="M18" s="1176"/>
      <c r="N18" s="377">
        <v>1</v>
      </c>
      <c r="O18" s="382">
        <v>1</v>
      </c>
    </row>
    <row r="19" spans="1:15" ht="12.75" customHeight="1" x14ac:dyDescent="0.15">
      <c r="A19" s="686" t="s">
        <v>56</v>
      </c>
      <c r="B19" s="1303" t="s">
        <v>179</v>
      </c>
      <c r="C19" s="1302"/>
      <c r="D19" s="678">
        <v>1</v>
      </c>
      <c r="E19" s="679">
        <v>1</v>
      </c>
      <c r="F19" s="679">
        <v>1</v>
      </c>
      <c r="G19" s="690">
        <v>1</v>
      </c>
      <c r="H19" s="678">
        <v>1</v>
      </c>
      <c r="I19" s="678">
        <v>1</v>
      </c>
      <c r="J19" s="1183"/>
      <c r="K19" s="1494"/>
      <c r="L19" s="1494"/>
      <c r="M19" s="1184"/>
      <c r="N19" s="377">
        <v>1</v>
      </c>
      <c r="O19" s="382">
        <v>1</v>
      </c>
    </row>
    <row r="20" spans="1:15" ht="12.75" customHeight="1" x14ac:dyDescent="0.15">
      <c r="A20" s="1348" t="s">
        <v>207</v>
      </c>
      <c r="B20" s="1303" t="s">
        <v>179</v>
      </c>
      <c r="C20" s="1302"/>
      <c r="D20" s="1501">
        <v>1</v>
      </c>
      <c r="E20" s="1503">
        <v>1</v>
      </c>
      <c r="F20" s="386">
        <v>1</v>
      </c>
      <c r="G20" s="383">
        <v>1</v>
      </c>
      <c r="H20" s="377">
        <v>1</v>
      </c>
      <c r="I20" s="377">
        <v>1</v>
      </c>
      <c r="J20" s="900" t="s">
        <v>187</v>
      </c>
      <c r="K20" s="900">
        <v>0</v>
      </c>
      <c r="L20" s="899" t="s">
        <v>169</v>
      </c>
      <c r="M20" s="899" t="s">
        <v>169</v>
      </c>
      <c r="N20" s="377">
        <v>1</v>
      </c>
      <c r="O20" s="382">
        <v>1</v>
      </c>
    </row>
    <row r="21" spans="1:15" ht="12.75" customHeight="1" x14ac:dyDescent="0.15">
      <c r="A21" s="1283"/>
      <c r="B21" s="1303" t="s">
        <v>187</v>
      </c>
      <c r="C21" s="1302"/>
      <c r="D21" s="1502"/>
      <c r="E21" s="1504"/>
      <c r="F21" s="386">
        <v>0</v>
      </c>
      <c r="G21" s="383">
        <v>0</v>
      </c>
      <c r="H21" s="377">
        <v>0</v>
      </c>
      <c r="I21" s="377">
        <v>0</v>
      </c>
      <c r="J21" s="900" t="s">
        <v>179</v>
      </c>
      <c r="K21" s="900">
        <v>1</v>
      </c>
      <c r="L21" s="899" t="s">
        <v>488</v>
      </c>
      <c r="M21" s="899" t="s">
        <v>488</v>
      </c>
      <c r="N21" s="377">
        <v>0</v>
      </c>
      <c r="O21" s="382">
        <v>0</v>
      </c>
    </row>
    <row r="22" spans="1:15" ht="12.75" customHeight="1" x14ac:dyDescent="0.15">
      <c r="A22" s="389" t="s">
        <v>61</v>
      </c>
      <c r="B22" s="1303" t="s">
        <v>179</v>
      </c>
      <c r="C22" s="1302"/>
      <c r="D22" s="377">
        <v>1</v>
      </c>
      <c r="E22" s="386">
        <v>1</v>
      </c>
      <c r="F22" s="386">
        <v>1</v>
      </c>
      <c r="G22" s="383">
        <v>1</v>
      </c>
      <c r="H22" s="377">
        <v>1</v>
      </c>
      <c r="I22" s="377">
        <v>1</v>
      </c>
      <c r="J22" s="1173"/>
      <c r="K22" s="1258"/>
      <c r="L22" s="1258"/>
      <c r="M22" s="1174"/>
      <c r="N22" s="377">
        <v>1</v>
      </c>
      <c r="O22" s="382">
        <v>1</v>
      </c>
    </row>
    <row r="23" spans="1:15" ht="12.75" customHeight="1" x14ac:dyDescent="0.15">
      <c r="A23" s="389" t="s">
        <v>65</v>
      </c>
      <c r="B23" s="1303" t="s">
        <v>179</v>
      </c>
      <c r="C23" s="1302"/>
      <c r="D23" s="377">
        <v>1</v>
      </c>
      <c r="E23" s="386">
        <v>1</v>
      </c>
      <c r="F23" s="386">
        <v>1</v>
      </c>
      <c r="G23" s="383">
        <v>1</v>
      </c>
      <c r="H23" s="377">
        <v>1</v>
      </c>
      <c r="I23" s="377">
        <v>1</v>
      </c>
      <c r="J23" s="1175"/>
      <c r="K23" s="1259"/>
      <c r="L23" s="1259"/>
      <c r="M23" s="1176"/>
      <c r="N23" s="377">
        <v>1</v>
      </c>
      <c r="O23" s="382">
        <v>1</v>
      </c>
    </row>
    <row r="24" spans="1:15" ht="12.75" customHeight="1" x14ac:dyDescent="0.15">
      <c r="A24" s="389" t="s">
        <v>66</v>
      </c>
      <c r="B24" s="1303" t="s">
        <v>179</v>
      </c>
      <c r="C24" s="1302"/>
      <c r="D24" s="377">
        <v>2</v>
      </c>
      <c r="E24" s="386">
        <v>2</v>
      </c>
      <c r="F24" s="386">
        <v>2</v>
      </c>
      <c r="G24" s="383">
        <v>2</v>
      </c>
      <c r="H24" s="377">
        <v>2</v>
      </c>
      <c r="I24" s="377">
        <v>2</v>
      </c>
      <c r="J24" s="1175"/>
      <c r="K24" s="1259"/>
      <c r="L24" s="1259"/>
      <c r="M24" s="1176"/>
      <c r="N24" s="377">
        <v>2</v>
      </c>
      <c r="O24" s="382">
        <v>2</v>
      </c>
    </row>
    <row r="25" spans="1:15" ht="12.75" customHeight="1" x14ac:dyDescent="0.15">
      <c r="A25" s="389" t="s">
        <v>83</v>
      </c>
      <c r="B25" s="1303" t="s">
        <v>179</v>
      </c>
      <c r="C25" s="1302"/>
      <c r="D25" s="377">
        <v>1</v>
      </c>
      <c r="E25" s="386">
        <v>1</v>
      </c>
      <c r="F25" s="386">
        <v>1</v>
      </c>
      <c r="G25" s="383">
        <v>1</v>
      </c>
      <c r="H25" s="377">
        <v>1</v>
      </c>
      <c r="I25" s="377">
        <v>1</v>
      </c>
      <c r="J25" s="1175"/>
      <c r="K25" s="1259"/>
      <c r="L25" s="1259"/>
      <c r="M25" s="1176"/>
      <c r="N25" s="377">
        <v>1</v>
      </c>
      <c r="O25" s="382">
        <v>1</v>
      </c>
    </row>
    <row r="26" spans="1:15" ht="12.75" customHeight="1" x14ac:dyDescent="0.15">
      <c r="A26" s="389" t="s">
        <v>101</v>
      </c>
      <c r="B26" s="1303" t="s">
        <v>179</v>
      </c>
      <c r="C26" s="1302"/>
      <c r="D26" s="377">
        <v>1</v>
      </c>
      <c r="E26" s="386">
        <v>1</v>
      </c>
      <c r="F26" s="386">
        <v>0</v>
      </c>
      <c r="G26" s="383">
        <v>1</v>
      </c>
      <c r="H26" s="678">
        <v>1</v>
      </c>
      <c r="I26" s="377">
        <v>0</v>
      </c>
      <c r="J26" s="1183"/>
      <c r="K26" s="1494"/>
      <c r="L26" s="1494"/>
      <c r="M26" s="1184"/>
      <c r="N26" s="377">
        <v>1</v>
      </c>
      <c r="O26" s="382">
        <v>0</v>
      </c>
    </row>
    <row r="27" spans="1:15" ht="12.75" customHeight="1" x14ac:dyDescent="0.15">
      <c r="A27" s="1187" t="s">
        <v>262</v>
      </c>
      <c r="B27" s="359" t="s">
        <v>277</v>
      </c>
      <c r="C27" s="369" t="s">
        <v>271</v>
      </c>
      <c r="D27" s="1483"/>
      <c r="E27" s="1483"/>
      <c r="F27" s="374">
        <v>18</v>
      </c>
      <c r="G27" s="396">
        <v>23</v>
      </c>
      <c r="H27" s="398">
        <v>23</v>
      </c>
      <c r="I27" s="398">
        <v>18</v>
      </c>
      <c r="J27" s="1377"/>
      <c r="K27" s="398">
        <v>0</v>
      </c>
      <c r="L27" s="911" t="s">
        <v>169</v>
      </c>
      <c r="M27" s="911" t="s">
        <v>169</v>
      </c>
      <c r="N27" s="398">
        <v>23</v>
      </c>
      <c r="O27" s="397">
        <v>18</v>
      </c>
    </row>
    <row r="28" spans="1:15" ht="12.75" customHeight="1" x14ac:dyDescent="0.15">
      <c r="A28" s="1188"/>
      <c r="B28" s="387" t="s">
        <v>279</v>
      </c>
      <c r="C28" s="371" t="s">
        <v>271</v>
      </c>
      <c r="D28" s="1484"/>
      <c r="E28" s="1484"/>
      <c r="F28" s="386">
        <v>0</v>
      </c>
      <c r="G28" s="383">
        <v>0</v>
      </c>
      <c r="H28" s="377">
        <v>0</v>
      </c>
      <c r="I28" s="377">
        <v>0</v>
      </c>
      <c r="J28" s="1386"/>
      <c r="K28" s="377">
        <v>1</v>
      </c>
      <c r="L28" s="864" t="s">
        <v>535</v>
      </c>
      <c r="M28" s="864" t="s">
        <v>535</v>
      </c>
      <c r="N28" s="377">
        <v>0</v>
      </c>
      <c r="O28" s="382">
        <v>0</v>
      </c>
    </row>
    <row r="29" spans="1:15" ht="12.75" customHeight="1" x14ac:dyDescent="0.15">
      <c r="A29" s="1257"/>
      <c r="B29" s="61" t="s">
        <v>270</v>
      </c>
      <c r="C29" s="166" t="s">
        <v>271</v>
      </c>
      <c r="D29" s="1485"/>
      <c r="E29" s="1479"/>
      <c r="F29" s="405">
        <v>0</v>
      </c>
      <c r="G29" s="66">
        <v>0</v>
      </c>
      <c r="H29" s="402">
        <v>0</v>
      </c>
      <c r="I29" s="402">
        <v>0</v>
      </c>
      <c r="J29" s="798"/>
      <c r="K29" s="402">
        <v>1</v>
      </c>
      <c r="L29" s="1047" t="s">
        <v>591</v>
      </c>
      <c r="M29" s="1047" t="s">
        <v>591</v>
      </c>
      <c r="N29" s="402">
        <v>0</v>
      </c>
      <c r="O29" s="62">
        <v>0</v>
      </c>
    </row>
    <row r="30" spans="1:15" s="70" customFormat="1" ht="12.75" customHeight="1" x14ac:dyDescent="0.15">
      <c r="A30" s="1363" t="s">
        <v>284</v>
      </c>
      <c r="B30" s="1364"/>
      <c r="C30" s="166" t="s">
        <v>525</v>
      </c>
      <c r="D30" s="1486"/>
      <c r="E30" s="1486"/>
      <c r="F30" s="405">
        <v>18</v>
      </c>
      <c r="G30" s="66">
        <v>23</v>
      </c>
      <c r="H30" s="402">
        <v>23</v>
      </c>
      <c r="I30" s="402">
        <v>18</v>
      </c>
      <c r="J30" s="393"/>
      <c r="K30" s="402">
        <v>1</v>
      </c>
      <c r="L30" s="1047" t="s">
        <v>591</v>
      </c>
      <c r="M30" s="1047" t="s">
        <v>591</v>
      </c>
      <c r="N30" s="402">
        <v>23</v>
      </c>
      <c r="O30" s="62">
        <v>18</v>
      </c>
    </row>
    <row r="31" spans="1:15" ht="12.75" customHeight="1" x14ac:dyDescent="0.15">
      <c r="A31" s="70"/>
      <c r="B31" s="70"/>
      <c r="C31" s="349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5" ht="12.75" customHeight="1" x14ac:dyDescent="0.15">
      <c r="A32" s="33" t="s">
        <v>325</v>
      </c>
      <c r="B32" s="70"/>
      <c r="C32" s="34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5" ht="12.75" customHeight="1" x14ac:dyDescent="0.15">
      <c r="A33" s="1140" t="s">
        <v>227</v>
      </c>
      <c r="B33" s="1134" t="s">
        <v>228</v>
      </c>
      <c r="C33" s="1218"/>
      <c r="D33" s="1205" t="s">
        <v>521</v>
      </c>
      <c r="E33" s="1143"/>
      <c r="F33" s="1200" t="s">
        <v>233</v>
      </c>
      <c r="G33" s="1146" t="s">
        <v>245</v>
      </c>
      <c r="H33" s="1147"/>
      <c r="I33" s="1147"/>
      <c r="J33" s="1147"/>
      <c r="K33" s="1147"/>
      <c r="L33" s="1147"/>
      <c r="M33" s="1147"/>
      <c r="N33" s="1147"/>
      <c r="O33" s="1189"/>
    </row>
    <row r="34" spans="1:15" ht="12.75" customHeight="1" x14ac:dyDescent="0.15">
      <c r="A34" s="1141"/>
      <c r="B34" s="1136"/>
      <c r="C34" s="1338"/>
      <c r="D34" s="1471" t="s">
        <v>230</v>
      </c>
      <c r="E34" s="1243" t="s">
        <v>523</v>
      </c>
      <c r="F34" s="1201"/>
      <c r="G34" s="1148" t="s">
        <v>238</v>
      </c>
      <c r="H34" s="1149"/>
      <c r="I34" s="1150"/>
      <c r="J34" s="1339" t="s">
        <v>246</v>
      </c>
      <c r="K34" s="1149"/>
      <c r="L34" s="1149"/>
      <c r="M34" s="1150"/>
      <c r="N34" s="1243" t="s">
        <v>590</v>
      </c>
      <c r="O34" s="1114" t="s">
        <v>584</v>
      </c>
    </row>
    <row r="35" spans="1:15" s="46" customFormat="1" ht="22.5" x14ac:dyDescent="0.15">
      <c r="A35" s="1142"/>
      <c r="B35" s="1138"/>
      <c r="C35" s="1219"/>
      <c r="D35" s="1472"/>
      <c r="E35" s="1240"/>
      <c r="F35" s="1202"/>
      <c r="G35" s="1037" t="s">
        <v>577</v>
      </c>
      <c r="H35" s="1036" t="s">
        <v>578</v>
      </c>
      <c r="I35" s="1036" t="s">
        <v>579</v>
      </c>
      <c r="J35" s="1036" t="s">
        <v>580</v>
      </c>
      <c r="K35" s="1036" t="s">
        <v>581</v>
      </c>
      <c r="L35" s="1036" t="s">
        <v>582</v>
      </c>
      <c r="M35" s="1036" t="s">
        <v>583</v>
      </c>
      <c r="N35" s="1240"/>
      <c r="O35" s="1115"/>
    </row>
    <row r="36" spans="1:15" ht="12.75" customHeight="1" x14ac:dyDescent="0.15">
      <c r="A36" s="388" t="s">
        <v>28</v>
      </c>
      <c r="B36" s="1488" t="s">
        <v>258</v>
      </c>
      <c r="C36" s="1489"/>
      <c r="D36" s="380">
        <v>2</v>
      </c>
      <c r="E36" s="391">
        <v>2</v>
      </c>
      <c r="F36" s="391">
        <v>0</v>
      </c>
      <c r="G36" s="379">
        <v>2</v>
      </c>
      <c r="H36" s="380">
        <v>2</v>
      </c>
      <c r="I36" s="380">
        <v>0</v>
      </c>
      <c r="J36" s="1387"/>
      <c r="K36" s="1388"/>
      <c r="L36" s="1388"/>
      <c r="M36" s="1388"/>
      <c r="N36" s="380">
        <v>2</v>
      </c>
      <c r="O36" s="381">
        <v>0</v>
      </c>
    </row>
    <row r="37" spans="1:15" ht="12.75" customHeight="1" x14ac:dyDescent="0.15">
      <c r="A37" s="831" t="s">
        <v>262</v>
      </c>
      <c r="B37" s="61" t="s">
        <v>302</v>
      </c>
      <c r="C37" s="166" t="s">
        <v>271</v>
      </c>
      <c r="D37" s="1486"/>
      <c r="E37" s="1486"/>
      <c r="F37" s="405">
        <v>0</v>
      </c>
      <c r="G37" s="66">
        <v>2</v>
      </c>
      <c r="H37" s="402">
        <v>2</v>
      </c>
      <c r="I37" s="402">
        <v>0</v>
      </c>
      <c r="J37" s="1487"/>
      <c r="K37" s="1486"/>
      <c r="L37" s="1486"/>
      <c r="M37" s="1479"/>
      <c r="N37" s="402">
        <v>2</v>
      </c>
      <c r="O37" s="62">
        <v>0</v>
      </c>
    </row>
    <row r="38" spans="1:15" s="70" customFormat="1" ht="12.75" customHeight="1" x14ac:dyDescent="0.15">
      <c r="B38" s="115"/>
      <c r="C38" s="349"/>
    </row>
    <row r="39" spans="1:15" s="70" customFormat="1" ht="12.75" customHeight="1" x14ac:dyDescent="0.15">
      <c r="A39" s="33" t="s">
        <v>326</v>
      </c>
      <c r="B39" s="115"/>
      <c r="C39" s="349"/>
    </row>
    <row r="40" spans="1:15" ht="12.75" customHeight="1" x14ac:dyDescent="0.15">
      <c r="A40" s="1232" t="s">
        <v>227</v>
      </c>
      <c r="B40" s="1475" t="s">
        <v>228</v>
      </c>
      <c r="C40" s="1113"/>
      <c r="D40" s="1205" t="s">
        <v>521</v>
      </c>
      <c r="E40" s="1143"/>
      <c r="F40" s="1200" t="s">
        <v>233</v>
      </c>
      <c r="G40" s="1221" t="s">
        <v>245</v>
      </c>
      <c r="H40" s="1120"/>
      <c r="I40" s="1120"/>
      <c r="J40" s="1120"/>
      <c r="K40" s="1120"/>
      <c r="L40" s="1120"/>
      <c r="M40" s="1120"/>
      <c r="N40" s="1120"/>
      <c r="O40" s="1121"/>
    </row>
    <row r="41" spans="1:15" ht="12.75" customHeight="1" x14ac:dyDescent="0.15">
      <c r="A41" s="1262"/>
      <c r="B41" s="1471"/>
      <c r="C41" s="1114"/>
      <c r="D41" s="1471" t="s">
        <v>230</v>
      </c>
      <c r="E41" s="1243" t="s">
        <v>523</v>
      </c>
      <c r="F41" s="1201"/>
      <c r="G41" s="1150" t="s">
        <v>238</v>
      </c>
      <c r="H41" s="1123"/>
      <c r="I41" s="1123"/>
      <c r="J41" s="1123" t="s">
        <v>246</v>
      </c>
      <c r="K41" s="1123"/>
      <c r="L41" s="1123"/>
      <c r="M41" s="1123"/>
      <c r="N41" s="1243" t="s">
        <v>590</v>
      </c>
      <c r="O41" s="1114" t="s">
        <v>584</v>
      </c>
    </row>
    <row r="42" spans="1:15" s="46" customFormat="1" ht="22.5" x14ac:dyDescent="0.15">
      <c r="A42" s="1263"/>
      <c r="B42" s="1472"/>
      <c r="C42" s="1115"/>
      <c r="D42" s="1472"/>
      <c r="E42" s="1240"/>
      <c r="F42" s="1202"/>
      <c r="G42" s="1037" t="s">
        <v>577</v>
      </c>
      <c r="H42" s="1036" t="s">
        <v>578</v>
      </c>
      <c r="I42" s="1036" t="s">
        <v>579</v>
      </c>
      <c r="J42" s="1036" t="s">
        <v>580</v>
      </c>
      <c r="K42" s="1036" t="s">
        <v>581</v>
      </c>
      <c r="L42" s="1036" t="s">
        <v>582</v>
      </c>
      <c r="M42" s="1036" t="s">
        <v>583</v>
      </c>
      <c r="N42" s="1240"/>
      <c r="O42" s="1115"/>
    </row>
    <row r="43" spans="1:15" ht="12.75" customHeight="1" x14ac:dyDescent="0.15">
      <c r="A43" s="1361" t="s">
        <v>107</v>
      </c>
      <c r="B43" s="1506" t="s">
        <v>3</v>
      </c>
      <c r="C43" s="1507"/>
      <c r="D43" s="1353">
        <v>1</v>
      </c>
      <c r="E43" s="1478">
        <v>1</v>
      </c>
      <c r="F43" s="971">
        <v>0</v>
      </c>
      <c r="G43" s="931">
        <v>1</v>
      </c>
      <c r="H43" s="985">
        <v>1</v>
      </c>
      <c r="I43" s="985">
        <v>0</v>
      </c>
      <c r="J43" s="905" t="s">
        <v>182</v>
      </c>
      <c r="K43" s="905">
        <v>0</v>
      </c>
      <c r="L43" s="169" t="s">
        <v>533</v>
      </c>
      <c r="M43" s="169" t="s">
        <v>533</v>
      </c>
      <c r="N43" s="909">
        <v>1</v>
      </c>
      <c r="O43" s="971">
        <v>0</v>
      </c>
    </row>
    <row r="44" spans="1:15" ht="12.75" customHeight="1" x14ac:dyDescent="0.15">
      <c r="A44" s="1283"/>
      <c r="B44" s="1437" t="s">
        <v>182</v>
      </c>
      <c r="C44" s="1508"/>
      <c r="D44" s="1303"/>
      <c r="E44" s="1264"/>
      <c r="F44" s="949">
        <v>0</v>
      </c>
      <c r="G44" s="946">
        <v>0</v>
      </c>
      <c r="H44" s="936">
        <v>0</v>
      </c>
      <c r="I44" s="936">
        <v>0</v>
      </c>
      <c r="J44" s="905" t="s">
        <v>3</v>
      </c>
      <c r="K44" s="905">
        <v>1</v>
      </c>
      <c r="L44" s="1035">
        <v>1</v>
      </c>
      <c r="M44" s="1035">
        <v>0</v>
      </c>
      <c r="N44" s="900">
        <v>1</v>
      </c>
      <c r="O44" s="949">
        <v>0</v>
      </c>
    </row>
    <row r="45" spans="1:15" ht="12.75" customHeight="1" x14ac:dyDescent="0.15">
      <c r="A45" s="903" t="s">
        <v>108</v>
      </c>
      <c r="B45" s="1439" t="s">
        <v>183</v>
      </c>
      <c r="C45" s="1374"/>
      <c r="D45" s="950">
        <v>1</v>
      </c>
      <c r="E45" s="936">
        <v>1</v>
      </c>
      <c r="F45" s="949">
        <v>0</v>
      </c>
      <c r="G45" s="946">
        <v>1</v>
      </c>
      <c r="H45" s="936">
        <v>1</v>
      </c>
      <c r="I45" s="936">
        <v>0</v>
      </c>
      <c r="J45" s="1181"/>
      <c r="K45" s="1254"/>
      <c r="L45" s="1254"/>
      <c r="M45" s="1182"/>
      <c r="N45" s="900">
        <v>1</v>
      </c>
      <c r="O45" s="949">
        <v>0</v>
      </c>
    </row>
    <row r="46" spans="1:15" ht="12.75" customHeight="1" x14ac:dyDescent="0.15">
      <c r="A46" s="1348" t="s">
        <v>216</v>
      </c>
      <c r="B46" s="1491" t="s">
        <v>201</v>
      </c>
      <c r="C46" s="1492"/>
      <c r="D46" s="1323">
        <v>1</v>
      </c>
      <c r="E46" s="1270">
        <v>1</v>
      </c>
      <c r="F46" s="949">
        <v>1</v>
      </c>
      <c r="G46" s="946">
        <v>1</v>
      </c>
      <c r="H46" s="377">
        <v>1</v>
      </c>
      <c r="I46" s="377">
        <v>1</v>
      </c>
      <c r="J46" s="377" t="s">
        <v>202</v>
      </c>
      <c r="K46" s="377">
        <v>0</v>
      </c>
      <c r="L46" s="871" t="s">
        <v>546</v>
      </c>
      <c r="M46" s="871" t="s">
        <v>546</v>
      </c>
      <c r="N46" s="377">
        <v>1</v>
      </c>
      <c r="O46" s="949">
        <v>1</v>
      </c>
    </row>
    <row r="47" spans="1:15" ht="12.75" customHeight="1" x14ac:dyDescent="0.15">
      <c r="A47" s="1283"/>
      <c r="B47" s="1256" t="s">
        <v>202</v>
      </c>
      <c r="C47" s="1435"/>
      <c r="D47" s="1305"/>
      <c r="E47" s="1306"/>
      <c r="F47" s="949">
        <v>0</v>
      </c>
      <c r="G47" s="946">
        <v>0</v>
      </c>
      <c r="H47" s="862">
        <v>0</v>
      </c>
      <c r="I47" s="862">
        <v>0</v>
      </c>
      <c r="J47" s="862" t="s">
        <v>201</v>
      </c>
      <c r="K47" s="862">
        <v>1</v>
      </c>
      <c r="L47" s="861" t="s">
        <v>533</v>
      </c>
      <c r="M47" s="861" t="s">
        <v>533</v>
      </c>
      <c r="N47" s="862">
        <v>0</v>
      </c>
      <c r="O47" s="949">
        <v>0</v>
      </c>
    </row>
    <row r="48" spans="1:15" ht="12.75" customHeight="1" x14ac:dyDescent="0.15">
      <c r="A48" s="904" t="s">
        <v>111</v>
      </c>
      <c r="B48" s="1481" t="s">
        <v>606</v>
      </c>
      <c r="C48" s="1482"/>
      <c r="D48" s="950">
        <v>1</v>
      </c>
      <c r="E48" s="936">
        <v>1</v>
      </c>
      <c r="F48" s="960">
        <v>1</v>
      </c>
      <c r="G48" s="947">
        <v>1</v>
      </c>
      <c r="H48" s="901">
        <v>1</v>
      </c>
      <c r="I48" s="901">
        <v>1</v>
      </c>
      <c r="J48" s="1173"/>
      <c r="K48" s="1258"/>
      <c r="L48" s="1258"/>
      <c r="M48" s="1174"/>
      <c r="N48" s="901">
        <v>1</v>
      </c>
      <c r="O48" s="949">
        <v>1</v>
      </c>
    </row>
    <row r="49" spans="1:15" ht="12.75" customHeight="1" x14ac:dyDescent="0.15">
      <c r="A49" s="904" t="s">
        <v>114</v>
      </c>
      <c r="B49" s="1437" t="s">
        <v>608</v>
      </c>
      <c r="C49" s="1493"/>
      <c r="D49" s="950">
        <v>1</v>
      </c>
      <c r="E49" s="936">
        <v>0</v>
      </c>
      <c r="F49" s="960">
        <v>0</v>
      </c>
      <c r="G49" s="947">
        <v>1</v>
      </c>
      <c r="H49" s="901">
        <v>0</v>
      </c>
      <c r="I49" s="901">
        <v>0</v>
      </c>
      <c r="J49" s="1175"/>
      <c r="K49" s="1259"/>
      <c r="L49" s="1259"/>
      <c r="M49" s="1176"/>
      <c r="N49" s="901">
        <v>1</v>
      </c>
      <c r="O49" s="949">
        <v>0</v>
      </c>
    </row>
    <row r="50" spans="1:15" ht="12.75" customHeight="1" x14ac:dyDescent="0.15">
      <c r="A50" s="904" t="s">
        <v>117</v>
      </c>
      <c r="B50" s="1437" t="s">
        <v>609</v>
      </c>
      <c r="C50" s="1493"/>
      <c r="D50" s="950">
        <v>1</v>
      </c>
      <c r="E50" s="936">
        <v>1</v>
      </c>
      <c r="F50" s="960">
        <v>0</v>
      </c>
      <c r="G50" s="947">
        <v>1</v>
      </c>
      <c r="H50" s="901">
        <v>1</v>
      </c>
      <c r="I50" s="901">
        <v>0</v>
      </c>
      <c r="J50" s="1175"/>
      <c r="K50" s="1259"/>
      <c r="L50" s="1259"/>
      <c r="M50" s="1176"/>
      <c r="N50" s="901">
        <v>1</v>
      </c>
      <c r="O50" s="949">
        <v>0</v>
      </c>
    </row>
    <row r="51" spans="1:15" ht="12.75" customHeight="1" x14ac:dyDescent="0.15">
      <c r="A51" s="941" t="s">
        <v>209</v>
      </c>
      <c r="B51" s="1491" t="s">
        <v>188</v>
      </c>
      <c r="C51" s="1492"/>
      <c r="D51" s="938">
        <v>2</v>
      </c>
      <c r="E51" s="939">
        <v>2</v>
      </c>
      <c r="F51" s="949">
        <v>2</v>
      </c>
      <c r="G51" s="946">
        <v>2</v>
      </c>
      <c r="H51" s="753">
        <v>2</v>
      </c>
      <c r="I51" s="753">
        <v>2</v>
      </c>
      <c r="J51" s="1175"/>
      <c r="K51" s="1259"/>
      <c r="L51" s="1259"/>
      <c r="M51" s="1176"/>
      <c r="N51" s="753">
        <v>2</v>
      </c>
      <c r="O51" s="949">
        <v>2</v>
      </c>
    </row>
    <row r="52" spans="1:15" ht="12.75" customHeight="1" x14ac:dyDescent="0.15">
      <c r="A52" s="1348" t="s">
        <v>118</v>
      </c>
      <c r="B52" s="1490" t="s">
        <v>181</v>
      </c>
      <c r="C52" s="1396"/>
      <c r="D52" s="1323">
        <v>2</v>
      </c>
      <c r="E52" s="1270">
        <v>2</v>
      </c>
      <c r="F52" s="949">
        <v>1</v>
      </c>
      <c r="G52" s="946">
        <v>1</v>
      </c>
      <c r="H52" s="593">
        <v>1</v>
      </c>
      <c r="I52" s="593">
        <v>1</v>
      </c>
      <c r="J52" s="1175"/>
      <c r="K52" s="1259"/>
      <c r="L52" s="1259"/>
      <c r="M52" s="1176"/>
      <c r="N52" s="593">
        <v>1</v>
      </c>
      <c r="O52" s="949">
        <v>1</v>
      </c>
    </row>
    <row r="53" spans="1:15" ht="12.75" customHeight="1" x14ac:dyDescent="0.15">
      <c r="A53" s="1362"/>
      <c r="B53" s="1490" t="s">
        <v>180</v>
      </c>
      <c r="C53" s="1396"/>
      <c r="D53" s="1343"/>
      <c r="E53" s="1505"/>
      <c r="F53" s="949">
        <v>1</v>
      </c>
      <c r="G53" s="946">
        <v>1</v>
      </c>
      <c r="H53" s="593">
        <v>1</v>
      </c>
      <c r="I53" s="593">
        <v>1</v>
      </c>
      <c r="J53" s="1177"/>
      <c r="K53" s="1260"/>
      <c r="L53" s="1260"/>
      <c r="M53" s="1178"/>
      <c r="N53" s="593">
        <v>1</v>
      </c>
      <c r="O53" s="987">
        <v>1</v>
      </c>
    </row>
    <row r="54" spans="1:15" ht="12.75" customHeight="1" x14ac:dyDescent="0.15">
      <c r="A54" s="1186" t="s">
        <v>262</v>
      </c>
      <c r="B54" s="359" t="s">
        <v>285</v>
      </c>
      <c r="C54" s="581" t="s">
        <v>271</v>
      </c>
      <c r="D54" s="1483"/>
      <c r="E54" s="1483"/>
      <c r="F54" s="971">
        <v>0</v>
      </c>
      <c r="G54" s="931">
        <v>2</v>
      </c>
      <c r="H54" s="642">
        <v>2</v>
      </c>
      <c r="I54" s="642">
        <v>0</v>
      </c>
      <c r="J54" s="1377"/>
      <c r="K54" s="642">
        <v>1</v>
      </c>
      <c r="L54" s="1056">
        <v>1</v>
      </c>
      <c r="M54" s="1056">
        <v>0</v>
      </c>
      <c r="N54" s="642">
        <v>3</v>
      </c>
      <c r="O54" s="639">
        <v>0</v>
      </c>
    </row>
    <row r="55" spans="1:15" ht="12.75" customHeight="1" x14ac:dyDescent="0.15">
      <c r="A55" s="1156"/>
      <c r="B55" s="797" t="s">
        <v>261</v>
      </c>
      <c r="C55" s="583" t="s">
        <v>271</v>
      </c>
      <c r="D55" s="1484"/>
      <c r="E55" s="1484"/>
      <c r="F55" s="949">
        <v>2</v>
      </c>
      <c r="G55" s="946">
        <v>4</v>
      </c>
      <c r="H55" s="593">
        <v>3</v>
      </c>
      <c r="I55" s="593">
        <v>2</v>
      </c>
      <c r="J55" s="1386"/>
      <c r="K55" s="593">
        <v>1</v>
      </c>
      <c r="L55" s="169" t="s">
        <v>488</v>
      </c>
      <c r="M55" s="169" t="s">
        <v>488</v>
      </c>
      <c r="N55" s="593">
        <v>4</v>
      </c>
      <c r="O55" s="600">
        <v>2</v>
      </c>
    </row>
    <row r="56" spans="1:15" ht="12.75" customHeight="1" x14ac:dyDescent="0.15">
      <c r="A56" s="1156"/>
      <c r="B56" s="942" t="s">
        <v>286</v>
      </c>
      <c r="C56" s="583" t="s">
        <v>271</v>
      </c>
      <c r="D56" s="1484"/>
      <c r="E56" s="1484"/>
      <c r="F56" s="949">
        <v>2</v>
      </c>
      <c r="G56" s="946">
        <v>2</v>
      </c>
      <c r="H56" s="593">
        <v>2</v>
      </c>
      <c r="I56" s="593">
        <v>2</v>
      </c>
      <c r="J56" s="1386"/>
      <c r="K56" s="1173"/>
      <c r="L56" s="1258"/>
      <c r="M56" s="1174"/>
      <c r="N56" s="593">
        <v>2</v>
      </c>
      <c r="O56" s="600">
        <v>2</v>
      </c>
    </row>
    <row r="57" spans="1:15" ht="12.75" customHeight="1" x14ac:dyDescent="0.15">
      <c r="A57" s="1156"/>
      <c r="B57" s="611" t="s">
        <v>289</v>
      </c>
      <c r="C57" s="583" t="s">
        <v>271</v>
      </c>
      <c r="D57" s="1484"/>
      <c r="E57" s="1484"/>
      <c r="F57" s="949">
        <v>1</v>
      </c>
      <c r="G57" s="946">
        <v>1</v>
      </c>
      <c r="H57" s="593">
        <v>1</v>
      </c>
      <c r="I57" s="593">
        <v>1</v>
      </c>
      <c r="J57" s="1386"/>
      <c r="K57" s="1175"/>
      <c r="L57" s="1259"/>
      <c r="M57" s="1176"/>
      <c r="N57" s="593">
        <v>1</v>
      </c>
      <c r="O57" s="600">
        <v>1</v>
      </c>
    </row>
    <row r="58" spans="1:15" ht="12.75" customHeight="1" x14ac:dyDescent="0.15">
      <c r="A58" s="1156"/>
      <c r="B58" s="610" t="s">
        <v>281</v>
      </c>
      <c r="C58" s="628" t="s">
        <v>271</v>
      </c>
      <c r="D58" s="1497"/>
      <c r="E58" s="1497"/>
      <c r="F58" s="145">
        <v>1</v>
      </c>
      <c r="G58" s="945">
        <v>1</v>
      </c>
      <c r="H58" s="598">
        <v>1</v>
      </c>
      <c r="I58" s="598">
        <v>1</v>
      </c>
      <c r="J58" s="1388"/>
      <c r="K58" s="1177"/>
      <c r="L58" s="1260"/>
      <c r="M58" s="1178"/>
      <c r="N58" s="598">
        <v>1</v>
      </c>
      <c r="O58" s="599">
        <v>1</v>
      </c>
    </row>
    <row r="59" spans="1:15" ht="12.75" customHeight="1" x14ac:dyDescent="0.15">
      <c r="A59" s="1161" t="s">
        <v>270</v>
      </c>
      <c r="B59" s="1340"/>
      <c r="C59" s="166" t="s">
        <v>271</v>
      </c>
      <c r="D59" s="1486"/>
      <c r="E59" s="1486"/>
      <c r="F59" s="991">
        <v>6</v>
      </c>
      <c r="G59" s="948">
        <v>10</v>
      </c>
      <c r="H59" s="888">
        <v>9</v>
      </c>
      <c r="I59" s="888">
        <v>6</v>
      </c>
      <c r="J59" s="984"/>
      <c r="K59" s="888">
        <v>2</v>
      </c>
      <c r="L59" s="888">
        <v>1</v>
      </c>
      <c r="M59" s="888">
        <v>0</v>
      </c>
      <c r="N59" s="888">
        <v>11</v>
      </c>
      <c r="O59" s="991">
        <v>6</v>
      </c>
    </row>
    <row r="60" spans="1:15" ht="12.75" customHeight="1" x14ac:dyDescent="0.15">
      <c r="A60" s="70"/>
      <c r="B60" s="70"/>
      <c r="C60" s="349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1:15" s="70" customFormat="1" ht="12.75" customHeight="1" x14ac:dyDescent="0.15">
      <c r="A61" s="70" t="s">
        <v>545</v>
      </c>
      <c r="B61" s="115"/>
      <c r="C61" s="349"/>
    </row>
    <row r="62" spans="1:15" ht="12.75" customHeight="1" x14ac:dyDescent="0.15">
      <c r="A62" s="1232" t="s">
        <v>227</v>
      </c>
      <c r="B62" s="1475" t="s">
        <v>228</v>
      </c>
      <c r="C62" s="1113"/>
      <c r="D62" s="1205" t="s">
        <v>521</v>
      </c>
      <c r="E62" s="1143"/>
      <c r="F62" s="1200" t="s">
        <v>233</v>
      </c>
      <c r="G62" s="1119" t="s">
        <v>245</v>
      </c>
      <c r="H62" s="1120"/>
      <c r="I62" s="1120"/>
      <c r="J62" s="1120"/>
      <c r="K62" s="1120"/>
      <c r="L62" s="1120"/>
      <c r="M62" s="1120"/>
      <c r="N62" s="1120"/>
      <c r="O62" s="1121"/>
    </row>
    <row r="63" spans="1:15" ht="12.75" customHeight="1" x14ac:dyDescent="0.15">
      <c r="A63" s="1262"/>
      <c r="B63" s="1471"/>
      <c r="C63" s="1114"/>
      <c r="D63" s="1471" t="s">
        <v>230</v>
      </c>
      <c r="E63" s="1243" t="s">
        <v>523</v>
      </c>
      <c r="F63" s="1201"/>
      <c r="G63" s="1122" t="s">
        <v>238</v>
      </c>
      <c r="H63" s="1123"/>
      <c r="I63" s="1123"/>
      <c r="J63" s="1123" t="s">
        <v>246</v>
      </c>
      <c r="K63" s="1123"/>
      <c r="L63" s="1123"/>
      <c r="M63" s="1123"/>
      <c r="N63" s="1243" t="s">
        <v>590</v>
      </c>
      <c r="O63" s="1114" t="s">
        <v>584</v>
      </c>
    </row>
    <row r="64" spans="1:15" s="46" customFormat="1" ht="22.5" x14ac:dyDescent="0.15">
      <c r="A64" s="1263"/>
      <c r="B64" s="1472"/>
      <c r="C64" s="1115"/>
      <c r="D64" s="1472"/>
      <c r="E64" s="1240"/>
      <c r="F64" s="1202"/>
      <c r="G64" s="1037" t="s">
        <v>577</v>
      </c>
      <c r="H64" s="1036" t="s">
        <v>578</v>
      </c>
      <c r="I64" s="1036" t="s">
        <v>579</v>
      </c>
      <c r="J64" s="1036" t="s">
        <v>580</v>
      </c>
      <c r="K64" s="1036" t="s">
        <v>581</v>
      </c>
      <c r="L64" s="1036" t="s">
        <v>582</v>
      </c>
      <c r="M64" s="1036" t="s">
        <v>583</v>
      </c>
      <c r="N64" s="1240"/>
      <c r="O64" s="1115"/>
    </row>
    <row r="65" spans="1:15" ht="12.75" customHeight="1" x14ac:dyDescent="0.15">
      <c r="A65" s="388" t="s">
        <v>124</v>
      </c>
      <c r="B65" s="1305" t="s">
        <v>13</v>
      </c>
      <c r="C65" s="1304"/>
      <c r="D65" s="380">
        <v>1</v>
      </c>
      <c r="E65" s="391">
        <v>1</v>
      </c>
      <c r="F65" s="391">
        <v>1</v>
      </c>
      <c r="G65" s="379">
        <v>1</v>
      </c>
      <c r="H65" s="380">
        <v>1</v>
      </c>
      <c r="I65" s="380">
        <v>1</v>
      </c>
      <c r="J65" s="1496"/>
      <c r="K65" s="1497"/>
      <c r="L65" s="1497"/>
      <c r="M65" s="1498"/>
      <c r="N65" s="380">
        <v>1</v>
      </c>
      <c r="O65" s="381">
        <v>1</v>
      </c>
    </row>
    <row r="66" spans="1:15" ht="12.75" customHeight="1" x14ac:dyDescent="0.15">
      <c r="A66" s="389" t="s">
        <v>63</v>
      </c>
      <c r="B66" s="1303" t="s">
        <v>13</v>
      </c>
      <c r="C66" s="1302"/>
      <c r="D66" s="377">
        <v>1</v>
      </c>
      <c r="E66" s="386">
        <v>1</v>
      </c>
      <c r="F66" s="386">
        <v>1</v>
      </c>
      <c r="G66" s="383">
        <v>1</v>
      </c>
      <c r="H66" s="377">
        <v>1</v>
      </c>
      <c r="I66" s="377">
        <v>1</v>
      </c>
      <c r="J66" s="1499"/>
      <c r="K66" s="1484"/>
      <c r="L66" s="1484"/>
      <c r="M66" s="1450"/>
      <c r="N66" s="377">
        <v>1</v>
      </c>
      <c r="O66" s="382">
        <v>1</v>
      </c>
    </row>
    <row r="67" spans="1:15" ht="12.75" customHeight="1" x14ac:dyDescent="0.15">
      <c r="A67" s="389" t="s">
        <v>131</v>
      </c>
      <c r="B67" s="1303" t="s">
        <v>13</v>
      </c>
      <c r="C67" s="1302"/>
      <c r="D67" s="377">
        <v>1</v>
      </c>
      <c r="E67" s="386">
        <v>1</v>
      </c>
      <c r="F67" s="386">
        <v>0</v>
      </c>
      <c r="G67" s="383">
        <v>1</v>
      </c>
      <c r="H67" s="377">
        <v>1</v>
      </c>
      <c r="I67" s="377">
        <v>0</v>
      </c>
      <c r="J67" s="1499"/>
      <c r="K67" s="1484"/>
      <c r="L67" s="1484"/>
      <c r="M67" s="1450"/>
      <c r="N67" s="377">
        <v>1</v>
      </c>
      <c r="O67" s="382">
        <v>0</v>
      </c>
    </row>
    <row r="68" spans="1:15" ht="12.75" customHeight="1" x14ac:dyDescent="0.15">
      <c r="A68" s="831" t="s">
        <v>343</v>
      </c>
      <c r="B68" s="61" t="s">
        <v>300</v>
      </c>
      <c r="C68" s="166" t="s">
        <v>271</v>
      </c>
      <c r="D68" s="1486"/>
      <c r="E68" s="1486"/>
      <c r="F68" s="405">
        <v>2</v>
      </c>
      <c r="G68" s="66">
        <v>3</v>
      </c>
      <c r="H68" s="402">
        <v>3</v>
      </c>
      <c r="I68" s="402">
        <v>2</v>
      </c>
      <c r="J68" s="1487"/>
      <c r="K68" s="1486"/>
      <c r="L68" s="1486"/>
      <c r="M68" s="1479"/>
      <c r="N68" s="402">
        <v>3</v>
      </c>
      <c r="O68" s="62">
        <v>2</v>
      </c>
    </row>
    <row r="69" spans="1:15" s="70" customFormat="1" ht="12.75" customHeight="1" x14ac:dyDescent="0.15">
      <c r="B69" s="115"/>
      <c r="C69" s="349"/>
    </row>
    <row r="70" spans="1:15" ht="12.75" customHeight="1" x14ac:dyDescent="0.15">
      <c r="A70" s="115"/>
    </row>
    <row r="71" spans="1:15" ht="12.75" customHeight="1" x14ac:dyDescent="0.15">
      <c r="A71" s="1134" t="s">
        <v>316</v>
      </c>
      <c r="B71" s="1135"/>
      <c r="C71" s="1218"/>
      <c r="D71" s="1205" t="s">
        <v>521</v>
      </c>
      <c r="E71" s="1143"/>
      <c r="F71" s="1200" t="s">
        <v>233</v>
      </c>
      <c r="G71" s="1119" t="s">
        <v>245</v>
      </c>
      <c r="H71" s="1120"/>
      <c r="I71" s="1120"/>
      <c r="J71" s="1120"/>
      <c r="K71" s="1120"/>
      <c r="L71" s="1120"/>
      <c r="M71" s="1120"/>
      <c r="N71" s="1120"/>
      <c r="O71" s="1121"/>
    </row>
    <row r="72" spans="1:15" ht="12.75" customHeight="1" x14ac:dyDescent="0.15">
      <c r="A72" s="1136"/>
      <c r="B72" s="1137"/>
      <c r="C72" s="1338"/>
      <c r="D72" s="1471" t="s">
        <v>230</v>
      </c>
      <c r="E72" s="1243" t="s">
        <v>547</v>
      </c>
      <c r="F72" s="1201"/>
      <c r="G72" s="1122" t="s">
        <v>238</v>
      </c>
      <c r="H72" s="1123"/>
      <c r="I72" s="1123"/>
      <c r="J72" s="1123" t="s">
        <v>246</v>
      </c>
      <c r="K72" s="1123"/>
      <c r="L72" s="1123"/>
      <c r="M72" s="1123"/>
      <c r="N72" s="1243" t="s">
        <v>590</v>
      </c>
      <c r="O72" s="1114" t="s">
        <v>584</v>
      </c>
    </row>
    <row r="73" spans="1:15" ht="22.5" x14ac:dyDescent="0.15">
      <c r="A73" s="1138"/>
      <c r="B73" s="1139"/>
      <c r="C73" s="1219"/>
      <c r="D73" s="1472"/>
      <c r="E73" s="1240"/>
      <c r="F73" s="1202"/>
      <c r="G73" s="1037" t="s">
        <v>577</v>
      </c>
      <c r="H73" s="1036" t="s">
        <v>578</v>
      </c>
      <c r="I73" s="1036" t="s">
        <v>579</v>
      </c>
      <c r="J73" s="1036" t="s">
        <v>580</v>
      </c>
      <c r="K73" s="1036" t="s">
        <v>581</v>
      </c>
      <c r="L73" s="1036" t="s">
        <v>582</v>
      </c>
      <c r="M73" s="1036" t="s">
        <v>583</v>
      </c>
      <c r="N73" s="1240"/>
      <c r="O73" s="1115"/>
    </row>
    <row r="74" spans="1:15" ht="12.75" customHeight="1" x14ac:dyDescent="0.15">
      <c r="A74" s="1146" t="s">
        <v>526</v>
      </c>
      <c r="B74" s="1221"/>
      <c r="C74" s="912" t="s">
        <v>271</v>
      </c>
      <c r="D74" s="1483"/>
      <c r="E74" s="1483"/>
      <c r="F74" s="932">
        <v>18</v>
      </c>
      <c r="G74" s="970">
        <v>25</v>
      </c>
      <c r="H74" s="985">
        <v>25</v>
      </c>
      <c r="I74" s="985">
        <v>18</v>
      </c>
      <c r="J74" s="976"/>
      <c r="K74" s="985">
        <v>0</v>
      </c>
      <c r="L74" s="1042" t="s">
        <v>591</v>
      </c>
      <c r="M74" s="1042" t="s">
        <v>591</v>
      </c>
      <c r="N74" s="985">
        <v>25</v>
      </c>
      <c r="O74" s="971">
        <v>18</v>
      </c>
    </row>
    <row r="75" spans="1:15" ht="12.75" customHeight="1" x14ac:dyDescent="0.15">
      <c r="A75" s="1148" t="s">
        <v>332</v>
      </c>
      <c r="B75" s="1149"/>
      <c r="C75" s="914" t="s">
        <v>271</v>
      </c>
      <c r="D75" s="1484"/>
      <c r="E75" s="1484"/>
      <c r="F75" s="937">
        <v>6</v>
      </c>
      <c r="G75" s="950">
        <v>10</v>
      </c>
      <c r="H75" s="936">
        <v>9</v>
      </c>
      <c r="I75" s="936">
        <v>6</v>
      </c>
      <c r="J75" s="978"/>
      <c r="K75" s="936">
        <v>3</v>
      </c>
      <c r="L75" s="936">
        <v>1</v>
      </c>
      <c r="M75" s="936">
        <v>0</v>
      </c>
      <c r="N75" s="936">
        <v>11</v>
      </c>
      <c r="O75" s="949">
        <v>6</v>
      </c>
    </row>
    <row r="76" spans="1:15" ht="12.75" customHeight="1" x14ac:dyDescent="0.15">
      <c r="A76" s="1206" t="s">
        <v>355</v>
      </c>
      <c r="B76" s="1480"/>
      <c r="C76" s="165" t="s">
        <v>271</v>
      </c>
      <c r="D76" s="1500"/>
      <c r="E76" s="1500"/>
      <c r="F76" s="934">
        <v>2</v>
      </c>
      <c r="G76" s="986">
        <v>3</v>
      </c>
      <c r="H76" s="969">
        <v>3</v>
      </c>
      <c r="I76" s="969">
        <v>2</v>
      </c>
      <c r="J76" s="992"/>
      <c r="K76" s="1179"/>
      <c r="L76" s="1376"/>
      <c r="M76" s="1180"/>
      <c r="N76" s="969">
        <v>3</v>
      </c>
      <c r="O76" s="987">
        <v>2</v>
      </c>
    </row>
    <row r="77" spans="1:15" ht="12.75" customHeight="1" x14ac:dyDescent="0.15">
      <c r="A77" s="1363" t="s">
        <v>316</v>
      </c>
      <c r="B77" s="1364"/>
      <c r="C77" s="166" t="s">
        <v>525</v>
      </c>
      <c r="D77" s="1495"/>
      <c r="E77" s="1495"/>
      <c r="F77" s="147">
        <v>26</v>
      </c>
      <c r="G77" s="794">
        <v>38</v>
      </c>
      <c r="H77" s="796">
        <v>37</v>
      </c>
      <c r="I77" s="796">
        <v>26</v>
      </c>
      <c r="J77" s="215"/>
      <c r="K77" s="796">
        <v>3</v>
      </c>
      <c r="L77" s="796">
        <v>1</v>
      </c>
      <c r="M77" s="796">
        <v>0</v>
      </c>
      <c r="N77" s="796">
        <v>39</v>
      </c>
      <c r="O77" s="145">
        <v>26</v>
      </c>
    </row>
  </sheetData>
  <mergeCells count="132">
    <mergeCell ref="B22:C22"/>
    <mergeCell ref="B25:C25"/>
    <mergeCell ref="B26:C26"/>
    <mergeCell ref="B24:C24"/>
    <mergeCell ref="J48:M53"/>
    <mergeCell ref="K56:M58"/>
    <mergeCell ref="J22:M26"/>
    <mergeCell ref="D72:D73"/>
    <mergeCell ref="E72:E73"/>
    <mergeCell ref="D71:E71"/>
    <mergeCell ref="D63:D64"/>
    <mergeCell ref="D20:D21"/>
    <mergeCell ref="E20:E21"/>
    <mergeCell ref="D43:D44"/>
    <mergeCell ref="E43:E44"/>
    <mergeCell ref="O72:O73"/>
    <mergeCell ref="E63:E64"/>
    <mergeCell ref="G34:I34"/>
    <mergeCell ref="J34:M34"/>
    <mergeCell ref="D34:D35"/>
    <mergeCell ref="E34:E35"/>
    <mergeCell ref="D33:E33"/>
    <mergeCell ref="D52:D53"/>
    <mergeCell ref="E52:E53"/>
    <mergeCell ref="O41:O42"/>
    <mergeCell ref="B15:C15"/>
    <mergeCell ref="B16:C16"/>
    <mergeCell ref="B17:C17"/>
    <mergeCell ref="B18:C18"/>
    <mergeCell ref="D77:E77"/>
    <mergeCell ref="J54:J58"/>
    <mergeCell ref="J65:M67"/>
    <mergeCell ref="D68:E68"/>
    <mergeCell ref="J68:M68"/>
    <mergeCell ref="D74:E74"/>
    <mergeCell ref="D75:E75"/>
    <mergeCell ref="F71:F73"/>
    <mergeCell ref="G71:O71"/>
    <mergeCell ref="F62:F64"/>
    <mergeCell ref="G62:O62"/>
    <mergeCell ref="G72:I72"/>
    <mergeCell ref="J72:M72"/>
    <mergeCell ref="N72:N73"/>
    <mergeCell ref="D54:E58"/>
    <mergeCell ref="D59:E59"/>
    <mergeCell ref="N63:N64"/>
    <mergeCell ref="K76:M76"/>
    <mergeCell ref="O63:O64"/>
    <mergeCell ref="D76:E76"/>
    <mergeCell ref="B19:C19"/>
    <mergeCell ref="A20:A21"/>
    <mergeCell ref="G5:I5"/>
    <mergeCell ref="J5:M5"/>
    <mergeCell ref="N5:N6"/>
    <mergeCell ref="O5:O6"/>
    <mergeCell ref="F4:F6"/>
    <mergeCell ref="G4:O4"/>
    <mergeCell ref="D4:E4"/>
    <mergeCell ref="D5:D6"/>
    <mergeCell ref="E5:E6"/>
    <mergeCell ref="J7:M19"/>
    <mergeCell ref="A4:A6"/>
    <mergeCell ref="B4:C6"/>
    <mergeCell ref="B7:C7"/>
    <mergeCell ref="B8:C8"/>
    <mergeCell ref="B21:C21"/>
    <mergeCell ref="B20:C20"/>
    <mergeCell ref="B9:C9"/>
    <mergeCell ref="B10:C10"/>
    <mergeCell ref="B11:C11"/>
    <mergeCell ref="B12:C12"/>
    <mergeCell ref="B13:C13"/>
    <mergeCell ref="B14:C14"/>
    <mergeCell ref="A43:A44"/>
    <mergeCell ref="A52:A53"/>
    <mergeCell ref="A40:A42"/>
    <mergeCell ref="B40:C42"/>
    <mergeCell ref="D41:D42"/>
    <mergeCell ref="E41:E42"/>
    <mergeCell ref="D40:E40"/>
    <mergeCell ref="B23:C23"/>
    <mergeCell ref="B36:C36"/>
    <mergeCell ref="A27:A29"/>
    <mergeCell ref="A46:A47"/>
    <mergeCell ref="D46:D47"/>
    <mergeCell ref="B52:C52"/>
    <mergeCell ref="B53:C53"/>
    <mergeCell ref="B51:C51"/>
    <mergeCell ref="B47:C47"/>
    <mergeCell ref="B50:C50"/>
    <mergeCell ref="B46:C46"/>
    <mergeCell ref="B49:C49"/>
    <mergeCell ref="A33:A35"/>
    <mergeCell ref="A30:B30"/>
    <mergeCell ref="B33:C35"/>
    <mergeCell ref="B43:C43"/>
    <mergeCell ref="B44:C44"/>
    <mergeCell ref="G63:I63"/>
    <mergeCell ref="J63:M63"/>
    <mergeCell ref="D62:E62"/>
    <mergeCell ref="E46:E47"/>
    <mergeCell ref="B45:C45"/>
    <mergeCell ref="B48:C48"/>
    <mergeCell ref="D27:E28"/>
    <mergeCell ref="D29:E29"/>
    <mergeCell ref="D37:E37"/>
    <mergeCell ref="D30:E30"/>
    <mergeCell ref="J37:M37"/>
    <mergeCell ref="G40:O40"/>
    <mergeCell ref="G41:I41"/>
    <mergeCell ref="J41:M41"/>
    <mergeCell ref="F33:F35"/>
    <mergeCell ref="F40:F42"/>
    <mergeCell ref="J45:M45"/>
    <mergeCell ref="G33:O33"/>
    <mergeCell ref="J36:M36"/>
    <mergeCell ref="J27:J28"/>
    <mergeCell ref="O34:O35"/>
    <mergeCell ref="N34:N35"/>
    <mergeCell ref="N41:N42"/>
    <mergeCell ref="A77:B77"/>
    <mergeCell ref="B65:C65"/>
    <mergeCell ref="B66:C66"/>
    <mergeCell ref="B67:C67"/>
    <mergeCell ref="A59:B59"/>
    <mergeCell ref="A54:A58"/>
    <mergeCell ref="A71:C73"/>
    <mergeCell ref="A75:B75"/>
    <mergeCell ref="A74:B74"/>
    <mergeCell ref="A76:B76"/>
    <mergeCell ref="A62:A64"/>
    <mergeCell ref="B62:C64"/>
  </mergeCells>
  <phoneticPr fontId="1"/>
  <pageMargins left="0.39370078740157483" right="0.39370078740157483" top="0.47244094488188981" bottom="0.47244094488188981" header="0.31496062992125984" footer="0.31496062992125984"/>
  <pageSetup paperSize="9" scale="64" fitToHeight="0" orientation="landscape" r:id="rId1"/>
  <rowBreaks count="1" manualBreakCount="1">
    <brk id="60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9"/>
  <sheetViews>
    <sheetView zoomScaleNormal="100" zoomScaleSheetLayoutView="100" workbookViewId="0"/>
  </sheetViews>
  <sheetFormatPr defaultColWidth="8.75" defaultRowHeight="12.75" customHeight="1" x14ac:dyDescent="0.15"/>
  <cols>
    <col min="1" max="1" width="2.875" style="33" customWidth="1"/>
    <col min="2" max="2" width="30" style="35" customWidth="1"/>
    <col min="3" max="12" width="10.625" style="33" customWidth="1"/>
    <col min="13" max="13" width="6.25" style="301" customWidth="1"/>
    <col min="14" max="14" width="10.625" style="33" customWidth="1"/>
    <col min="15" max="15" width="10.625" style="37" customWidth="1"/>
    <col min="16" max="18" width="6.25" style="33" customWidth="1"/>
    <col min="19" max="16384" width="8.75" style="33"/>
  </cols>
  <sheetData>
    <row r="1" spans="1:18" ht="12.75" customHeight="1" x14ac:dyDescent="0.15">
      <c r="A1" s="191" t="s">
        <v>370</v>
      </c>
      <c r="B1" s="33"/>
      <c r="M1" s="33"/>
      <c r="O1" s="33"/>
    </row>
    <row r="2" spans="1:18" ht="14.25" x14ac:dyDescent="0.15">
      <c r="A2" s="1185" t="s">
        <v>498</v>
      </c>
      <c r="B2" s="1133"/>
      <c r="C2" s="1133"/>
      <c r="D2" s="1133"/>
      <c r="E2" s="1133"/>
      <c r="F2" s="1133"/>
      <c r="G2" s="1133"/>
      <c r="H2" s="1133"/>
      <c r="I2" s="1133"/>
      <c r="J2" s="1133"/>
      <c r="K2" s="1133"/>
      <c r="L2" s="1133"/>
      <c r="M2" s="1133"/>
      <c r="N2" s="1133"/>
      <c r="O2" s="1133"/>
      <c r="P2" s="1133"/>
      <c r="Q2" s="1133"/>
      <c r="R2" s="1133"/>
    </row>
    <row r="3" spans="1:18" ht="11.25" x14ac:dyDescent="0.1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</row>
    <row r="4" spans="1:18" ht="11.25" x14ac:dyDescent="0.15">
      <c r="A4" s="278"/>
      <c r="B4" s="1155" t="s">
        <v>423</v>
      </c>
      <c r="C4" s="1155"/>
      <c r="D4" s="1155"/>
      <c r="E4" s="1155"/>
      <c r="F4" s="1155"/>
      <c r="G4" s="1155"/>
      <c r="H4" s="1155"/>
      <c r="I4" s="1155"/>
      <c r="J4" s="1155"/>
      <c r="K4" s="1155"/>
      <c r="L4" s="1155"/>
      <c r="M4" s="1155"/>
      <c r="N4" s="1155"/>
      <c r="O4" s="1155"/>
      <c r="P4" s="1155"/>
      <c r="Q4" s="1155"/>
      <c r="R4" s="1155"/>
    </row>
    <row r="5" spans="1:18" ht="11.25" x14ac:dyDescent="0.15">
      <c r="A5" s="278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</row>
    <row r="6" spans="1:18" ht="12.75" customHeight="1" x14ac:dyDescent="0.15">
      <c r="A6" s="299" t="s">
        <v>371</v>
      </c>
      <c r="B6" s="300"/>
      <c r="C6" s="300"/>
    </row>
    <row r="7" spans="1:18" ht="12.75" customHeight="1" x14ac:dyDescent="0.15">
      <c r="A7" s="1134" t="s">
        <v>359</v>
      </c>
      <c r="B7" s="1135"/>
      <c r="C7" s="1140" t="s">
        <v>372</v>
      </c>
      <c r="D7" s="1143" t="s">
        <v>492</v>
      </c>
      <c r="E7" s="1146" t="s">
        <v>367</v>
      </c>
      <c r="F7" s="1147"/>
      <c r="G7" s="1147"/>
      <c r="H7" s="1147"/>
      <c r="I7" s="1147"/>
      <c r="J7" s="1147"/>
      <c r="K7" s="1130" t="s">
        <v>504</v>
      </c>
      <c r="L7" s="1107" t="s">
        <v>366</v>
      </c>
      <c r="M7" s="1108"/>
      <c r="N7" s="1113" t="s">
        <v>503</v>
      </c>
      <c r="O7" s="1116" t="s">
        <v>505</v>
      </c>
      <c r="P7" s="1119" t="s">
        <v>255</v>
      </c>
      <c r="Q7" s="1120"/>
      <c r="R7" s="1121"/>
    </row>
    <row r="8" spans="1:18" ht="27" customHeight="1" x14ac:dyDescent="0.15">
      <c r="A8" s="1136"/>
      <c r="B8" s="1137"/>
      <c r="C8" s="1141"/>
      <c r="D8" s="1144"/>
      <c r="E8" s="1148" t="s">
        <v>363</v>
      </c>
      <c r="F8" s="1149"/>
      <c r="G8" s="1149"/>
      <c r="H8" s="1150"/>
      <c r="I8" s="1151" t="s">
        <v>365</v>
      </c>
      <c r="J8" s="1152"/>
      <c r="K8" s="1131"/>
      <c r="L8" s="1109"/>
      <c r="M8" s="1110"/>
      <c r="N8" s="1114"/>
      <c r="O8" s="1117"/>
      <c r="P8" s="1122"/>
      <c r="Q8" s="1123"/>
      <c r="R8" s="1124"/>
    </row>
    <row r="9" spans="1:18" s="46" customFormat="1" ht="27" customHeight="1" x14ac:dyDescent="0.15">
      <c r="A9" s="1138"/>
      <c r="B9" s="1139"/>
      <c r="C9" s="1142"/>
      <c r="D9" s="1145"/>
      <c r="E9" s="42" t="s">
        <v>368</v>
      </c>
      <c r="F9" s="43" t="s">
        <v>236</v>
      </c>
      <c r="G9" s="43" t="s">
        <v>357</v>
      </c>
      <c r="H9" s="43" t="s">
        <v>356</v>
      </c>
      <c r="I9" s="43" t="s">
        <v>369</v>
      </c>
      <c r="J9" s="158" t="s">
        <v>364</v>
      </c>
      <c r="K9" s="1132"/>
      <c r="L9" s="1111"/>
      <c r="M9" s="1112"/>
      <c r="N9" s="1115"/>
      <c r="O9" s="1118"/>
      <c r="P9" s="42" t="s">
        <v>248</v>
      </c>
      <c r="Q9" s="43" t="s">
        <v>249</v>
      </c>
      <c r="R9" s="45" t="s">
        <v>250</v>
      </c>
    </row>
    <row r="10" spans="1:18" ht="12.75" customHeight="1" x14ac:dyDescent="0.15">
      <c r="A10" s="302" t="s">
        <v>354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303"/>
      <c r="N10" s="200"/>
      <c r="O10" s="312"/>
      <c r="P10" s="200"/>
      <c r="Q10" s="200"/>
      <c r="R10" s="305"/>
    </row>
    <row r="11" spans="1:18" ht="12.75" customHeight="1" x14ac:dyDescent="0.15">
      <c r="A11" s="1159"/>
      <c r="B11" s="1187" t="s">
        <v>261</v>
      </c>
      <c r="C11" s="675" t="s">
        <v>271</v>
      </c>
      <c r="D11" s="703">
        <v>200</v>
      </c>
      <c r="E11" s="665">
        <v>239</v>
      </c>
      <c r="F11" s="722">
        <v>238</v>
      </c>
      <c r="G11" s="722">
        <v>168</v>
      </c>
      <c r="H11" s="224">
        <v>1.1950000000000001</v>
      </c>
      <c r="I11" s="722">
        <v>64</v>
      </c>
      <c r="J11" s="722">
        <v>32</v>
      </c>
      <c r="K11" s="722">
        <v>303</v>
      </c>
      <c r="L11" s="666">
        <v>200</v>
      </c>
      <c r="M11" s="95">
        <v>1</v>
      </c>
      <c r="N11" s="666">
        <v>2</v>
      </c>
      <c r="O11" s="307">
        <v>1.5149999999999999</v>
      </c>
      <c r="P11" s="665">
        <v>0</v>
      </c>
      <c r="Q11" s="722">
        <v>0</v>
      </c>
      <c r="R11" s="727">
        <v>0</v>
      </c>
    </row>
    <row r="12" spans="1:18" ht="12.75" customHeight="1" x14ac:dyDescent="0.15">
      <c r="A12" s="1159"/>
      <c r="B12" s="1188"/>
      <c r="C12" s="676" t="s">
        <v>272</v>
      </c>
      <c r="D12" s="704">
        <v>40</v>
      </c>
      <c r="E12" s="688">
        <v>34</v>
      </c>
      <c r="F12" s="678">
        <v>34</v>
      </c>
      <c r="G12" s="678">
        <v>34</v>
      </c>
      <c r="H12" s="696">
        <v>0.85</v>
      </c>
      <c r="I12" s="1181"/>
      <c r="J12" s="1182"/>
      <c r="K12" s="678">
        <v>34</v>
      </c>
      <c r="L12" s="679">
        <v>34</v>
      </c>
      <c r="M12" s="684">
        <v>0</v>
      </c>
      <c r="N12" s="1098" t="s">
        <v>169</v>
      </c>
      <c r="O12" s="323">
        <v>0.85</v>
      </c>
      <c r="P12" s="688">
        <v>0</v>
      </c>
      <c r="Q12" s="678">
        <v>0</v>
      </c>
      <c r="R12" s="689">
        <v>0</v>
      </c>
    </row>
    <row r="13" spans="1:18" ht="12.75" customHeight="1" x14ac:dyDescent="0.15">
      <c r="A13" s="1159"/>
      <c r="B13" s="1188"/>
      <c r="C13" s="676" t="s">
        <v>274</v>
      </c>
      <c r="D13" s="704">
        <v>240</v>
      </c>
      <c r="E13" s="688">
        <v>273</v>
      </c>
      <c r="F13" s="678">
        <v>272</v>
      </c>
      <c r="G13" s="678">
        <v>202</v>
      </c>
      <c r="H13" s="696">
        <v>1.1375</v>
      </c>
      <c r="I13" s="678">
        <v>64</v>
      </c>
      <c r="J13" s="678">
        <v>32</v>
      </c>
      <c r="K13" s="678">
        <v>337</v>
      </c>
      <c r="L13" s="679">
        <v>234</v>
      </c>
      <c r="M13" s="684">
        <v>1</v>
      </c>
      <c r="N13" s="679">
        <v>2</v>
      </c>
      <c r="O13" s="323">
        <v>1.4041666666666666</v>
      </c>
      <c r="P13" s="688">
        <v>0</v>
      </c>
      <c r="Q13" s="678">
        <v>0</v>
      </c>
      <c r="R13" s="689">
        <v>0</v>
      </c>
    </row>
    <row r="14" spans="1:18" ht="12.75" customHeight="1" x14ac:dyDescent="0.15">
      <c r="A14" s="1161"/>
      <c r="B14" s="676" t="s">
        <v>263</v>
      </c>
      <c r="C14" s="676" t="s">
        <v>271</v>
      </c>
      <c r="D14" s="704">
        <v>200</v>
      </c>
      <c r="E14" s="688">
        <v>256</v>
      </c>
      <c r="F14" s="678">
        <v>256</v>
      </c>
      <c r="G14" s="678">
        <v>200</v>
      </c>
      <c r="H14" s="696">
        <v>1.28</v>
      </c>
      <c r="I14" s="1181"/>
      <c r="J14" s="1182"/>
      <c r="K14" s="678">
        <v>256</v>
      </c>
      <c r="L14" s="679">
        <v>200</v>
      </c>
      <c r="M14" s="684">
        <v>0</v>
      </c>
      <c r="N14" s="679">
        <v>0</v>
      </c>
      <c r="O14" s="323">
        <v>1.28</v>
      </c>
      <c r="P14" s="688">
        <v>0</v>
      </c>
      <c r="Q14" s="678">
        <v>0</v>
      </c>
      <c r="R14" s="689">
        <v>1</v>
      </c>
    </row>
    <row r="15" spans="1:18" ht="12.75" customHeight="1" x14ac:dyDescent="0.15">
      <c r="A15" s="1159"/>
      <c r="B15" s="676" t="s">
        <v>264</v>
      </c>
      <c r="C15" s="676" t="s">
        <v>271</v>
      </c>
      <c r="D15" s="704">
        <v>40</v>
      </c>
      <c r="E15" s="688">
        <v>65</v>
      </c>
      <c r="F15" s="678">
        <v>65</v>
      </c>
      <c r="G15" s="678">
        <v>40</v>
      </c>
      <c r="H15" s="696">
        <v>1.625</v>
      </c>
      <c r="I15" s="1048" t="s">
        <v>169</v>
      </c>
      <c r="J15" s="1048" t="s">
        <v>169</v>
      </c>
      <c r="K15" s="678">
        <v>65</v>
      </c>
      <c r="L15" s="679">
        <v>40</v>
      </c>
      <c r="M15" s="684">
        <v>0</v>
      </c>
      <c r="N15" s="679">
        <v>0</v>
      </c>
      <c r="O15" s="323">
        <v>1.625</v>
      </c>
      <c r="P15" s="688">
        <v>0</v>
      </c>
      <c r="Q15" s="678">
        <v>0</v>
      </c>
      <c r="R15" s="689">
        <v>0</v>
      </c>
    </row>
    <row r="16" spans="1:18" ht="12.75" customHeight="1" x14ac:dyDescent="0.15">
      <c r="A16" s="1162"/>
      <c r="B16" s="676" t="s">
        <v>265</v>
      </c>
      <c r="C16" s="676" t="s">
        <v>271</v>
      </c>
      <c r="D16" s="704">
        <v>40</v>
      </c>
      <c r="E16" s="688">
        <v>29</v>
      </c>
      <c r="F16" s="678">
        <v>29</v>
      </c>
      <c r="G16" s="678">
        <v>29</v>
      </c>
      <c r="H16" s="696">
        <v>0.72499999999999998</v>
      </c>
      <c r="I16" s="1173"/>
      <c r="J16" s="1174"/>
      <c r="K16" s="678">
        <v>29</v>
      </c>
      <c r="L16" s="679">
        <v>29</v>
      </c>
      <c r="M16" s="684">
        <v>0</v>
      </c>
      <c r="N16" s="1053" t="s">
        <v>593</v>
      </c>
      <c r="O16" s="323">
        <v>0.72499999999999998</v>
      </c>
      <c r="P16" s="688">
        <v>0</v>
      </c>
      <c r="Q16" s="678">
        <v>0</v>
      </c>
      <c r="R16" s="689">
        <v>1</v>
      </c>
    </row>
    <row r="17" spans="1:18" ht="12.75" customHeight="1" x14ac:dyDescent="0.15">
      <c r="A17" s="1159"/>
      <c r="B17" s="676" t="s">
        <v>266</v>
      </c>
      <c r="C17" s="290" t="s">
        <v>271</v>
      </c>
      <c r="D17" s="193">
        <v>400</v>
      </c>
      <c r="E17" s="76">
        <v>452</v>
      </c>
      <c r="F17" s="77">
        <v>451</v>
      </c>
      <c r="G17" s="77">
        <v>379</v>
      </c>
      <c r="H17" s="80">
        <v>1.1299999999999999</v>
      </c>
      <c r="I17" s="1175"/>
      <c r="J17" s="1176"/>
      <c r="K17" s="77">
        <v>452</v>
      </c>
      <c r="L17" s="78">
        <v>379</v>
      </c>
      <c r="M17" s="82">
        <v>0</v>
      </c>
      <c r="N17" s="78">
        <v>3</v>
      </c>
      <c r="O17" s="323">
        <v>1.1299999999999999</v>
      </c>
      <c r="P17" s="76">
        <v>0</v>
      </c>
      <c r="Q17" s="77">
        <v>0</v>
      </c>
      <c r="R17" s="102">
        <v>1</v>
      </c>
    </row>
    <row r="18" spans="1:18" ht="12.75" customHeight="1" x14ac:dyDescent="0.15">
      <c r="A18" s="1159"/>
      <c r="B18" s="676" t="s">
        <v>267</v>
      </c>
      <c r="C18" s="290" t="s">
        <v>271</v>
      </c>
      <c r="D18" s="193">
        <v>76</v>
      </c>
      <c r="E18" s="76">
        <v>132</v>
      </c>
      <c r="F18" s="77">
        <v>131</v>
      </c>
      <c r="G18" s="77">
        <v>76</v>
      </c>
      <c r="H18" s="80">
        <v>1.736842105263158</v>
      </c>
      <c r="I18" s="1175"/>
      <c r="J18" s="1176"/>
      <c r="K18" s="77">
        <v>132</v>
      </c>
      <c r="L18" s="78">
        <v>76</v>
      </c>
      <c r="M18" s="82">
        <v>0</v>
      </c>
      <c r="N18" s="78">
        <v>0</v>
      </c>
      <c r="O18" s="323">
        <v>1.736842105263158</v>
      </c>
      <c r="P18" s="76">
        <v>0</v>
      </c>
      <c r="Q18" s="77">
        <v>0</v>
      </c>
      <c r="R18" s="102">
        <v>22</v>
      </c>
    </row>
    <row r="19" spans="1:18" ht="12.75" customHeight="1" x14ac:dyDescent="0.15">
      <c r="A19" s="1159"/>
      <c r="B19" s="327" t="s">
        <v>268</v>
      </c>
      <c r="C19" s="290" t="s">
        <v>271</v>
      </c>
      <c r="D19" s="193">
        <v>40</v>
      </c>
      <c r="E19" s="76">
        <v>31</v>
      </c>
      <c r="F19" s="77">
        <v>31</v>
      </c>
      <c r="G19" s="77">
        <v>31</v>
      </c>
      <c r="H19" s="80">
        <v>0.77500000000000002</v>
      </c>
      <c r="I19" s="1175"/>
      <c r="J19" s="1176"/>
      <c r="K19" s="77">
        <v>31</v>
      </c>
      <c r="L19" s="78">
        <v>31</v>
      </c>
      <c r="M19" s="82">
        <v>0</v>
      </c>
      <c r="N19" s="1098" t="s">
        <v>169</v>
      </c>
      <c r="O19" s="323">
        <v>0.77500000000000002</v>
      </c>
      <c r="P19" s="76">
        <v>0</v>
      </c>
      <c r="Q19" s="77">
        <v>0</v>
      </c>
      <c r="R19" s="102">
        <v>2</v>
      </c>
    </row>
    <row r="20" spans="1:18" ht="12.75" customHeight="1" x14ac:dyDescent="0.15">
      <c r="A20" s="1159"/>
      <c r="B20" s="322" t="s">
        <v>269</v>
      </c>
      <c r="C20" s="325" t="s">
        <v>271</v>
      </c>
      <c r="D20" s="204">
        <v>40</v>
      </c>
      <c r="E20" s="132">
        <v>40</v>
      </c>
      <c r="F20" s="121">
        <v>40</v>
      </c>
      <c r="G20" s="121">
        <v>40</v>
      </c>
      <c r="H20" s="135">
        <v>1</v>
      </c>
      <c r="I20" s="1177"/>
      <c r="J20" s="1178"/>
      <c r="K20" s="121">
        <v>40</v>
      </c>
      <c r="L20" s="133">
        <v>40</v>
      </c>
      <c r="M20" s="137">
        <v>0</v>
      </c>
      <c r="N20" s="997">
        <v>0</v>
      </c>
      <c r="O20" s="328">
        <v>1</v>
      </c>
      <c r="P20" s="132">
        <v>0</v>
      </c>
      <c r="Q20" s="121">
        <v>0</v>
      </c>
      <c r="R20" s="139">
        <v>0</v>
      </c>
    </row>
    <row r="21" spans="1:18" ht="12.75" customHeight="1" x14ac:dyDescent="0.15">
      <c r="A21" s="1159"/>
      <c r="B21" s="1171" t="s">
        <v>270</v>
      </c>
      <c r="C21" s="288" t="s">
        <v>271</v>
      </c>
      <c r="D21" s="124">
        <v>1036</v>
      </c>
      <c r="E21" s="90">
        <v>1244</v>
      </c>
      <c r="F21" s="99">
        <v>1241</v>
      </c>
      <c r="G21" s="99">
        <v>963</v>
      </c>
      <c r="H21" s="93">
        <v>1.2007722007722008</v>
      </c>
      <c r="I21" s="99">
        <v>64</v>
      </c>
      <c r="J21" s="99">
        <v>32</v>
      </c>
      <c r="K21" s="99">
        <v>1308</v>
      </c>
      <c r="L21" s="91">
        <v>995</v>
      </c>
      <c r="M21" s="95">
        <v>1</v>
      </c>
      <c r="N21" s="91">
        <v>5</v>
      </c>
      <c r="O21" s="307">
        <v>1.2625482625482625</v>
      </c>
      <c r="P21" s="90">
        <v>0</v>
      </c>
      <c r="Q21" s="99">
        <v>0</v>
      </c>
      <c r="R21" s="97">
        <v>27</v>
      </c>
    </row>
    <row r="22" spans="1:18" ht="12.75" customHeight="1" x14ac:dyDescent="0.15">
      <c r="A22" s="1159"/>
      <c r="B22" s="1159"/>
      <c r="C22" s="290" t="s">
        <v>272</v>
      </c>
      <c r="D22" s="193">
        <v>40</v>
      </c>
      <c r="E22" s="76">
        <v>34</v>
      </c>
      <c r="F22" s="77">
        <v>34</v>
      </c>
      <c r="G22" s="77">
        <v>34</v>
      </c>
      <c r="H22" s="80">
        <v>0.85</v>
      </c>
      <c r="I22" s="1181"/>
      <c r="J22" s="1182"/>
      <c r="K22" s="77">
        <v>34</v>
      </c>
      <c r="L22" s="78">
        <v>34</v>
      </c>
      <c r="M22" s="82">
        <v>0</v>
      </c>
      <c r="N22" s="1098" t="s">
        <v>600</v>
      </c>
      <c r="O22" s="323">
        <v>0.85</v>
      </c>
      <c r="P22" s="76">
        <v>0</v>
      </c>
      <c r="Q22" s="77">
        <v>0</v>
      </c>
      <c r="R22" s="102">
        <v>0</v>
      </c>
    </row>
    <row r="23" spans="1:18" ht="12.75" customHeight="1" x14ac:dyDescent="0.15">
      <c r="A23" s="1159"/>
      <c r="B23" s="1162"/>
      <c r="C23" s="309" t="s">
        <v>274</v>
      </c>
      <c r="D23" s="127">
        <v>1076</v>
      </c>
      <c r="E23" s="104">
        <v>1278</v>
      </c>
      <c r="F23" s="112">
        <v>1275</v>
      </c>
      <c r="G23" s="112">
        <v>997</v>
      </c>
      <c r="H23" s="107">
        <v>1.187732342007435</v>
      </c>
      <c r="I23" s="112">
        <v>64</v>
      </c>
      <c r="J23" s="112">
        <v>32</v>
      </c>
      <c r="K23" s="112">
        <v>1342</v>
      </c>
      <c r="L23" s="105">
        <v>1029</v>
      </c>
      <c r="M23" s="108">
        <v>1</v>
      </c>
      <c r="N23" s="105">
        <v>5</v>
      </c>
      <c r="O23" s="311">
        <v>1.2472118959107807</v>
      </c>
      <c r="P23" s="104">
        <v>0</v>
      </c>
      <c r="Q23" s="112">
        <v>0</v>
      </c>
      <c r="R23" s="110">
        <v>27</v>
      </c>
    </row>
    <row r="24" spans="1:18" ht="12.75" customHeight="1" x14ac:dyDescent="0.15">
      <c r="A24" s="1159"/>
      <c r="B24" s="316" t="s">
        <v>309</v>
      </c>
      <c r="C24" s="277" t="s">
        <v>271</v>
      </c>
      <c r="D24" s="129">
        <v>1654</v>
      </c>
      <c r="E24" s="69">
        <v>1512</v>
      </c>
      <c r="F24" s="67">
        <v>1498</v>
      </c>
      <c r="G24" s="67">
        <v>1468</v>
      </c>
      <c r="H24" s="114">
        <v>0.91414752116082221</v>
      </c>
      <c r="I24" s="1166"/>
      <c r="J24" s="1167"/>
      <c r="K24" s="67">
        <v>1512</v>
      </c>
      <c r="L24" s="63">
        <v>1468</v>
      </c>
      <c r="M24" s="64">
        <v>3</v>
      </c>
      <c r="N24" s="179"/>
      <c r="O24" s="317">
        <v>0.91414752116082221</v>
      </c>
      <c r="P24" s="69">
        <v>1</v>
      </c>
      <c r="Q24" s="67">
        <v>0</v>
      </c>
      <c r="R24" s="62">
        <v>0</v>
      </c>
    </row>
    <row r="25" spans="1:18" s="70" customFormat="1" ht="12.75" customHeight="1" x14ac:dyDescent="0.15">
      <c r="A25" s="1159"/>
      <c r="B25" s="316" t="s">
        <v>355</v>
      </c>
      <c r="C25" s="277" t="s">
        <v>274</v>
      </c>
      <c r="D25" s="129">
        <v>1654</v>
      </c>
      <c r="E25" s="69">
        <v>1512</v>
      </c>
      <c r="F25" s="67">
        <v>1498</v>
      </c>
      <c r="G25" s="67">
        <v>1468</v>
      </c>
      <c r="H25" s="114">
        <v>0.91414752116082221</v>
      </c>
      <c r="I25" s="1166"/>
      <c r="J25" s="1167"/>
      <c r="K25" s="67">
        <v>1512</v>
      </c>
      <c r="L25" s="63">
        <v>1468</v>
      </c>
      <c r="M25" s="142">
        <v>3</v>
      </c>
      <c r="N25" s="179"/>
      <c r="O25" s="317">
        <v>0.91414752116082221</v>
      </c>
      <c r="P25" s="69">
        <v>1</v>
      </c>
      <c r="Q25" s="67">
        <v>0</v>
      </c>
      <c r="R25" s="62">
        <v>0</v>
      </c>
    </row>
    <row r="26" spans="1:18" s="70" customFormat="1" ht="12.75" customHeight="1" x14ac:dyDescent="0.15">
      <c r="A26" s="318"/>
      <c r="B26" s="1186" t="s">
        <v>384</v>
      </c>
      <c r="C26" s="288" t="s">
        <v>271</v>
      </c>
      <c r="D26" s="89">
        <v>2690</v>
      </c>
      <c r="E26" s="90">
        <v>2756</v>
      </c>
      <c r="F26" s="99">
        <v>2739</v>
      </c>
      <c r="G26" s="99">
        <v>2431</v>
      </c>
      <c r="H26" s="93">
        <v>1.02453531598513</v>
      </c>
      <c r="I26" s="99">
        <v>64</v>
      </c>
      <c r="J26" s="99">
        <v>32</v>
      </c>
      <c r="K26" s="99">
        <v>2820</v>
      </c>
      <c r="L26" s="91">
        <v>2463</v>
      </c>
      <c r="M26" s="92">
        <v>4</v>
      </c>
      <c r="N26" s="91">
        <v>5</v>
      </c>
      <c r="O26" s="307">
        <v>1.0483271375464684</v>
      </c>
      <c r="P26" s="90">
        <v>1</v>
      </c>
      <c r="Q26" s="99">
        <v>0</v>
      </c>
      <c r="R26" s="97">
        <v>27</v>
      </c>
    </row>
    <row r="27" spans="1:18" s="70" customFormat="1" ht="12.75" customHeight="1" x14ac:dyDescent="0.15">
      <c r="A27" s="318"/>
      <c r="B27" s="1156"/>
      <c r="C27" s="290" t="s">
        <v>272</v>
      </c>
      <c r="D27" s="74">
        <v>40</v>
      </c>
      <c r="E27" s="76">
        <v>34</v>
      </c>
      <c r="F27" s="77">
        <v>34</v>
      </c>
      <c r="G27" s="77">
        <v>34</v>
      </c>
      <c r="H27" s="80">
        <v>0.85</v>
      </c>
      <c r="I27" s="1181"/>
      <c r="J27" s="1182"/>
      <c r="K27" s="77">
        <v>34</v>
      </c>
      <c r="L27" s="78">
        <v>34</v>
      </c>
      <c r="M27" s="79">
        <v>0</v>
      </c>
      <c r="N27" s="1098" t="s">
        <v>600</v>
      </c>
      <c r="O27" s="323">
        <v>0.85</v>
      </c>
      <c r="P27" s="76">
        <v>0</v>
      </c>
      <c r="Q27" s="77">
        <v>0</v>
      </c>
      <c r="R27" s="102">
        <v>0</v>
      </c>
    </row>
    <row r="28" spans="1:18" s="70" customFormat="1" ht="12.75" customHeight="1" x14ac:dyDescent="0.15">
      <c r="A28" s="318"/>
      <c r="B28" s="1158"/>
      <c r="C28" s="309" t="s">
        <v>274</v>
      </c>
      <c r="D28" s="103">
        <v>2730</v>
      </c>
      <c r="E28" s="104">
        <v>2790</v>
      </c>
      <c r="F28" s="112">
        <v>2773</v>
      </c>
      <c r="G28" s="112">
        <v>2465</v>
      </c>
      <c r="H28" s="107">
        <v>1.0219780219780219</v>
      </c>
      <c r="I28" s="112">
        <v>64</v>
      </c>
      <c r="J28" s="112">
        <v>32</v>
      </c>
      <c r="K28" s="112">
        <v>2854</v>
      </c>
      <c r="L28" s="105">
        <v>2497</v>
      </c>
      <c r="M28" s="106">
        <v>4</v>
      </c>
      <c r="N28" s="105">
        <v>5</v>
      </c>
      <c r="O28" s="311">
        <v>1.0454212454212455</v>
      </c>
      <c r="P28" s="104">
        <v>1</v>
      </c>
      <c r="Q28" s="112">
        <v>0</v>
      </c>
      <c r="R28" s="110">
        <v>27</v>
      </c>
    </row>
    <row r="29" spans="1:18" s="70" customFormat="1" ht="12.75" customHeight="1" x14ac:dyDescent="0.15">
      <c r="A29" s="302" t="s">
        <v>307</v>
      </c>
      <c r="B29" s="329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303"/>
      <c r="N29" s="200"/>
      <c r="O29" s="312"/>
      <c r="P29" s="200"/>
      <c r="Q29" s="200"/>
      <c r="R29" s="305"/>
    </row>
    <row r="30" spans="1:18" ht="12.75" customHeight="1" x14ac:dyDescent="0.15">
      <c r="A30" s="1159"/>
      <c r="B30" s="330" t="s">
        <v>361</v>
      </c>
      <c r="C30" s="288" t="s">
        <v>271</v>
      </c>
      <c r="D30" s="90">
        <v>70</v>
      </c>
      <c r="E30" s="98">
        <v>46</v>
      </c>
      <c r="F30" s="99">
        <v>45</v>
      </c>
      <c r="G30" s="99">
        <v>45</v>
      </c>
      <c r="H30" s="93">
        <v>0.65714285714285714</v>
      </c>
      <c r="I30" s="1096" t="s">
        <v>169</v>
      </c>
      <c r="J30" s="1096" t="s">
        <v>169</v>
      </c>
      <c r="K30" s="99">
        <v>46</v>
      </c>
      <c r="L30" s="91">
        <v>45</v>
      </c>
      <c r="M30" s="95" t="s">
        <v>346</v>
      </c>
      <c r="N30" s="295"/>
      <c r="O30" s="125">
        <v>0.65714285714285714</v>
      </c>
      <c r="P30" s="98">
        <v>0</v>
      </c>
      <c r="Q30" s="99">
        <v>0</v>
      </c>
      <c r="R30" s="97">
        <v>0</v>
      </c>
    </row>
    <row r="31" spans="1:18" ht="12.75" customHeight="1" x14ac:dyDescent="0.15">
      <c r="A31" s="1159"/>
      <c r="B31" s="308" t="s">
        <v>362</v>
      </c>
      <c r="C31" s="309" t="s">
        <v>271</v>
      </c>
      <c r="D31" s="104">
        <v>45</v>
      </c>
      <c r="E31" s="111">
        <v>30</v>
      </c>
      <c r="F31" s="112">
        <v>29</v>
      </c>
      <c r="G31" s="112">
        <v>29</v>
      </c>
      <c r="H31" s="107">
        <v>0.66666666666666663</v>
      </c>
      <c r="I31" s="1100" t="s">
        <v>169</v>
      </c>
      <c r="J31" s="1100" t="s">
        <v>169</v>
      </c>
      <c r="K31" s="112">
        <v>30</v>
      </c>
      <c r="L31" s="105">
        <v>29</v>
      </c>
      <c r="M31" s="108" t="s">
        <v>346</v>
      </c>
      <c r="N31" s="296"/>
      <c r="O31" s="128">
        <v>0.66666666666666663</v>
      </c>
      <c r="P31" s="111">
        <v>0</v>
      </c>
      <c r="Q31" s="112">
        <v>0</v>
      </c>
      <c r="R31" s="110">
        <v>0</v>
      </c>
    </row>
    <row r="32" spans="1:18" ht="12.75" customHeight="1" x14ac:dyDescent="0.15">
      <c r="A32" s="1162"/>
      <c r="B32" s="331" t="s">
        <v>358</v>
      </c>
      <c r="C32" s="332" t="s">
        <v>274</v>
      </c>
      <c r="D32" s="146">
        <v>115</v>
      </c>
      <c r="E32" s="151">
        <v>76</v>
      </c>
      <c r="F32" s="152">
        <v>74</v>
      </c>
      <c r="G32" s="152">
        <v>74</v>
      </c>
      <c r="H32" s="148">
        <v>0.66086956521739126</v>
      </c>
      <c r="I32" s="792" t="s">
        <v>600</v>
      </c>
      <c r="J32" s="792" t="s">
        <v>600</v>
      </c>
      <c r="K32" s="152">
        <v>76</v>
      </c>
      <c r="L32" s="147">
        <v>74</v>
      </c>
      <c r="M32" s="149">
        <v>0</v>
      </c>
      <c r="N32" s="344"/>
      <c r="O32" s="153">
        <v>0.66086956521739126</v>
      </c>
      <c r="P32" s="151">
        <v>0</v>
      </c>
      <c r="Q32" s="152">
        <v>0</v>
      </c>
      <c r="R32" s="145">
        <v>0</v>
      </c>
    </row>
    <row r="33" spans="1:18" s="70" customFormat="1" ht="12.75" customHeight="1" x14ac:dyDescent="0.15">
      <c r="A33" s="333" t="s">
        <v>306</v>
      </c>
      <c r="B33" s="329"/>
      <c r="C33" s="200"/>
      <c r="D33" s="200"/>
      <c r="E33" s="200"/>
      <c r="F33" s="200"/>
      <c r="G33" s="200"/>
      <c r="H33" s="312"/>
      <c r="I33" s="200"/>
      <c r="J33" s="200"/>
      <c r="K33" s="200"/>
      <c r="L33" s="200"/>
      <c r="M33" s="303"/>
      <c r="N33" s="200"/>
      <c r="O33" s="312"/>
      <c r="P33" s="200"/>
      <c r="Q33" s="200"/>
      <c r="R33" s="305"/>
    </row>
    <row r="34" spans="1:18" ht="12.75" customHeight="1" x14ac:dyDescent="0.15">
      <c r="A34" s="1159"/>
      <c r="B34" s="330" t="s">
        <v>304</v>
      </c>
      <c r="C34" s="288" t="s">
        <v>271</v>
      </c>
      <c r="D34" s="90">
        <v>160</v>
      </c>
      <c r="E34" s="98">
        <v>146</v>
      </c>
      <c r="F34" s="99">
        <v>139</v>
      </c>
      <c r="G34" s="99">
        <v>139</v>
      </c>
      <c r="H34" s="93">
        <v>0.91249999999999998</v>
      </c>
      <c r="I34" s="751" t="s">
        <v>169</v>
      </c>
      <c r="J34" s="751" t="s">
        <v>169</v>
      </c>
      <c r="K34" s="99">
        <v>146</v>
      </c>
      <c r="L34" s="91">
        <v>139</v>
      </c>
      <c r="M34" s="95">
        <v>1</v>
      </c>
      <c r="N34" s="295"/>
      <c r="O34" s="125">
        <v>0.91249999999999998</v>
      </c>
      <c r="P34" s="98">
        <v>0</v>
      </c>
      <c r="Q34" s="99">
        <v>0</v>
      </c>
      <c r="R34" s="97">
        <v>2</v>
      </c>
    </row>
    <row r="35" spans="1:18" ht="12.75" customHeight="1" x14ac:dyDescent="0.15">
      <c r="A35" s="1159"/>
      <c r="B35" s="308" t="s">
        <v>303</v>
      </c>
      <c r="C35" s="309" t="s">
        <v>271</v>
      </c>
      <c r="D35" s="104">
        <v>80</v>
      </c>
      <c r="E35" s="111">
        <v>45</v>
      </c>
      <c r="F35" s="112">
        <v>44</v>
      </c>
      <c r="G35" s="112">
        <v>44</v>
      </c>
      <c r="H35" s="107">
        <v>0.5625</v>
      </c>
      <c r="I35" s="112">
        <v>2</v>
      </c>
      <c r="J35" s="112">
        <v>0</v>
      </c>
      <c r="K35" s="112">
        <v>47</v>
      </c>
      <c r="L35" s="105">
        <v>44</v>
      </c>
      <c r="M35" s="108">
        <v>0</v>
      </c>
      <c r="N35" s="296"/>
      <c r="O35" s="128">
        <v>0.58750000000000002</v>
      </c>
      <c r="P35" s="111">
        <v>0</v>
      </c>
      <c r="Q35" s="112">
        <v>0</v>
      </c>
      <c r="R35" s="110">
        <v>0</v>
      </c>
    </row>
    <row r="36" spans="1:18" ht="12.75" customHeight="1" x14ac:dyDescent="0.15">
      <c r="A36" s="1162"/>
      <c r="B36" s="316" t="s">
        <v>360</v>
      </c>
      <c r="C36" s="277" t="s">
        <v>274</v>
      </c>
      <c r="D36" s="69">
        <v>240</v>
      </c>
      <c r="E36" s="66">
        <v>191</v>
      </c>
      <c r="F36" s="67">
        <v>183</v>
      </c>
      <c r="G36" s="67">
        <v>183</v>
      </c>
      <c r="H36" s="114">
        <v>0.79583333333333328</v>
      </c>
      <c r="I36" s="67">
        <v>2</v>
      </c>
      <c r="J36" s="67">
        <v>0</v>
      </c>
      <c r="K36" s="67">
        <v>193</v>
      </c>
      <c r="L36" s="63">
        <v>183</v>
      </c>
      <c r="M36" s="64">
        <v>1</v>
      </c>
      <c r="N36" s="344"/>
      <c r="O36" s="68">
        <v>0.8041666666666667</v>
      </c>
      <c r="P36" s="66">
        <v>0</v>
      </c>
      <c r="Q36" s="67">
        <v>0</v>
      </c>
      <c r="R36" s="62">
        <v>2</v>
      </c>
    </row>
    <row r="37" spans="1:18" ht="12.75" customHeight="1" x14ac:dyDescent="0.15">
      <c r="A37" s="1171" t="s">
        <v>316</v>
      </c>
      <c r="B37" s="1168"/>
      <c r="C37" s="288" t="s">
        <v>271</v>
      </c>
      <c r="D37" s="124">
        <v>3045</v>
      </c>
      <c r="E37" s="90">
        <v>3023</v>
      </c>
      <c r="F37" s="99">
        <v>2996</v>
      </c>
      <c r="G37" s="99">
        <v>2688</v>
      </c>
      <c r="H37" s="93">
        <v>0.99277504105090308</v>
      </c>
      <c r="I37" s="99">
        <v>66</v>
      </c>
      <c r="J37" s="99">
        <v>32</v>
      </c>
      <c r="K37" s="99">
        <v>3089</v>
      </c>
      <c r="L37" s="91">
        <v>2720</v>
      </c>
      <c r="M37" s="92">
        <v>5</v>
      </c>
      <c r="N37" s="91">
        <v>5</v>
      </c>
      <c r="O37" s="307">
        <v>1.0144499178981938</v>
      </c>
      <c r="P37" s="90">
        <v>1</v>
      </c>
      <c r="Q37" s="99">
        <v>0</v>
      </c>
      <c r="R37" s="97">
        <v>29</v>
      </c>
    </row>
    <row r="38" spans="1:18" ht="12.75" customHeight="1" x14ac:dyDescent="0.15">
      <c r="A38" s="1159"/>
      <c r="B38" s="1169"/>
      <c r="C38" s="290" t="s">
        <v>272</v>
      </c>
      <c r="D38" s="193">
        <v>40</v>
      </c>
      <c r="E38" s="76">
        <v>34</v>
      </c>
      <c r="F38" s="77">
        <v>34</v>
      </c>
      <c r="G38" s="77">
        <v>34</v>
      </c>
      <c r="H38" s="80">
        <v>0.85</v>
      </c>
      <c r="I38" s="1181"/>
      <c r="J38" s="1182"/>
      <c r="K38" s="77">
        <v>34</v>
      </c>
      <c r="L38" s="78">
        <v>34</v>
      </c>
      <c r="M38" s="79">
        <v>0</v>
      </c>
      <c r="N38" s="1098" t="s">
        <v>600</v>
      </c>
      <c r="O38" s="323">
        <v>0.85</v>
      </c>
      <c r="P38" s="76">
        <v>0</v>
      </c>
      <c r="Q38" s="77">
        <v>0</v>
      </c>
      <c r="R38" s="102">
        <v>0</v>
      </c>
    </row>
    <row r="39" spans="1:18" ht="12.75" customHeight="1" x14ac:dyDescent="0.15">
      <c r="A39" s="1162"/>
      <c r="B39" s="1170"/>
      <c r="C39" s="309" t="s">
        <v>274</v>
      </c>
      <c r="D39" s="127">
        <v>3085</v>
      </c>
      <c r="E39" s="104">
        <v>3057</v>
      </c>
      <c r="F39" s="112">
        <v>3030</v>
      </c>
      <c r="G39" s="112">
        <v>2722</v>
      </c>
      <c r="H39" s="107">
        <v>0.99092382495948139</v>
      </c>
      <c r="I39" s="112">
        <v>66</v>
      </c>
      <c r="J39" s="112">
        <v>32</v>
      </c>
      <c r="K39" s="112">
        <v>3123</v>
      </c>
      <c r="L39" s="105">
        <v>2754</v>
      </c>
      <c r="M39" s="106">
        <v>5</v>
      </c>
      <c r="N39" s="105">
        <v>5</v>
      </c>
      <c r="O39" s="311">
        <v>1.0123176661264182</v>
      </c>
      <c r="P39" s="104">
        <v>1</v>
      </c>
      <c r="Q39" s="112">
        <v>0</v>
      </c>
      <c r="R39" s="110">
        <v>29</v>
      </c>
    </row>
  </sheetData>
  <mergeCells count="28">
    <mergeCell ref="I38:J38"/>
    <mergeCell ref="I12:J12"/>
    <mergeCell ref="I14:J14"/>
    <mergeCell ref="I16:J20"/>
    <mergeCell ref="I22:J22"/>
    <mergeCell ref="I27:J27"/>
    <mergeCell ref="I24:J24"/>
    <mergeCell ref="I25:J25"/>
    <mergeCell ref="A11:A25"/>
    <mergeCell ref="A37:B39"/>
    <mergeCell ref="B26:B28"/>
    <mergeCell ref="A34:A36"/>
    <mergeCell ref="A30:A32"/>
    <mergeCell ref="B11:B13"/>
    <mergeCell ref="B21:B23"/>
    <mergeCell ref="O7:O9"/>
    <mergeCell ref="A2:R2"/>
    <mergeCell ref="A7:B9"/>
    <mergeCell ref="C7:C9"/>
    <mergeCell ref="I8:J8"/>
    <mergeCell ref="E7:J7"/>
    <mergeCell ref="K7:K9"/>
    <mergeCell ref="P7:R8"/>
    <mergeCell ref="E8:H8"/>
    <mergeCell ref="L7:M9"/>
    <mergeCell ref="D7:D9"/>
    <mergeCell ref="N7:N9"/>
    <mergeCell ref="B4:R4"/>
  </mergeCells>
  <phoneticPr fontId="1"/>
  <conditionalFormatting sqref="M1:M1048576">
    <cfRule type="cellIs" dxfId="92" priority="1" operator="equal">
      <formula>0</formula>
    </cfRule>
  </conditionalFormatting>
  <pageMargins left="0.39370078740157483" right="0.39370078740157483" top="0.47244094488188981" bottom="0.47244094488188981" header="0.31496062992125984" footer="0.31496062992125984"/>
  <pageSetup paperSize="9" scale="75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R139"/>
  <sheetViews>
    <sheetView zoomScaleNormal="100" zoomScaleSheetLayoutView="100" workbookViewId="0"/>
  </sheetViews>
  <sheetFormatPr defaultColWidth="8.75" defaultRowHeight="12.75" customHeight="1" x14ac:dyDescent="0.15"/>
  <cols>
    <col min="1" max="1" width="26.25" style="33" customWidth="1"/>
    <col min="2" max="2" width="16.25" style="35" customWidth="1"/>
    <col min="3" max="3" width="5" style="278" customWidth="1"/>
    <col min="4" max="6" width="7.5" style="33" customWidth="1"/>
    <col min="7" max="7" width="7.5" style="37" customWidth="1"/>
    <col min="8" max="11" width="7.5" style="33" customWidth="1"/>
    <col min="12" max="12" width="16.25" style="33" customWidth="1"/>
    <col min="13" max="17" width="7.5" style="33" customWidth="1"/>
    <col min="18" max="18" width="7.5" style="37" customWidth="1"/>
    <col min="19" max="16384" width="8.75" style="33"/>
  </cols>
  <sheetData>
    <row r="1" spans="1:18" ht="12.75" customHeight="1" x14ac:dyDescent="0.15">
      <c r="A1" s="32" t="s">
        <v>511</v>
      </c>
    </row>
    <row r="3" spans="1:18" ht="12.75" customHeight="1" x14ac:dyDescent="0.15">
      <c r="A3" s="33" t="s">
        <v>324</v>
      </c>
      <c r="B3" s="372"/>
      <c r="C3" s="372"/>
    </row>
    <row r="4" spans="1:18" ht="12.75" customHeight="1" x14ac:dyDescent="0.15">
      <c r="A4" s="1475" t="s">
        <v>227</v>
      </c>
      <c r="B4" s="1475" t="s">
        <v>228</v>
      </c>
      <c r="C4" s="1113"/>
      <c r="D4" s="1232" t="s">
        <v>229</v>
      </c>
      <c r="E4" s="1171" t="s">
        <v>239</v>
      </c>
      <c r="F4" s="1168"/>
      <c r="G4" s="1241"/>
      <c r="H4" s="1235" t="s">
        <v>233</v>
      </c>
      <c r="I4" s="1119" t="s">
        <v>245</v>
      </c>
      <c r="J4" s="1120"/>
      <c r="K4" s="1120"/>
      <c r="L4" s="1120"/>
      <c r="M4" s="1120"/>
      <c r="N4" s="1120"/>
      <c r="O4" s="1120"/>
      <c r="P4" s="1120"/>
      <c r="Q4" s="1120"/>
      <c r="R4" s="1121"/>
    </row>
    <row r="5" spans="1:18" ht="12.75" customHeight="1" x14ac:dyDescent="0.15">
      <c r="A5" s="1471"/>
      <c r="B5" s="1471"/>
      <c r="C5" s="1114"/>
      <c r="D5" s="1262"/>
      <c r="E5" s="1160"/>
      <c r="F5" s="1199"/>
      <c r="G5" s="1301"/>
      <c r="H5" s="1243"/>
      <c r="I5" s="1122" t="s">
        <v>238</v>
      </c>
      <c r="J5" s="1123"/>
      <c r="K5" s="1123"/>
      <c r="L5" s="1123" t="s">
        <v>246</v>
      </c>
      <c r="M5" s="1123"/>
      <c r="N5" s="1123"/>
      <c r="O5" s="1123"/>
      <c r="P5" s="1243" t="s">
        <v>590</v>
      </c>
      <c r="Q5" s="1243" t="s">
        <v>576</v>
      </c>
      <c r="R5" s="1244" t="s">
        <v>586</v>
      </c>
    </row>
    <row r="6" spans="1:18" s="46" customFormat="1" ht="22.5" x14ac:dyDescent="0.15">
      <c r="A6" s="1472"/>
      <c r="B6" s="1472"/>
      <c r="C6" s="1115"/>
      <c r="D6" s="1263"/>
      <c r="E6" s="804" t="s">
        <v>230</v>
      </c>
      <c r="F6" s="43" t="s">
        <v>522</v>
      </c>
      <c r="G6" s="87" t="s">
        <v>231</v>
      </c>
      <c r="H6" s="1240"/>
      <c r="I6" s="1037" t="s">
        <v>577</v>
      </c>
      <c r="J6" s="1036" t="s">
        <v>578</v>
      </c>
      <c r="K6" s="1036" t="s">
        <v>579</v>
      </c>
      <c r="L6" s="1036" t="s">
        <v>580</v>
      </c>
      <c r="M6" s="1036" t="s">
        <v>581</v>
      </c>
      <c r="N6" s="1036" t="s">
        <v>582</v>
      </c>
      <c r="O6" s="1036" t="s">
        <v>583</v>
      </c>
      <c r="P6" s="1240"/>
      <c r="Q6" s="1240"/>
      <c r="R6" s="1245"/>
    </row>
    <row r="7" spans="1:18" ht="12.75" customHeight="1" x14ac:dyDescent="0.15">
      <c r="A7" s="58" t="s">
        <v>26</v>
      </c>
      <c r="B7" s="1305" t="s">
        <v>179</v>
      </c>
      <c r="C7" s="1304"/>
      <c r="D7" s="48">
        <v>42</v>
      </c>
      <c r="E7" s="50">
        <v>7</v>
      </c>
      <c r="F7" s="52">
        <v>7</v>
      </c>
      <c r="G7" s="54">
        <v>0.16666666666666666</v>
      </c>
      <c r="H7" s="52">
        <v>7</v>
      </c>
      <c r="I7" s="58">
        <v>7</v>
      </c>
      <c r="J7" s="51">
        <v>7</v>
      </c>
      <c r="K7" s="51">
        <v>7</v>
      </c>
      <c r="L7" s="1523"/>
      <c r="M7" s="1483"/>
      <c r="N7" s="1483"/>
      <c r="O7" s="1524"/>
      <c r="P7" s="51">
        <v>7</v>
      </c>
      <c r="Q7" s="51">
        <v>7</v>
      </c>
      <c r="R7" s="59">
        <v>0.16666666666666666</v>
      </c>
    </row>
    <row r="8" spans="1:18" ht="12.75" customHeight="1" x14ac:dyDescent="0.15">
      <c r="A8" s="951" t="s">
        <v>39</v>
      </c>
      <c r="B8" s="1303" t="s">
        <v>179</v>
      </c>
      <c r="C8" s="1302"/>
      <c r="D8" s="944">
        <v>28</v>
      </c>
      <c r="E8" s="946">
        <v>19</v>
      </c>
      <c r="F8" s="937">
        <v>19</v>
      </c>
      <c r="G8" s="954">
        <v>0.6785714285714286</v>
      </c>
      <c r="H8" s="937">
        <v>19</v>
      </c>
      <c r="I8" s="950">
        <v>19</v>
      </c>
      <c r="J8" s="936">
        <v>19</v>
      </c>
      <c r="K8" s="936">
        <v>19</v>
      </c>
      <c r="L8" s="1499"/>
      <c r="M8" s="1484"/>
      <c r="N8" s="1484"/>
      <c r="O8" s="1450"/>
      <c r="P8" s="936">
        <v>19</v>
      </c>
      <c r="Q8" s="936">
        <v>19</v>
      </c>
      <c r="R8" s="956">
        <v>0.6785714285714286</v>
      </c>
    </row>
    <row r="9" spans="1:18" ht="12.75" customHeight="1" x14ac:dyDescent="0.15">
      <c r="A9" s="84" t="s">
        <v>62</v>
      </c>
      <c r="B9" s="1303" t="s">
        <v>179</v>
      </c>
      <c r="C9" s="1302"/>
      <c r="D9" s="74">
        <v>7</v>
      </c>
      <c r="E9" s="76">
        <v>5</v>
      </c>
      <c r="F9" s="78">
        <v>5</v>
      </c>
      <c r="G9" s="80">
        <v>0.7142857142857143</v>
      </c>
      <c r="H9" s="78">
        <v>5</v>
      </c>
      <c r="I9" s="84">
        <v>5</v>
      </c>
      <c r="J9" s="77">
        <v>5</v>
      </c>
      <c r="K9" s="77">
        <v>5</v>
      </c>
      <c r="L9" s="1499"/>
      <c r="M9" s="1484"/>
      <c r="N9" s="1484"/>
      <c r="O9" s="1450"/>
      <c r="P9" s="77">
        <v>5</v>
      </c>
      <c r="Q9" s="77">
        <v>5</v>
      </c>
      <c r="R9" s="85">
        <v>0.7142857142857143</v>
      </c>
    </row>
    <row r="10" spans="1:18" ht="12.75" customHeight="1" x14ac:dyDescent="0.15">
      <c r="A10" s="84" t="s">
        <v>64</v>
      </c>
      <c r="B10" s="1303" t="s">
        <v>179</v>
      </c>
      <c r="C10" s="1302"/>
      <c r="D10" s="74">
        <v>130</v>
      </c>
      <c r="E10" s="76">
        <v>4</v>
      </c>
      <c r="F10" s="78">
        <v>4</v>
      </c>
      <c r="G10" s="80">
        <v>3.0769230769230771E-2</v>
      </c>
      <c r="H10" s="78">
        <v>4</v>
      </c>
      <c r="I10" s="84">
        <v>4</v>
      </c>
      <c r="J10" s="77">
        <v>4</v>
      </c>
      <c r="K10" s="77">
        <v>4</v>
      </c>
      <c r="L10" s="1499"/>
      <c r="M10" s="1484"/>
      <c r="N10" s="1484"/>
      <c r="O10" s="1450"/>
      <c r="P10" s="77">
        <v>4</v>
      </c>
      <c r="Q10" s="77">
        <v>4</v>
      </c>
      <c r="R10" s="85">
        <v>3.0769230769230771E-2</v>
      </c>
    </row>
    <row r="11" spans="1:18" ht="12.75" customHeight="1" x14ac:dyDescent="0.15">
      <c r="A11" s="84" t="s">
        <v>70</v>
      </c>
      <c r="B11" s="1303" t="s">
        <v>179</v>
      </c>
      <c r="C11" s="1302"/>
      <c r="D11" s="74">
        <v>43</v>
      </c>
      <c r="E11" s="690">
        <v>0</v>
      </c>
      <c r="F11" s="679">
        <v>0</v>
      </c>
      <c r="G11" s="696">
        <v>0</v>
      </c>
      <c r="H11" s="679">
        <v>0</v>
      </c>
      <c r="I11" s="690">
        <v>0</v>
      </c>
      <c r="J11" s="678">
        <v>0</v>
      </c>
      <c r="K11" s="77">
        <v>0</v>
      </c>
      <c r="L11" s="1499"/>
      <c r="M11" s="1484"/>
      <c r="N11" s="1484"/>
      <c r="O11" s="1450"/>
      <c r="P11" s="77">
        <v>0</v>
      </c>
      <c r="Q11" s="77">
        <v>0</v>
      </c>
      <c r="R11" s="85">
        <v>0</v>
      </c>
    </row>
    <row r="12" spans="1:18" ht="12.75" customHeight="1" x14ac:dyDescent="0.15">
      <c r="A12" s="686" t="s">
        <v>74</v>
      </c>
      <c r="B12" s="1303" t="s">
        <v>179</v>
      </c>
      <c r="C12" s="1302"/>
      <c r="D12" s="686">
        <v>76</v>
      </c>
      <c r="E12" s="690">
        <v>7</v>
      </c>
      <c r="F12" s="679">
        <v>7</v>
      </c>
      <c r="G12" s="696">
        <v>9.2105263157894732E-2</v>
      </c>
      <c r="H12" s="679">
        <v>7</v>
      </c>
      <c r="I12" s="690">
        <v>7</v>
      </c>
      <c r="J12" s="678">
        <v>7</v>
      </c>
      <c r="K12" s="77">
        <v>7</v>
      </c>
      <c r="L12" s="1499"/>
      <c r="M12" s="1484"/>
      <c r="N12" s="1484"/>
      <c r="O12" s="1450"/>
      <c r="P12" s="77">
        <v>7</v>
      </c>
      <c r="Q12" s="77">
        <v>7</v>
      </c>
      <c r="R12" s="85">
        <v>9.2105263157894732E-2</v>
      </c>
    </row>
    <row r="13" spans="1:18" ht="12.75" customHeight="1" x14ac:dyDescent="0.15">
      <c r="A13" s="686" t="s">
        <v>79</v>
      </c>
      <c r="B13" s="1303" t="s">
        <v>179</v>
      </c>
      <c r="C13" s="1302"/>
      <c r="D13" s="686">
        <v>5</v>
      </c>
      <c r="E13" s="690">
        <v>0</v>
      </c>
      <c r="F13" s="679">
        <v>0</v>
      </c>
      <c r="G13" s="696">
        <v>0</v>
      </c>
      <c r="H13" s="679">
        <v>0</v>
      </c>
      <c r="I13" s="690">
        <v>0</v>
      </c>
      <c r="J13" s="678">
        <v>0</v>
      </c>
      <c r="K13" s="77">
        <v>0</v>
      </c>
      <c r="L13" s="1499"/>
      <c r="M13" s="1484"/>
      <c r="N13" s="1484"/>
      <c r="O13" s="1450"/>
      <c r="P13" s="77">
        <v>0</v>
      </c>
      <c r="Q13" s="77">
        <v>0</v>
      </c>
      <c r="R13" s="85">
        <v>0</v>
      </c>
    </row>
    <row r="14" spans="1:18" ht="12.75" customHeight="1" x14ac:dyDescent="0.15">
      <c r="A14" s="944" t="s">
        <v>80</v>
      </c>
      <c r="B14" s="1303" t="s">
        <v>179</v>
      </c>
      <c r="C14" s="1302"/>
      <c r="D14" s="944">
        <v>76</v>
      </c>
      <c r="E14" s="946">
        <v>7</v>
      </c>
      <c r="F14" s="937">
        <v>7</v>
      </c>
      <c r="G14" s="954">
        <v>9.2105263157894732E-2</v>
      </c>
      <c r="H14" s="937">
        <v>7</v>
      </c>
      <c r="I14" s="950">
        <v>7</v>
      </c>
      <c r="J14" s="936">
        <v>7</v>
      </c>
      <c r="K14" s="936">
        <v>7</v>
      </c>
      <c r="L14" s="1499"/>
      <c r="M14" s="1484"/>
      <c r="N14" s="1484"/>
      <c r="O14" s="1450"/>
      <c r="P14" s="936">
        <v>7</v>
      </c>
      <c r="Q14" s="936">
        <v>7</v>
      </c>
      <c r="R14" s="956">
        <v>9.2105263157894732E-2</v>
      </c>
    </row>
    <row r="15" spans="1:18" ht="12.75" customHeight="1" x14ac:dyDescent="0.15">
      <c r="A15" s="686" t="s">
        <v>91</v>
      </c>
      <c r="B15" s="1303" t="s">
        <v>179</v>
      </c>
      <c r="C15" s="1302"/>
      <c r="D15" s="686">
        <v>110</v>
      </c>
      <c r="E15" s="690">
        <v>4</v>
      </c>
      <c r="F15" s="679">
        <v>4</v>
      </c>
      <c r="G15" s="696">
        <v>3.6363636363636362E-2</v>
      </c>
      <c r="H15" s="679">
        <v>4</v>
      </c>
      <c r="I15" s="690">
        <v>4</v>
      </c>
      <c r="J15" s="678">
        <v>4</v>
      </c>
      <c r="K15" s="77">
        <v>4</v>
      </c>
      <c r="L15" s="1499"/>
      <c r="M15" s="1484"/>
      <c r="N15" s="1484"/>
      <c r="O15" s="1450"/>
      <c r="P15" s="77">
        <v>4</v>
      </c>
      <c r="Q15" s="77">
        <v>4</v>
      </c>
      <c r="R15" s="85">
        <v>3.6363636363636362E-2</v>
      </c>
    </row>
    <row r="16" spans="1:18" ht="12.75" customHeight="1" x14ac:dyDescent="0.15">
      <c r="A16" s="686" t="s">
        <v>94</v>
      </c>
      <c r="B16" s="1303" t="s">
        <v>179</v>
      </c>
      <c r="C16" s="1302"/>
      <c r="D16" s="686">
        <v>64</v>
      </c>
      <c r="E16" s="690">
        <v>4</v>
      </c>
      <c r="F16" s="679">
        <v>4</v>
      </c>
      <c r="G16" s="696">
        <v>6.25E-2</v>
      </c>
      <c r="H16" s="679">
        <v>4</v>
      </c>
      <c r="I16" s="690">
        <v>4</v>
      </c>
      <c r="J16" s="678">
        <v>4</v>
      </c>
      <c r="K16" s="77">
        <v>4</v>
      </c>
      <c r="L16" s="1499"/>
      <c r="M16" s="1484"/>
      <c r="N16" s="1484"/>
      <c r="O16" s="1450"/>
      <c r="P16" s="77">
        <v>4</v>
      </c>
      <c r="Q16" s="77">
        <v>4</v>
      </c>
      <c r="R16" s="85">
        <v>6.25E-2</v>
      </c>
    </row>
    <row r="17" spans="1:18" ht="12.75" customHeight="1" x14ac:dyDescent="0.15">
      <c r="A17" s="686" t="s">
        <v>97</v>
      </c>
      <c r="B17" s="1303" t="s">
        <v>179</v>
      </c>
      <c r="C17" s="1302"/>
      <c r="D17" s="686">
        <v>15</v>
      </c>
      <c r="E17" s="690">
        <v>4</v>
      </c>
      <c r="F17" s="679">
        <v>4</v>
      </c>
      <c r="G17" s="696">
        <v>0.26666666666666666</v>
      </c>
      <c r="H17" s="679">
        <v>4</v>
      </c>
      <c r="I17" s="690">
        <v>4</v>
      </c>
      <c r="J17" s="678">
        <v>4</v>
      </c>
      <c r="K17" s="77">
        <v>4</v>
      </c>
      <c r="L17" s="1499"/>
      <c r="M17" s="1484"/>
      <c r="N17" s="1484"/>
      <c r="O17" s="1450"/>
      <c r="P17" s="77">
        <v>4</v>
      </c>
      <c r="Q17" s="77">
        <v>4</v>
      </c>
      <c r="R17" s="85">
        <v>0.26666666666666666</v>
      </c>
    </row>
    <row r="18" spans="1:18" ht="12.75" customHeight="1" x14ac:dyDescent="0.15">
      <c r="A18" s="686" t="s">
        <v>105</v>
      </c>
      <c r="B18" s="1303" t="s">
        <v>179</v>
      </c>
      <c r="C18" s="1302"/>
      <c r="D18" s="686">
        <v>29</v>
      </c>
      <c r="E18" s="76">
        <v>7</v>
      </c>
      <c r="F18" s="78">
        <v>7</v>
      </c>
      <c r="G18" s="80">
        <v>0.2413793103448276</v>
      </c>
      <c r="H18" s="78">
        <v>7</v>
      </c>
      <c r="I18" s="84">
        <v>7</v>
      </c>
      <c r="J18" s="77">
        <v>7</v>
      </c>
      <c r="K18" s="77">
        <v>7</v>
      </c>
      <c r="L18" s="1499"/>
      <c r="M18" s="1484"/>
      <c r="N18" s="1484"/>
      <c r="O18" s="1450"/>
      <c r="P18" s="77">
        <v>7</v>
      </c>
      <c r="Q18" s="77">
        <v>7</v>
      </c>
      <c r="R18" s="85">
        <v>0.2413793103448276</v>
      </c>
    </row>
    <row r="19" spans="1:18" s="70" customFormat="1" ht="12.75" customHeight="1" x14ac:dyDescent="0.15">
      <c r="A19" s="923" t="s">
        <v>317</v>
      </c>
      <c r="B19" s="988" t="s">
        <v>331</v>
      </c>
      <c r="C19" s="345" t="s">
        <v>311</v>
      </c>
      <c r="D19" s="89">
        <v>625</v>
      </c>
      <c r="E19" s="1266"/>
      <c r="F19" s="1266"/>
      <c r="G19" s="1204"/>
      <c r="H19" s="91">
        <v>68</v>
      </c>
      <c r="I19" s="98">
        <v>68</v>
      </c>
      <c r="J19" s="99">
        <v>68</v>
      </c>
      <c r="K19" s="99">
        <v>68</v>
      </c>
      <c r="L19" s="1166"/>
      <c r="M19" s="1126"/>
      <c r="N19" s="1126"/>
      <c r="O19" s="1167"/>
      <c r="P19" s="99">
        <v>68</v>
      </c>
      <c r="Q19" s="99">
        <v>68</v>
      </c>
      <c r="R19" s="125">
        <v>0.10879999999999999</v>
      </c>
    </row>
    <row r="20" spans="1:18" s="865" customFormat="1" ht="12.75" customHeight="1" x14ac:dyDescent="0.15">
      <c r="A20" s="1363" t="s">
        <v>536</v>
      </c>
      <c r="B20" s="1364"/>
      <c r="C20" s="166" t="s">
        <v>271</v>
      </c>
      <c r="D20" s="966">
        <v>625</v>
      </c>
      <c r="E20" s="1531"/>
      <c r="F20" s="1532"/>
      <c r="G20" s="1533"/>
      <c r="H20" s="991">
        <v>68</v>
      </c>
      <c r="I20" s="990">
        <v>68</v>
      </c>
      <c r="J20" s="888">
        <v>68</v>
      </c>
      <c r="K20" s="888">
        <v>68</v>
      </c>
      <c r="L20" s="1166"/>
      <c r="M20" s="1126"/>
      <c r="N20" s="1126"/>
      <c r="O20" s="1167"/>
      <c r="P20" s="888">
        <v>68</v>
      </c>
      <c r="Q20" s="888">
        <v>68</v>
      </c>
      <c r="R20" s="68">
        <v>0.10879999999999999</v>
      </c>
    </row>
    <row r="21" spans="1:18" s="70" customFormat="1" ht="12.75" customHeight="1" x14ac:dyDescent="0.15">
      <c r="A21" s="190"/>
      <c r="B21" s="115"/>
      <c r="C21" s="349"/>
      <c r="G21" s="71"/>
      <c r="R21" s="71"/>
    </row>
    <row r="22" spans="1:18" s="70" customFormat="1" ht="12.75" customHeight="1" x14ac:dyDescent="0.15">
      <c r="A22" s="33" t="s">
        <v>427</v>
      </c>
      <c r="B22" s="115"/>
      <c r="C22" s="349"/>
      <c r="G22" s="71"/>
      <c r="R22" s="71"/>
    </row>
    <row r="23" spans="1:18" ht="12.75" customHeight="1" x14ac:dyDescent="0.15">
      <c r="A23" s="1232" t="s">
        <v>227</v>
      </c>
      <c r="B23" s="1235" t="s">
        <v>228</v>
      </c>
      <c r="C23" s="1355"/>
      <c r="D23" s="1232" t="s">
        <v>229</v>
      </c>
      <c r="E23" s="1171" t="s">
        <v>239</v>
      </c>
      <c r="F23" s="1168"/>
      <c r="G23" s="1241"/>
      <c r="H23" s="1355" t="s">
        <v>233</v>
      </c>
      <c r="I23" s="1119" t="s">
        <v>245</v>
      </c>
      <c r="J23" s="1120"/>
      <c r="K23" s="1120"/>
      <c r="L23" s="1120"/>
      <c r="M23" s="1120"/>
      <c r="N23" s="1120"/>
      <c r="O23" s="1120"/>
      <c r="P23" s="1120"/>
      <c r="Q23" s="1120"/>
      <c r="R23" s="1121"/>
    </row>
    <row r="24" spans="1:18" ht="12.75" customHeight="1" x14ac:dyDescent="0.15">
      <c r="A24" s="1262"/>
      <c r="B24" s="1243"/>
      <c r="C24" s="1151"/>
      <c r="D24" s="1262"/>
      <c r="E24" s="1160"/>
      <c r="F24" s="1199"/>
      <c r="G24" s="1301"/>
      <c r="H24" s="1151"/>
      <c r="I24" s="1122" t="s">
        <v>238</v>
      </c>
      <c r="J24" s="1123"/>
      <c r="K24" s="1123"/>
      <c r="L24" s="1123" t="s">
        <v>246</v>
      </c>
      <c r="M24" s="1123"/>
      <c r="N24" s="1123"/>
      <c r="O24" s="1123"/>
      <c r="P24" s="1243" t="s">
        <v>590</v>
      </c>
      <c r="Q24" s="1243" t="s">
        <v>576</v>
      </c>
      <c r="R24" s="1244" t="s">
        <v>586</v>
      </c>
    </row>
    <row r="25" spans="1:18" s="46" customFormat="1" ht="22.5" x14ac:dyDescent="0.15">
      <c r="A25" s="1263"/>
      <c r="B25" s="1240"/>
      <c r="C25" s="1191"/>
      <c r="D25" s="1263"/>
      <c r="E25" s="804" t="s">
        <v>230</v>
      </c>
      <c r="F25" s="834" t="s">
        <v>522</v>
      </c>
      <c r="G25" s="824" t="s">
        <v>231</v>
      </c>
      <c r="H25" s="1191"/>
      <c r="I25" s="1037" t="s">
        <v>577</v>
      </c>
      <c r="J25" s="1036" t="s">
        <v>578</v>
      </c>
      <c r="K25" s="1036" t="s">
        <v>579</v>
      </c>
      <c r="L25" s="1036" t="s">
        <v>580</v>
      </c>
      <c r="M25" s="1036" t="s">
        <v>581</v>
      </c>
      <c r="N25" s="1036" t="s">
        <v>582</v>
      </c>
      <c r="O25" s="1036" t="s">
        <v>583</v>
      </c>
      <c r="P25" s="1240"/>
      <c r="Q25" s="1240"/>
      <c r="R25" s="1245"/>
    </row>
    <row r="26" spans="1:18" s="46" customFormat="1" ht="13.5" customHeight="1" x14ac:dyDescent="0.15">
      <c r="A26" s="1361" t="s">
        <v>216</v>
      </c>
      <c r="B26" s="1516" t="s">
        <v>201</v>
      </c>
      <c r="C26" s="1517"/>
      <c r="D26" s="1361">
        <v>17</v>
      </c>
      <c r="E26" s="1329">
        <v>2</v>
      </c>
      <c r="F26" s="1330">
        <v>2</v>
      </c>
      <c r="G26" s="1228">
        <v>3.0303030303030304E-2</v>
      </c>
      <c r="H26" s="1331">
        <v>2</v>
      </c>
      <c r="I26" s="1329">
        <v>2</v>
      </c>
      <c r="J26" s="1330">
        <v>2</v>
      </c>
      <c r="K26" s="1330">
        <v>2</v>
      </c>
      <c r="L26" s="985" t="s">
        <v>202</v>
      </c>
      <c r="M26" s="985">
        <v>0</v>
      </c>
      <c r="N26" s="911" t="s">
        <v>169</v>
      </c>
      <c r="O26" s="911" t="s">
        <v>169</v>
      </c>
      <c r="P26" s="1330">
        <v>2</v>
      </c>
      <c r="Q26" s="1330">
        <v>2</v>
      </c>
      <c r="R26" s="1417">
        <v>0.11764705882352941</v>
      </c>
    </row>
    <row r="27" spans="1:18" s="46" customFormat="1" ht="11.25" customHeight="1" x14ac:dyDescent="0.15">
      <c r="A27" s="1375"/>
      <c r="B27" s="1518"/>
      <c r="C27" s="1519"/>
      <c r="D27" s="1283"/>
      <c r="E27" s="1324"/>
      <c r="F27" s="1325"/>
      <c r="G27" s="1406"/>
      <c r="H27" s="1304"/>
      <c r="I27" s="1305"/>
      <c r="J27" s="1306"/>
      <c r="K27" s="1306"/>
      <c r="L27" s="936" t="s">
        <v>203</v>
      </c>
      <c r="M27" s="936">
        <v>0</v>
      </c>
      <c r="N27" s="913" t="s">
        <v>169</v>
      </c>
      <c r="O27" s="913" t="s">
        <v>169</v>
      </c>
      <c r="P27" s="1306"/>
      <c r="Q27" s="1306"/>
      <c r="R27" s="1328"/>
    </row>
    <row r="28" spans="1:18" s="46" customFormat="1" ht="11.25" customHeight="1" x14ac:dyDescent="0.15">
      <c r="A28" s="1375"/>
      <c r="B28" s="1520" t="s">
        <v>202</v>
      </c>
      <c r="C28" s="1521"/>
      <c r="D28" s="1348">
        <v>19</v>
      </c>
      <c r="E28" s="1324"/>
      <c r="F28" s="1325"/>
      <c r="G28" s="1406"/>
      <c r="H28" s="1326">
        <v>0</v>
      </c>
      <c r="I28" s="1323">
        <v>0</v>
      </c>
      <c r="J28" s="1270">
        <v>0</v>
      </c>
      <c r="K28" s="1270">
        <v>0</v>
      </c>
      <c r="L28" s="936" t="s">
        <v>201</v>
      </c>
      <c r="M28" s="936">
        <v>1</v>
      </c>
      <c r="N28" s="913" t="s">
        <v>169</v>
      </c>
      <c r="O28" s="913" t="s">
        <v>169</v>
      </c>
      <c r="P28" s="1270">
        <v>0</v>
      </c>
      <c r="Q28" s="1270">
        <v>0</v>
      </c>
      <c r="R28" s="1365">
        <v>0</v>
      </c>
    </row>
    <row r="29" spans="1:18" s="46" customFormat="1" ht="11.25" customHeight="1" x14ac:dyDescent="0.15">
      <c r="A29" s="1375"/>
      <c r="B29" s="1518"/>
      <c r="C29" s="1519"/>
      <c r="D29" s="1283"/>
      <c r="E29" s="1324"/>
      <c r="F29" s="1325"/>
      <c r="G29" s="1406"/>
      <c r="H29" s="1304"/>
      <c r="I29" s="1305"/>
      <c r="J29" s="1306"/>
      <c r="K29" s="1306"/>
      <c r="L29" s="936" t="s">
        <v>203</v>
      </c>
      <c r="M29" s="936">
        <v>0</v>
      </c>
      <c r="N29" s="913" t="s">
        <v>169</v>
      </c>
      <c r="O29" s="913" t="s">
        <v>169</v>
      </c>
      <c r="P29" s="1306"/>
      <c r="Q29" s="1306"/>
      <c r="R29" s="1328"/>
    </row>
    <row r="30" spans="1:18" s="46" customFormat="1" ht="11.25" customHeight="1" x14ac:dyDescent="0.15">
      <c r="A30" s="1375"/>
      <c r="B30" s="1520" t="s">
        <v>203</v>
      </c>
      <c r="C30" s="1521"/>
      <c r="D30" s="1348">
        <v>30</v>
      </c>
      <c r="E30" s="1324"/>
      <c r="F30" s="1325"/>
      <c r="G30" s="1406"/>
      <c r="H30" s="1326">
        <v>0</v>
      </c>
      <c r="I30" s="1323">
        <v>0</v>
      </c>
      <c r="J30" s="1270">
        <v>0</v>
      </c>
      <c r="K30" s="1270">
        <v>0</v>
      </c>
      <c r="L30" s="936" t="s">
        <v>201</v>
      </c>
      <c r="M30" s="936">
        <v>1</v>
      </c>
      <c r="N30" s="913" t="s">
        <v>169</v>
      </c>
      <c r="O30" s="913" t="s">
        <v>169</v>
      </c>
      <c r="P30" s="1270">
        <v>0</v>
      </c>
      <c r="Q30" s="1270">
        <v>0</v>
      </c>
      <c r="R30" s="1365">
        <v>0</v>
      </c>
    </row>
    <row r="31" spans="1:18" s="46" customFormat="1" ht="11.25" customHeight="1" x14ac:dyDescent="0.15">
      <c r="A31" s="1283"/>
      <c r="B31" s="1518"/>
      <c r="C31" s="1519"/>
      <c r="D31" s="1283"/>
      <c r="E31" s="1305"/>
      <c r="F31" s="1306"/>
      <c r="G31" s="1311"/>
      <c r="H31" s="1304"/>
      <c r="I31" s="1305"/>
      <c r="J31" s="1306"/>
      <c r="K31" s="1306"/>
      <c r="L31" s="936" t="s">
        <v>202</v>
      </c>
      <c r="M31" s="936">
        <v>0</v>
      </c>
      <c r="N31" s="913" t="s">
        <v>169</v>
      </c>
      <c r="O31" s="913" t="s">
        <v>169</v>
      </c>
      <c r="P31" s="1306"/>
      <c r="Q31" s="1306"/>
      <c r="R31" s="1328"/>
    </row>
    <row r="32" spans="1:18" ht="12.75" customHeight="1" x14ac:dyDescent="0.15">
      <c r="A32" s="1348" t="s">
        <v>212</v>
      </c>
      <c r="B32" s="1520" t="s">
        <v>195</v>
      </c>
      <c r="C32" s="1521"/>
      <c r="D32" s="1348">
        <v>8</v>
      </c>
      <c r="E32" s="1323">
        <v>11</v>
      </c>
      <c r="F32" s="1270">
        <v>11</v>
      </c>
      <c r="G32" s="1313">
        <v>0.25</v>
      </c>
      <c r="H32" s="1326">
        <v>0</v>
      </c>
      <c r="I32" s="1323">
        <v>0</v>
      </c>
      <c r="J32" s="1270">
        <v>0</v>
      </c>
      <c r="K32" s="1270">
        <v>0</v>
      </c>
      <c r="L32" s="936" t="s">
        <v>194</v>
      </c>
      <c r="M32" s="936">
        <v>1</v>
      </c>
      <c r="N32" s="913" t="s">
        <v>169</v>
      </c>
      <c r="O32" s="913" t="s">
        <v>169</v>
      </c>
      <c r="P32" s="1270">
        <v>0</v>
      </c>
      <c r="Q32" s="1270">
        <v>0</v>
      </c>
      <c r="R32" s="1365">
        <v>0</v>
      </c>
    </row>
    <row r="33" spans="1:18" ht="12.75" customHeight="1" x14ac:dyDescent="0.15">
      <c r="A33" s="1375"/>
      <c r="B33" s="1518"/>
      <c r="C33" s="1519"/>
      <c r="D33" s="1283"/>
      <c r="E33" s="1324"/>
      <c r="F33" s="1325"/>
      <c r="G33" s="1406"/>
      <c r="H33" s="1304"/>
      <c r="I33" s="1305"/>
      <c r="J33" s="1306"/>
      <c r="K33" s="1306"/>
      <c r="L33" s="936" t="s">
        <v>196</v>
      </c>
      <c r="M33" s="936">
        <v>1</v>
      </c>
      <c r="N33" s="913" t="s">
        <v>169</v>
      </c>
      <c r="O33" s="913" t="s">
        <v>169</v>
      </c>
      <c r="P33" s="1306"/>
      <c r="Q33" s="1306"/>
      <c r="R33" s="1328"/>
    </row>
    <row r="34" spans="1:18" ht="12.75" customHeight="1" x14ac:dyDescent="0.15">
      <c r="A34" s="1375"/>
      <c r="B34" s="1520" t="s">
        <v>194</v>
      </c>
      <c r="C34" s="1521"/>
      <c r="D34" s="1348">
        <v>12</v>
      </c>
      <c r="E34" s="1324"/>
      <c r="F34" s="1325"/>
      <c r="G34" s="1406"/>
      <c r="H34" s="1326">
        <v>3</v>
      </c>
      <c r="I34" s="1323">
        <v>3</v>
      </c>
      <c r="J34" s="1270">
        <v>3</v>
      </c>
      <c r="K34" s="1270">
        <v>3</v>
      </c>
      <c r="L34" s="936" t="s">
        <v>195</v>
      </c>
      <c r="M34" s="936">
        <v>0</v>
      </c>
      <c r="N34" s="913" t="s">
        <v>169</v>
      </c>
      <c r="O34" s="913" t="s">
        <v>169</v>
      </c>
      <c r="P34" s="1270">
        <v>3</v>
      </c>
      <c r="Q34" s="1270">
        <v>3</v>
      </c>
      <c r="R34" s="1365">
        <v>0.25</v>
      </c>
    </row>
    <row r="35" spans="1:18" ht="12.75" customHeight="1" x14ac:dyDescent="0.15">
      <c r="A35" s="1375"/>
      <c r="B35" s="1518"/>
      <c r="C35" s="1519"/>
      <c r="D35" s="1283"/>
      <c r="E35" s="1324"/>
      <c r="F35" s="1325"/>
      <c r="G35" s="1406"/>
      <c r="H35" s="1304"/>
      <c r="I35" s="1305"/>
      <c r="J35" s="1306"/>
      <c r="K35" s="1306"/>
      <c r="L35" s="936" t="s">
        <v>196</v>
      </c>
      <c r="M35" s="936">
        <v>5</v>
      </c>
      <c r="N35" s="913" t="s">
        <v>169</v>
      </c>
      <c r="O35" s="913" t="s">
        <v>169</v>
      </c>
      <c r="P35" s="1306"/>
      <c r="Q35" s="1306"/>
      <c r="R35" s="1328"/>
    </row>
    <row r="36" spans="1:18" ht="12.75" customHeight="1" x14ac:dyDescent="0.15">
      <c r="A36" s="1375"/>
      <c r="B36" s="1520" t="s">
        <v>196</v>
      </c>
      <c r="C36" s="1521"/>
      <c r="D36" s="1348">
        <v>24</v>
      </c>
      <c r="E36" s="1324"/>
      <c r="F36" s="1325"/>
      <c r="G36" s="1406"/>
      <c r="H36" s="1326">
        <v>8</v>
      </c>
      <c r="I36" s="1323">
        <v>8</v>
      </c>
      <c r="J36" s="1270">
        <v>8</v>
      </c>
      <c r="K36" s="1270">
        <v>8</v>
      </c>
      <c r="L36" s="936" t="s">
        <v>195</v>
      </c>
      <c r="M36" s="936">
        <v>0</v>
      </c>
      <c r="N36" s="913" t="s">
        <v>169</v>
      </c>
      <c r="O36" s="913" t="s">
        <v>169</v>
      </c>
      <c r="P36" s="1270">
        <v>8</v>
      </c>
      <c r="Q36" s="1270">
        <v>8</v>
      </c>
      <c r="R36" s="1365">
        <v>0.33333333333333331</v>
      </c>
    </row>
    <row r="37" spans="1:18" ht="12.75" customHeight="1" x14ac:dyDescent="0.15">
      <c r="A37" s="1283"/>
      <c r="B37" s="1518"/>
      <c r="C37" s="1519"/>
      <c r="D37" s="1283"/>
      <c r="E37" s="1305"/>
      <c r="F37" s="1306"/>
      <c r="G37" s="1311"/>
      <c r="H37" s="1304"/>
      <c r="I37" s="1305"/>
      <c r="J37" s="1306"/>
      <c r="K37" s="1306"/>
      <c r="L37" s="936" t="s">
        <v>194</v>
      </c>
      <c r="M37" s="936">
        <v>2</v>
      </c>
      <c r="N37" s="913" t="s">
        <v>169</v>
      </c>
      <c r="O37" s="913" t="s">
        <v>169</v>
      </c>
      <c r="P37" s="1306"/>
      <c r="Q37" s="1306"/>
      <c r="R37" s="1328"/>
    </row>
    <row r="38" spans="1:18" ht="12.75" customHeight="1" x14ac:dyDescent="0.15">
      <c r="A38" s="944" t="s">
        <v>110</v>
      </c>
      <c r="B38" s="1525" t="s">
        <v>605</v>
      </c>
      <c r="C38" s="1395"/>
      <c r="D38" s="944">
        <v>82</v>
      </c>
      <c r="E38" s="946">
        <v>1</v>
      </c>
      <c r="F38" s="937">
        <v>1</v>
      </c>
      <c r="G38" s="954">
        <v>9.2592592592592587E-3</v>
      </c>
      <c r="H38" s="937">
        <v>1</v>
      </c>
      <c r="I38" s="950">
        <v>1</v>
      </c>
      <c r="J38" s="936">
        <v>1</v>
      </c>
      <c r="K38" s="936">
        <v>1</v>
      </c>
      <c r="L38" s="1181"/>
      <c r="M38" s="1254"/>
      <c r="N38" s="1254"/>
      <c r="O38" s="1182"/>
      <c r="P38" s="936">
        <v>1</v>
      </c>
      <c r="Q38" s="936">
        <v>1</v>
      </c>
      <c r="R38" s="956">
        <v>1.2195121951219513E-2</v>
      </c>
    </row>
    <row r="39" spans="1:18" ht="12.75" customHeight="1" x14ac:dyDescent="0.15">
      <c r="A39" s="1284" t="s">
        <v>215</v>
      </c>
      <c r="B39" s="1490" t="s">
        <v>197</v>
      </c>
      <c r="C39" s="1396"/>
      <c r="D39" s="1284">
        <v>26</v>
      </c>
      <c r="E39" s="1303">
        <v>1</v>
      </c>
      <c r="F39" s="1264">
        <v>1</v>
      </c>
      <c r="G39" s="1312">
        <v>2.0833333333333332E-2</v>
      </c>
      <c r="H39" s="1302">
        <v>1</v>
      </c>
      <c r="I39" s="1303">
        <v>1</v>
      </c>
      <c r="J39" s="1264">
        <v>1</v>
      </c>
      <c r="K39" s="1264">
        <v>1</v>
      </c>
      <c r="L39" s="936" t="s">
        <v>199</v>
      </c>
      <c r="M39" s="936">
        <v>0</v>
      </c>
      <c r="N39" s="913" t="s">
        <v>169</v>
      </c>
      <c r="O39" s="913" t="s">
        <v>169</v>
      </c>
      <c r="P39" s="1264">
        <v>1</v>
      </c>
      <c r="Q39" s="1264">
        <v>1</v>
      </c>
      <c r="R39" s="1322">
        <v>3.8461538461538464E-2</v>
      </c>
    </row>
    <row r="40" spans="1:18" ht="12.75" customHeight="1" x14ac:dyDescent="0.15">
      <c r="A40" s="1284"/>
      <c r="B40" s="1490"/>
      <c r="C40" s="1396"/>
      <c r="D40" s="1284"/>
      <c r="E40" s="1303"/>
      <c r="F40" s="1264"/>
      <c r="G40" s="1312"/>
      <c r="H40" s="1302"/>
      <c r="I40" s="1303"/>
      <c r="J40" s="1264"/>
      <c r="K40" s="1264"/>
      <c r="L40" s="936" t="s">
        <v>548</v>
      </c>
      <c r="M40" s="936">
        <v>0</v>
      </c>
      <c r="N40" s="913" t="s">
        <v>169</v>
      </c>
      <c r="O40" s="913" t="s">
        <v>169</v>
      </c>
      <c r="P40" s="1264"/>
      <c r="Q40" s="1264"/>
      <c r="R40" s="1322"/>
    </row>
    <row r="41" spans="1:18" ht="12.75" customHeight="1" x14ac:dyDescent="0.15">
      <c r="A41" s="1284"/>
      <c r="B41" s="1490"/>
      <c r="C41" s="1396"/>
      <c r="D41" s="1284"/>
      <c r="E41" s="1303"/>
      <c r="F41" s="1264"/>
      <c r="G41" s="1312"/>
      <c r="H41" s="1302"/>
      <c r="I41" s="1303"/>
      <c r="J41" s="1264"/>
      <c r="K41" s="1264"/>
      <c r="L41" s="936" t="s">
        <v>200</v>
      </c>
      <c r="M41" s="936">
        <v>0</v>
      </c>
      <c r="N41" s="913" t="s">
        <v>169</v>
      </c>
      <c r="O41" s="913" t="s">
        <v>169</v>
      </c>
      <c r="P41" s="1264"/>
      <c r="Q41" s="1264"/>
      <c r="R41" s="1322"/>
    </row>
    <row r="42" spans="1:18" ht="12.75" customHeight="1" x14ac:dyDescent="0.15">
      <c r="A42" s="1284"/>
      <c r="B42" s="1490" t="s">
        <v>199</v>
      </c>
      <c r="C42" s="1396"/>
      <c r="D42" s="1284">
        <v>9</v>
      </c>
      <c r="E42" s="1303"/>
      <c r="F42" s="1264"/>
      <c r="G42" s="1312"/>
      <c r="H42" s="1302">
        <v>0</v>
      </c>
      <c r="I42" s="1303">
        <v>0</v>
      </c>
      <c r="J42" s="1264">
        <v>0</v>
      </c>
      <c r="K42" s="1264">
        <v>0</v>
      </c>
      <c r="L42" s="936" t="s">
        <v>197</v>
      </c>
      <c r="M42" s="936">
        <v>1</v>
      </c>
      <c r="N42" s="913" t="s">
        <v>169</v>
      </c>
      <c r="O42" s="913" t="s">
        <v>169</v>
      </c>
      <c r="P42" s="1264">
        <v>0</v>
      </c>
      <c r="Q42" s="1264">
        <v>0</v>
      </c>
      <c r="R42" s="1322">
        <v>0</v>
      </c>
    </row>
    <row r="43" spans="1:18" ht="12.75" customHeight="1" x14ac:dyDescent="0.15">
      <c r="A43" s="1284"/>
      <c r="B43" s="1490"/>
      <c r="C43" s="1396"/>
      <c r="D43" s="1284"/>
      <c r="E43" s="1303"/>
      <c r="F43" s="1264"/>
      <c r="G43" s="1312"/>
      <c r="H43" s="1302"/>
      <c r="I43" s="1303"/>
      <c r="J43" s="1264"/>
      <c r="K43" s="1264"/>
      <c r="L43" s="936" t="s">
        <v>548</v>
      </c>
      <c r="M43" s="936">
        <v>0</v>
      </c>
      <c r="N43" s="913" t="s">
        <v>169</v>
      </c>
      <c r="O43" s="913" t="s">
        <v>169</v>
      </c>
      <c r="P43" s="1264"/>
      <c r="Q43" s="1264"/>
      <c r="R43" s="1322"/>
    </row>
    <row r="44" spans="1:18" ht="12.75" customHeight="1" x14ac:dyDescent="0.15">
      <c r="A44" s="1284"/>
      <c r="B44" s="1490"/>
      <c r="C44" s="1396"/>
      <c r="D44" s="1284"/>
      <c r="E44" s="1303"/>
      <c r="F44" s="1264"/>
      <c r="G44" s="1312"/>
      <c r="H44" s="1302"/>
      <c r="I44" s="1303"/>
      <c r="J44" s="1264"/>
      <c r="K44" s="1264"/>
      <c r="L44" s="936" t="s">
        <v>200</v>
      </c>
      <c r="M44" s="936">
        <v>0</v>
      </c>
      <c r="N44" s="913" t="s">
        <v>169</v>
      </c>
      <c r="O44" s="913" t="s">
        <v>169</v>
      </c>
      <c r="P44" s="1264"/>
      <c r="Q44" s="1264"/>
      <c r="R44" s="1322"/>
    </row>
    <row r="45" spans="1:18" ht="12.75" customHeight="1" x14ac:dyDescent="0.15">
      <c r="A45" s="1284"/>
      <c r="B45" s="1434" t="s">
        <v>548</v>
      </c>
      <c r="C45" s="1333"/>
      <c r="D45" s="1284">
        <v>9</v>
      </c>
      <c r="E45" s="1303"/>
      <c r="F45" s="1264"/>
      <c r="G45" s="1312"/>
      <c r="H45" s="1302">
        <v>0</v>
      </c>
      <c r="I45" s="1303">
        <v>0</v>
      </c>
      <c r="J45" s="1264">
        <v>0</v>
      </c>
      <c r="K45" s="1264">
        <v>0</v>
      </c>
      <c r="L45" s="936" t="s">
        <v>197</v>
      </c>
      <c r="M45" s="936">
        <v>0</v>
      </c>
      <c r="N45" s="913" t="s">
        <v>169</v>
      </c>
      <c r="O45" s="913" t="s">
        <v>169</v>
      </c>
      <c r="P45" s="1264">
        <v>0</v>
      </c>
      <c r="Q45" s="1264">
        <v>0</v>
      </c>
      <c r="R45" s="1322">
        <v>0</v>
      </c>
    </row>
    <row r="46" spans="1:18" ht="12.75" customHeight="1" x14ac:dyDescent="0.15">
      <c r="A46" s="1284"/>
      <c r="B46" s="1434"/>
      <c r="C46" s="1333"/>
      <c r="D46" s="1284"/>
      <c r="E46" s="1303"/>
      <c r="F46" s="1264"/>
      <c r="G46" s="1312"/>
      <c r="H46" s="1302"/>
      <c r="I46" s="1303"/>
      <c r="J46" s="1264"/>
      <c r="K46" s="1264"/>
      <c r="L46" s="936" t="s">
        <v>199</v>
      </c>
      <c r="M46" s="936">
        <v>0</v>
      </c>
      <c r="N46" s="913" t="s">
        <v>169</v>
      </c>
      <c r="O46" s="913" t="s">
        <v>169</v>
      </c>
      <c r="P46" s="1264"/>
      <c r="Q46" s="1264"/>
      <c r="R46" s="1322"/>
    </row>
    <row r="47" spans="1:18" ht="12.75" customHeight="1" x14ac:dyDescent="0.15">
      <c r="A47" s="1284"/>
      <c r="B47" s="1434"/>
      <c r="C47" s="1333"/>
      <c r="D47" s="1284"/>
      <c r="E47" s="1303"/>
      <c r="F47" s="1264"/>
      <c r="G47" s="1312"/>
      <c r="H47" s="1302"/>
      <c r="I47" s="1303"/>
      <c r="J47" s="1264"/>
      <c r="K47" s="1264"/>
      <c r="L47" s="936" t="s">
        <v>200</v>
      </c>
      <c r="M47" s="936">
        <v>0</v>
      </c>
      <c r="N47" s="913" t="s">
        <v>169</v>
      </c>
      <c r="O47" s="913" t="s">
        <v>169</v>
      </c>
      <c r="P47" s="1264"/>
      <c r="Q47" s="1264"/>
      <c r="R47" s="1322"/>
    </row>
    <row r="48" spans="1:18" ht="12.75" customHeight="1" x14ac:dyDescent="0.15">
      <c r="A48" s="1284"/>
      <c r="B48" s="1434" t="s">
        <v>200</v>
      </c>
      <c r="C48" s="1333"/>
      <c r="D48" s="1284">
        <v>4</v>
      </c>
      <c r="E48" s="1303"/>
      <c r="F48" s="1264"/>
      <c r="G48" s="1312"/>
      <c r="H48" s="1302">
        <v>0</v>
      </c>
      <c r="I48" s="1303">
        <v>0</v>
      </c>
      <c r="J48" s="1264">
        <v>0</v>
      </c>
      <c r="K48" s="1264">
        <v>0</v>
      </c>
      <c r="L48" s="936" t="s">
        <v>197</v>
      </c>
      <c r="M48" s="936">
        <v>0</v>
      </c>
      <c r="N48" s="913" t="s">
        <v>169</v>
      </c>
      <c r="O48" s="913" t="s">
        <v>169</v>
      </c>
      <c r="P48" s="1264">
        <v>0</v>
      </c>
      <c r="Q48" s="1264">
        <v>0</v>
      </c>
      <c r="R48" s="1322">
        <v>0</v>
      </c>
    </row>
    <row r="49" spans="1:18" ht="12.75" customHeight="1" x14ac:dyDescent="0.15">
      <c r="A49" s="1284"/>
      <c r="B49" s="1434"/>
      <c r="C49" s="1333"/>
      <c r="D49" s="1284"/>
      <c r="E49" s="1303"/>
      <c r="F49" s="1264"/>
      <c r="G49" s="1312"/>
      <c r="H49" s="1302"/>
      <c r="I49" s="1303"/>
      <c r="J49" s="1264"/>
      <c r="K49" s="1264"/>
      <c r="L49" s="936" t="s">
        <v>199</v>
      </c>
      <c r="M49" s="936">
        <v>0</v>
      </c>
      <c r="N49" s="913" t="s">
        <v>169</v>
      </c>
      <c r="O49" s="913" t="s">
        <v>169</v>
      </c>
      <c r="P49" s="1264"/>
      <c r="Q49" s="1264"/>
      <c r="R49" s="1322"/>
    </row>
    <row r="50" spans="1:18" ht="12.75" customHeight="1" x14ac:dyDescent="0.15">
      <c r="A50" s="1284"/>
      <c r="B50" s="1434"/>
      <c r="C50" s="1333"/>
      <c r="D50" s="1284"/>
      <c r="E50" s="1303"/>
      <c r="F50" s="1264"/>
      <c r="G50" s="1312"/>
      <c r="H50" s="1302"/>
      <c r="I50" s="1303"/>
      <c r="J50" s="1264"/>
      <c r="K50" s="1264"/>
      <c r="L50" s="936" t="s">
        <v>548</v>
      </c>
      <c r="M50" s="936">
        <v>0</v>
      </c>
      <c r="N50" s="913" t="s">
        <v>169</v>
      </c>
      <c r="O50" s="913" t="s">
        <v>169</v>
      </c>
      <c r="P50" s="1264"/>
      <c r="Q50" s="1264"/>
      <c r="R50" s="1322"/>
    </row>
    <row r="51" spans="1:18" ht="12.75" customHeight="1" x14ac:dyDescent="0.15">
      <c r="A51" s="1375" t="s">
        <v>213</v>
      </c>
      <c r="B51" s="1434" t="s">
        <v>197</v>
      </c>
      <c r="C51" s="1333"/>
      <c r="D51" s="1284">
        <v>20</v>
      </c>
      <c r="E51" s="1303">
        <v>0</v>
      </c>
      <c r="F51" s="1264">
        <v>0</v>
      </c>
      <c r="G51" s="1312">
        <v>0</v>
      </c>
      <c r="H51" s="1302">
        <v>0</v>
      </c>
      <c r="I51" s="1303">
        <v>0</v>
      </c>
      <c r="J51" s="1264">
        <v>0</v>
      </c>
      <c r="K51" s="1264">
        <v>0</v>
      </c>
      <c r="L51" s="942" t="s">
        <v>199</v>
      </c>
      <c r="M51" s="789">
        <v>0</v>
      </c>
      <c r="N51" s="913" t="s">
        <v>169</v>
      </c>
      <c r="O51" s="913" t="s">
        <v>169</v>
      </c>
      <c r="P51" s="1264">
        <v>0</v>
      </c>
      <c r="Q51" s="1264">
        <v>0</v>
      </c>
      <c r="R51" s="1322">
        <v>0</v>
      </c>
    </row>
    <row r="52" spans="1:18" ht="12.75" customHeight="1" x14ac:dyDescent="0.15">
      <c r="A52" s="1375"/>
      <c r="B52" s="1434"/>
      <c r="C52" s="1333"/>
      <c r="D52" s="1284"/>
      <c r="E52" s="1303"/>
      <c r="F52" s="1264"/>
      <c r="G52" s="1312"/>
      <c r="H52" s="1302"/>
      <c r="I52" s="1303"/>
      <c r="J52" s="1264"/>
      <c r="K52" s="1264"/>
      <c r="L52" s="936" t="s">
        <v>198</v>
      </c>
      <c r="M52" s="936">
        <v>0</v>
      </c>
      <c r="N52" s="913" t="s">
        <v>169</v>
      </c>
      <c r="O52" s="913" t="s">
        <v>169</v>
      </c>
      <c r="P52" s="1264"/>
      <c r="Q52" s="1264"/>
      <c r="R52" s="1322"/>
    </row>
    <row r="53" spans="1:18" ht="12.75" customHeight="1" x14ac:dyDescent="0.15">
      <c r="A53" s="1375"/>
      <c r="B53" s="1434" t="s">
        <v>199</v>
      </c>
      <c r="C53" s="1333"/>
      <c r="D53" s="1284">
        <v>22</v>
      </c>
      <c r="E53" s="1303"/>
      <c r="F53" s="1264"/>
      <c r="G53" s="1312"/>
      <c r="H53" s="1302">
        <v>0</v>
      </c>
      <c r="I53" s="1303">
        <v>0</v>
      </c>
      <c r="J53" s="1264">
        <v>0</v>
      </c>
      <c r="K53" s="1264">
        <v>0</v>
      </c>
      <c r="L53" s="936" t="s">
        <v>197</v>
      </c>
      <c r="M53" s="936">
        <v>0</v>
      </c>
      <c r="N53" s="913" t="s">
        <v>169</v>
      </c>
      <c r="O53" s="913" t="s">
        <v>169</v>
      </c>
      <c r="P53" s="1264">
        <v>0</v>
      </c>
      <c r="Q53" s="1264">
        <v>0</v>
      </c>
      <c r="R53" s="1322">
        <v>0</v>
      </c>
    </row>
    <row r="54" spans="1:18" ht="12.75" customHeight="1" x14ac:dyDescent="0.15">
      <c r="A54" s="1375"/>
      <c r="B54" s="1434"/>
      <c r="C54" s="1333"/>
      <c r="D54" s="1284"/>
      <c r="E54" s="1303"/>
      <c r="F54" s="1264"/>
      <c r="G54" s="1312"/>
      <c r="H54" s="1302"/>
      <c r="I54" s="1303"/>
      <c r="J54" s="1264"/>
      <c r="K54" s="1264"/>
      <c r="L54" s="936" t="s">
        <v>198</v>
      </c>
      <c r="M54" s="936">
        <v>0</v>
      </c>
      <c r="N54" s="913" t="s">
        <v>169</v>
      </c>
      <c r="O54" s="913" t="s">
        <v>169</v>
      </c>
      <c r="P54" s="1264"/>
      <c r="Q54" s="1264"/>
      <c r="R54" s="1322"/>
    </row>
    <row r="55" spans="1:18" ht="12.75" customHeight="1" x14ac:dyDescent="0.15">
      <c r="A55" s="1375"/>
      <c r="B55" s="1434" t="s">
        <v>198</v>
      </c>
      <c r="C55" s="1333"/>
      <c r="D55" s="1284">
        <v>19</v>
      </c>
      <c r="E55" s="1303"/>
      <c r="F55" s="1264"/>
      <c r="G55" s="1312"/>
      <c r="H55" s="1302">
        <v>0</v>
      </c>
      <c r="I55" s="1303">
        <v>0</v>
      </c>
      <c r="J55" s="1264">
        <v>0</v>
      </c>
      <c r="K55" s="1264">
        <v>0</v>
      </c>
      <c r="L55" s="936" t="s">
        <v>197</v>
      </c>
      <c r="M55" s="936">
        <v>0</v>
      </c>
      <c r="N55" s="913" t="s">
        <v>169</v>
      </c>
      <c r="O55" s="913" t="s">
        <v>169</v>
      </c>
      <c r="P55" s="1264">
        <v>0</v>
      </c>
      <c r="Q55" s="1264">
        <v>0</v>
      </c>
      <c r="R55" s="1322">
        <v>0</v>
      </c>
    </row>
    <row r="56" spans="1:18" ht="12.75" customHeight="1" x14ac:dyDescent="0.15">
      <c r="A56" s="1283"/>
      <c r="B56" s="1434"/>
      <c r="C56" s="1333"/>
      <c r="D56" s="1284"/>
      <c r="E56" s="1303"/>
      <c r="F56" s="1264"/>
      <c r="G56" s="1312"/>
      <c r="H56" s="1302"/>
      <c r="I56" s="1303"/>
      <c r="J56" s="1264"/>
      <c r="K56" s="1264"/>
      <c r="L56" s="936" t="s">
        <v>199</v>
      </c>
      <c r="M56" s="936">
        <v>0</v>
      </c>
      <c r="N56" s="913" t="s">
        <v>169</v>
      </c>
      <c r="O56" s="913" t="s">
        <v>169</v>
      </c>
      <c r="P56" s="1264"/>
      <c r="Q56" s="1264"/>
      <c r="R56" s="1322"/>
    </row>
    <row r="57" spans="1:18" ht="12.75" customHeight="1" x14ac:dyDescent="0.15">
      <c r="A57" s="968" t="s">
        <v>111</v>
      </c>
      <c r="B57" s="1520" t="s">
        <v>606</v>
      </c>
      <c r="C57" s="1521"/>
      <c r="D57" s="979">
        <v>9</v>
      </c>
      <c r="E57" s="975">
        <v>2</v>
      </c>
      <c r="F57" s="981">
        <v>2</v>
      </c>
      <c r="G57" s="982">
        <v>0.22222222222222221</v>
      </c>
      <c r="H57" s="981">
        <v>2</v>
      </c>
      <c r="I57" s="958">
        <v>2</v>
      </c>
      <c r="J57" s="959">
        <v>2</v>
      </c>
      <c r="K57" s="959">
        <v>2</v>
      </c>
      <c r="L57" s="1181"/>
      <c r="M57" s="1254"/>
      <c r="N57" s="1254"/>
      <c r="O57" s="1182"/>
      <c r="P57" s="959">
        <v>2</v>
      </c>
      <c r="Q57" s="959">
        <v>2</v>
      </c>
      <c r="R57" s="973">
        <v>0.22222222222222221</v>
      </c>
    </row>
    <row r="58" spans="1:18" ht="12.75" customHeight="1" x14ac:dyDescent="0.15">
      <c r="A58" s="1284" t="s">
        <v>112</v>
      </c>
      <c r="B58" s="1490" t="s">
        <v>607</v>
      </c>
      <c r="C58" s="1396"/>
      <c r="D58" s="944">
        <v>34</v>
      </c>
      <c r="E58" s="1323">
        <v>4</v>
      </c>
      <c r="F58" s="1270">
        <v>4</v>
      </c>
      <c r="G58" s="1313">
        <v>8.3333333333333329E-2</v>
      </c>
      <c r="H58" s="937">
        <v>4</v>
      </c>
      <c r="I58" s="950">
        <v>4</v>
      </c>
      <c r="J58" s="936">
        <v>4</v>
      </c>
      <c r="K58" s="936">
        <v>4</v>
      </c>
      <c r="L58" s="936" t="s">
        <v>604</v>
      </c>
      <c r="M58" s="936">
        <v>0</v>
      </c>
      <c r="N58" s="913" t="s">
        <v>169</v>
      </c>
      <c r="O58" s="913" t="s">
        <v>169</v>
      </c>
      <c r="P58" s="936">
        <v>4</v>
      </c>
      <c r="Q58" s="936">
        <v>4</v>
      </c>
      <c r="R58" s="956">
        <v>0.11764705882352941</v>
      </c>
    </row>
    <row r="59" spans="1:18" ht="12.75" customHeight="1" x14ac:dyDescent="0.15">
      <c r="A59" s="1347"/>
      <c r="B59" s="1522" t="s">
        <v>604</v>
      </c>
      <c r="C59" s="1334"/>
      <c r="D59" s="967">
        <v>14</v>
      </c>
      <c r="E59" s="1343"/>
      <c r="F59" s="1505"/>
      <c r="G59" s="1229"/>
      <c r="H59" s="934">
        <v>0</v>
      </c>
      <c r="I59" s="986">
        <v>0</v>
      </c>
      <c r="J59" s="969">
        <v>0</v>
      </c>
      <c r="K59" s="969">
        <v>0</v>
      </c>
      <c r="L59" s="1105" t="s">
        <v>607</v>
      </c>
      <c r="M59" s="969">
        <v>2</v>
      </c>
      <c r="N59" s="989" t="s">
        <v>169</v>
      </c>
      <c r="O59" s="989" t="s">
        <v>169</v>
      </c>
      <c r="P59" s="969">
        <v>0</v>
      </c>
      <c r="Q59" s="969">
        <v>0</v>
      </c>
      <c r="R59" s="128">
        <v>0</v>
      </c>
    </row>
    <row r="60" spans="1:18" s="70" customFormat="1" ht="12.75" customHeight="1" x14ac:dyDescent="0.15">
      <c r="A60" s="200"/>
      <c r="B60" s="200"/>
      <c r="C60" s="1050"/>
      <c r="D60" s="200"/>
      <c r="E60" s="200"/>
      <c r="F60" s="200"/>
      <c r="G60" s="312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312"/>
    </row>
    <row r="61" spans="1:18" ht="12.75" customHeight="1" x14ac:dyDescent="0.15">
      <c r="A61" s="1232" t="s">
        <v>227</v>
      </c>
      <c r="B61" s="1235" t="s">
        <v>228</v>
      </c>
      <c r="C61" s="1355"/>
      <c r="D61" s="1232" t="s">
        <v>229</v>
      </c>
      <c r="E61" s="1171" t="s">
        <v>239</v>
      </c>
      <c r="F61" s="1168"/>
      <c r="G61" s="1241"/>
      <c r="H61" s="1355" t="s">
        <v>233</v>
      </c>
      <c r="I61" s="1119" t="s">
        <v>245</v>
      </c>
      <c r="J61" s="1120"/>
      <c r="K61" s="1120"/>
      <c r="L61" s="1120"/>
      <c r="M61" s="1120"/>
      <c r="N61" s="1120"/>
      <c r="O61" s="1120"/>
      <c r="P61" s="1120"/>
      <c r="Q61" s="1120"/>
      <c r="R61" s="1121"/>
    </row>
    <row r="62" spans="1:18" ht="12.75" customHeight="1" x14ac:dyDescent="0.15">
      <c r="A62" s="1262"/>
      <c r="B62" s="1243"/>
      <c r="C62" s="1151"/>
      <c r="D62" s="1262"/>
      <c r="E62" s="1160"/>
      <c r="F62" s="1199"/>
      <c r="G62" s="1301"/>
      <c r="H62" s="1151"/>
      <c r="I62" s="1122" t="s">
        <v>238</v>
      </c>
      <c r="J62" s="1123"/>
      <c r="K62" s="1123"/>
      <c r="L62" s="1123" t="s">
        <v>246</v>
      </c>
      <c r="M62" s="1123"/>
      <c r="N62" s="1123"/>
      <c r="O62" s="1123"/>
      <c r="P62" s="1243" t="s">
        <v>590</v>
      </c>
      <c r="Q62" s="1243" t="s">
        <v>576</v>
      </c>
      <c r="R62" s="1244" t="s">
        <v>586</v>
      </c>
    </row>
    <row r="63" spans="1:18" s="46" customFormat="1" ht="22.5" x14ac:dyDescent="0.15">
      <c r="A63" s="1263"/>
      <c r="B63" s="1240"/>
      <c r="C63" s="1191"/>
      <c r="D63" s="1263"/>
      <c r="E63" s="1049" t="s">
        <v>230</v>
      </c>
      <c r="F63" s="1051" t="s">
        <v>522</v>
      </c>
      <c r="G63" s="838" t="s">
        <v>231</v>
      </c>
      <c r="H63" s="1191"/>
      <c r="I63" s="1055" t="s">
        <v>577</v>
      </c>
      <c r="J63" s="1051" t="s">
        <v>578</v>
      </c>
      <c r="K63" s="1051" t="s">
        <v>579</v>
      </c>
      <c r="L63" s="1051" t="s">
        <v>580</v>
      </c>
      <c r="M63" s="1051" t="s">
        <v>581</v>
      </c>
      <c r="N63" s="1051" t="s">
        <v>582</v>
      </c>
      <c r="O63" s="1051" t="s">
        <v>583</v>
      </c>
      <c r="P63" s="1240"/>
      <c r="Q63" s="1240"/>
      <c r="R63" s="1245"/>
    </row>
    <row r="64" spans="1:18" ht="12.75" customHeight="1" x14ac:dyDescent="0.15">
      <c r="A64" s="944" t="s">
        <v>113</v>
      </c>
      <c r="B64" s="1440" t="s">
        <v>603</v>
      </c>
      <c r="C64" s="1332"/>
      <c r="D64" s="943">
        <v>31</v>
      </c>
      <c r="E64" s="945">
        <v>1</v>
      </c>
      <c r="F64" s="940">
        <v>1</v>
      </c>
      <c r="G64" s="953">
        <v>3.2258064516129031E-2</v>
      </c>
      <c r="H64" s="940">
        <v>1</v>
      </c>
      <c r="I64" s="951">
        <v>1</v>
      </c>
      <c r="J64" s="952">
        <v>1</v>
      </c>
      <c r="K64" s="952">
        <v>1</v>
      </c>
      <c r="L64" s="1203"/>
      <c r="M64" s="1266"/>
      <c r="N64" s="1266"/>
      <c r="O64" s="1204"/>
      <c r="P64" s="952">
        <v>1</v>
      </c>
      <c r="Q64" s="952">
        <v>1</v>
      </c>
      <c r="R64" s="961">
        <v>3.2258064516129031E-2</v>
      </c>
    </row>
    <row r="65" spans="1:18" ht="12.75" customHeight="1" x14ac:dyDescent="0.15">
      <c r="A65" s="389" t="s">
        <v>114</v>
      </c>
      <c r="B65" s="1434" t="s">
        <v>608</v>
      </c>
      <c r="C65" s="1333"/>
      <c r="D65" s="389">
        <v>52</v>
      </c>
      <c r="E65" s="390">
        <v>4</v>
      </c>
      <c r="F65" s="386">
        <v>4</v>
      </c>
      <c r="G65" s="385">
        <v>7.6923076923076927E-2</v>
      </c>
      <c r="H65" s="386">
        <v>4</v>
      </c>
      <c r="I65" s="383">
        <v>4</v>
      </c>
      <c r="J65" s="377">
        <v>4</v>
      </c>
      <c r="K65" s="377">
        <v>4</v>
      </c>
      <c r="L65" s="1175"/>
      <c r="M65" s="1259"/>
      <c r="N65" s="1259"/>
      <c r="O65" s="1176"/>
      <c r="P65" s="377">
        <v>4</v>
      </c>
      <c r="Q65" s="377">
        <v>4</v>
      </c>
      <c r="R65" s="378">
        <v>7.6923076923076927E-2</v>
      </c>
    </row>
    <row r="66" spans="1:18" ht="12.75" customHeight="1" x14ac:dyDescent="0.15">
      <c r="A66" s="1080" t="s">
        <v>115</v>
      </c>
      <c r="B66" s="1490" t="s">
        <v>603</v>
      </c>
      <c r="C66" s="1396"/>
      <c r="D66" s="944">
        <v>57</v>
      </c>
      <c r="E66" s="946">
        <v>3</v>
      </c>
      <c r="F66" s="937">
        <v>3</v>
      </c>
      <c r="G66" s="954">
        <v>5.2631578947368418E-2</v>
      </c>
      <c r="H66" s="937">
        <v>3</v>
      </c>
      <c r="I66" s="950">
        <v>3</v>
      </c>
      <c r="J66" s="936">
        <v>3</v>
      </c>
      <c r="K66" s="936">
        <v>3</v>
      </c>
      <c r="L66" s="1175"/>
      <c r="M66" s="1259"/>
      <c r="N66" s="1259"/>
      <c r="O66" s="1176"/>
      <c r="P66" s="936">
        <v>3</v>
      </c>
      <c r="Q66" s="936">
        <v>3</v>
      </c>
      <c r="R66" s="956">
        <v>5.2631578947368418E-2</v>
      </c>
    </row>
    <row r="67" spans="1:18" ht="12.75" customHeight="1" x14ac:dyDescent="0.15">
      <c r="A67" s="1080" t="s">
        <v>116</v>
      </c>
      <c r="B67" s="1434" t="s">
        <v>607</v>
      </c>
      <c r="C67" s="1333"/>
      <c r="D67" s="944">
        <v>15</v>
      </c>
      <c r="E67" s="946">
        <v>0</v>
      </c>
      <c r="F67" s="937">
        <v>0</v>
      </c>
      <c r="G67" s="954">
        <v>0</v>
      </c>
      <c r="H67" s="937">
        <v>0</v>
      </c>
      <c r="I67" s="950">
        <v>0</v>
      </c>
      <c r="J67" s="936">
        <v>0</v>
      </c>
      <c r="K67" s="936">
        <v>0</v>
      </c>
      <c r="L67" s="1183"/>
      <c r="M67" s="1494"/>
      <c r="N67" s="1494"/>
      <c r="O67" s="1184"/>
      <c r="P67" s="936">
        <v>0</v>
      </c>
      <c r="Q67" s="936">
        <v>0</v>
      </c>
      <c r="R67" s="956">
        <v>0</v>
      </c>
    </row>
    <row r="68" spans="1:18" ht="12.75" customHeight="1" x14ac:dyDescent="0.15">
      <c r="A68" s="1348" t="s">
        <v>142</v>
      </c>
      <c r="B68" s="1490" t="s">
        <v>191</v>
      </c>
      <c r="C68" s="1396"/>
      <c r="D68" s="944">
        <v>11</v>
      </c>
      <c r="E68" s="1323">
        <v>2</v>
      </c>
      <c r="F68" s="1270">
        <v>2</v>
      </c>
      <c r="G68" s="1313">
        <v>0.14285714285714285</v>
      </c>
      <c r="H68" s="937">
        <v>1</v>
      </c>
      <c r="I68" s="950">
        <v>1</v>
      </c>
      <c r="J68" s="936">
        <v>1</v>
      </c>
      <c r="K68" s="936">
        <v>1</v>
      </c>
      <c r="L68" s="1014" t="s">
        <v>10</v>
      </c>
      <c r="M68" s="1024">
        <v>1</v>
      </c>
      <c r="N68" s="268" t="s">
        <v>169</v>
      </c>
      <c r="O68" s="268" t="s">
        <v>169</v>
      </c>
      <c r="P68" s="936">
        <v>1</v>
      </c>
      <c r="Q68" s="936">
        <v>1</v>
      </c>
      <c r="R68" s="956">
        <v>9.0909090909090912E-2</v>
      </c>
    </row>
    <row r="69" spans="1:18" ht="12.75" customHeight="1" x14ac:dyDescent="0.15">
      <c r="A69" s="1283"/>
      <c r="B69" s="1434" t="s">
        <v>10</v>
      </c>
      <c r="C69" s="1333"/>
      <c r="D69" s="944">
        <v>3</v>
      </c>
      <c r="E69" s="1305"/>
      <c r="F69" s="1306"/>
      <c r="G69" s="1311"/>
      <c r="H69" s="937">
        <v>1</v>
      </c>
      <c r="I69" s="950">
        <v>1</v>
      </c>
      <c r="J69" s="936">
        <v>1</v>
      </c>
      <c r="K69" s="936">
        <v>1</v>
      </c>
      <c r="L69" s="1024" t="s">
        <v>191</v>
      </c>
      <c r="M69" s="1024">
        <v>0</v>
      </c>
      <c r="N69" s="268" t="s">
        <v>169</v>
      </c>
      <c r="O69" s="268" t="s">
        <v>169</v>
      </c>
      <c r="P69" s="936">
        <v>1</v>
      </c>
      <c r="Q69" s="936">
        <v>1</v>
      </c>
      <c r="R69" s="956">
        <v>0.33333333333333331</v>
      </c>
    </row>
    <row r="70" spans="1:18" ht="12.75" customHeight="1" x14ac:dyDescent="0.15">
      <c r="A70" s="944" t="s">
        <v>143</v>
      </c>
      <c r="B70" s="1490" t="s">
        <v>8</v>
      </c>
      <c r="C70" s="1396"/>
      <c r="D70" s="944">
        <v>6</v>
      </c>
      <c r="E70" s="1017">
        <v>3</v>
      </c>
      <c r="F70" s="1014">
        <v>3</v>
      </c>
      <c r="G70" s="1018">
        <v>0.5</v>
      </c>
      <c r="H70" s="1016">
        <v>3</v>
      </c>
      <c r="I70" s="1017">
        <v>3</v>
      </c>
      <c r="J70" s="1014">
        <v>3</v>
      </c>
      <c r="K70" s="1014">
        <v>3</v>
      </c>
      <c r="L70" s="1510"/>
      <c r="M70" s="1511"/>
      <c r="N70" s="1511"/>
      <c r="O70" s="1512"/>
      <c r="P70" s="1014">
        <v>3</v>
      </c>
      <c r="Q70" s="1014">
        <v>3</v>
      </c>
      <c r="R70" s="1015">
        <v>0.5</v>
      </c>
    </row>
    <row r="71" spans="1:18" ht="12.75" customHeight="1" x14ac:dyDescent="0.15">
      <c r="A71" s="1348" t="s">
        <v>209</v>
      </c>
      <c r="B71" s="1490" t="s">
        <v>188</v>
      </c>
      <c r="C71" s="1396"/>
      <c r="D71" s="944">
        <v>28</v>
      </c>
      <c r="E71" s="1303">
        <v>2</v>
      </c>
      <c r="F71" s="1264">
        <v>2</v>
      </c>
      <c r="G71" s="1312">
        <v>5.8823529411764705E-2</v>
      </c>
      <c r="H71" s="1016">
        <v>2</v>
      </c>
      <c r="I71" s="1017">
        <v>2</v>
      </c>
      <c r="J71" s="1014">
        <v>2</v>
      </c>
      <c r="K71" s="1014">
        <v>2</v>
      </c>
      <c r="L71" s="1024" t="s">
        <v>11</v>
      </c>
      <c r="M71" s="1024">
        <v>0</v>
      </c>
      <c r="N71" s="268" t="s">
        <v>169</v>
      </c>
      <c r="O71" s="268" t="s">
        <v>169</v>
      </c>
      <c r="P71" s="1014">
        <v>2</v>
      </c>
      <c r="Q71" s="1014">
        <v>2</v>
      </c>
      <c r="R71" s="1015">
        <v>7.1428571428571425E-2</v>
      </c>
    </row>
    <row r="72" spans="1:18" ht="12.75" customHeight="1" x14ac:dyDescent="0.15">
      <c r="A72" s="1283"/>
      <c r="B72" s="1434" t="s">
        <v>11</v>
      </c>
      <c r="C72" s="1333"/>
      <c r="D72" s="1045">
        <v>6</v>
      </c>
      <c r="E72" s="1303"/>
      <c r="F72" s="1264"/>
      <c r="G72" s="1312"/>
      <c r="H72" s="1016">
        <v>0</v>
      </c>
      <c r="I72" s="1017">
        <v>0</v>
      </c>
      <c r="J72" s="1014">
        <v>0</v>
      </c>
      <c r="K72" s="1014">
        <v>0</v>
      </c>
      <c r="L72" s="1024" t="s">
        <v>188</v>
      </c>
      <c r="M72" s="1024">
        <v>2</v>
      </c>
      <c r="N72" s="268" t="s">
        <v>169</v>
      </c>
      <c r="O72" s="268" t="s">
        <v>169</v>
      </c>
      <c r="P72" s="1014">
        <v>0</v>
      </c>
      <c r="Q72" s="1014">
        <v>0</v>
      </c>
      <c r="R72" s="1015">
        <v>0</v>
      </c>
    </row>
    <row r="73" spans="1:18" ht="12.75" customHeight="1" x14ac:dyDescent="0.15">
      <c r="A73" s="944" t="s">
        <v>211</v>
      </c>
      <c r="B73" s="1434" t="s">
        <v>188</v>
      </c>
      <c r="C73" s="1333"/>
      <c r="D73" s="1045">
        <v>24</v>
      </c>
      <c r="E73" s="1017">
        <v>7</v>
      </c>
      <c r="F73" s="1014">
        <v>7</v>
      </c>
      <c r="G73" s="1018">
        <v>0.29166666666666669</v>
      </c>
      <c r="H73" s="1016">
        <v>7</v>
      </c>
      <c r="I73" s="1017">
        <v>7</v>
      </c>
      <c r="J73" s="1014">
        <v>7</v>
      </c>
      <c r="K73" s="1014">
        <v>7</v>
      </c>
      <c r="L73" s="1173"/>
      <c r="M73" s="1258"/>
      <c r="N73" s="1258"/>
      <c r="O73" s="1174"/>
      <c r="P73" s="1014">
        <v>7</v>
      </c>
      <c r="Q73" s="1014">
        <v>7</v>
      </c>
      <c r="R73" s="1015">
        <v>0.29166666666666669</v>
      </c>
    </row>
    <row r="74" spans="1:18" ht="12.75" customHeight="1" x14ac:dyDescent="0.15">
      <c r="A74" s="944" t="s">
        <v>210</v>
      </c>
      <c r="B74" s="1434" t="s">
        <v>188</v>
      </c>
      <c r="C74" s="1509"/>
      <c r="D74" s="1045">
        <v>24</v>
      </c>
      <c r="E74" s="1017">
        <v>9</v>
      </c>
      <c r="F74" s="1014">
        <v>9</v>
      </c>
      <c r="G74" s="1018">
        <v>0.375</v>
      </c>
      <c r="H74" s="1016">
        <v>9</v>
      </c>
      <c r="I74" s="1017">
        <v>9</v>
      </c>
      <c r="J74" s="1014">
        <v>9</v>
      </c>
      <c r="K74" s="1014">
        <v>9</v>
      </c>
      <c r="L74" s="1175"/>
      <c r="M74" s="1259"/>
      <c r="N74" s="1259"/>
      <c r="O74" s="1176"/>
      <c r="P74" s="1014">
        <v>9</v>
      </c>
      <c r="Q74" s="1014">
        <v>9</v>
      </c>
      <c r="R74" s="1015">
        <v>0.375</v>
      </c>
    </row>
    <row r="75" spans="1:18" ht="12.75" customHeight="1" x14ac:dyDescent="0.15">
      <c r="A75" s="944" t="s">
        <v>20</v>
      </c>
      <c r="B75" s="1434" t="s">
        <v>171</v>
      </c>
      <c r="C75" s="1509"/>
      <c r="D75" s="1045">
        <v>11</v>
      </c>
      <c r="E75" s="1017">
        <v>0</v>
      </c>
      <c r="F75" s="1014">
        <v>0</v>
      </c>
      <c r="G75" s="1018">
        <v>0</v>
      </c>
      <c r="H75" s="1016">
        <v>0</v>
      </c>
      <c r="I75" s="1017">
        <v>0</v>
      </c>
      <c r="J75" s="1014">
        <v>0</v>
      </c>
      <c r="K75" s="1014">
        <v>0</v>
      </c>
      <c r="L75" s="1175"/>
      <c r="M75" s="1259"/>
      <c r="N75" s="1259"/>
      <c r="O75" s="1176"/>
      <c r="P75" s="1014">
        <v>0</v>
      </c>
      <c r="Q75" s="1014">
        <v>0</v>
      </c>
      <c r="R75" s="1015">
        <v>0</v>
      </c>
    </row>
    <row r="76" spans="1:18" ht="12.75" customHeight="1" x14ac:dyDescent="0.15">
      <c r="A76" s="944" t="s">
        <v>50</v>
      </c>
      <c r="B76" s="1434" t="s">
        <v>168</v>
      </c>
      <c r="C76" s="1509"/>
      <c r="D76" s="1045">
        <v>21</v>
      </c>
      <c r="E76" s="1017">
        <v>3</v>
      </c>
      <c r="F76" s="1014">
        <v>3</v>
      </c>
      <c r="G76" s="1018">
        <v>0.14285714285714285</v>
      </c>
      <c r="H76" s="1016">
        <v>3</v>
      </c>
      <c r="I76" s="1017">
        <v>3</v>
      </c>
      <c r="J76" s="1014">
        <v>3</v>
      </c>
      <c r="K76" s="1014">
        <v>3</v>
      </c>
      <c r="L76" s="1175"/>
      <c r="M76" s="1259"/>
      <c r="N76" s="1259"/>
      <c r="O76" s="1176"/>
      <c r="P76" s="1014">
        <v>3</v>
      </c>
      <c r="Q76" s="1014">
        <v>3</v>
      </c>
      <c r="R76" s="1015">
        <v>0.14285714285714285</v>
      </c>
    </row>
    <row r="77" spans="1:18" ht="12.75" customHeight="1" x14ac:dyDescent="0.15">
      <c r="A77" s="944" t="s">
        <v>207</v>
      </c>
      <c r="B77" s="1434" t="s">
        <v>147</v>
      </c>
      <c r="C77" s="1509"/>
      <c r="D77" s="1045">
        <v>5</v>
      </c>
      <c r="E77" s="1017">
        <v>2</v>
      </c>
      <c r="F77" s="1014">
        <v>2</v>
      </c>
      <c r="G77" s="1018">
        <v>0.4</v>
      </c>
      <c r="H77" s="1016">
        <v>2</v>
      </c>
      <c r="I77" s="1017">
        <v>2</v>
      </c>
      <c r="J77" s="1014">
        <v>2</v>
      </c>
      <c r="K77" s="1014">
        <v>2</v>
      </c>
      <c r="L77" s="1175"/>
      <c r="M77" s="1259"/>
      <c r="N77" s="1259"/>
      <c r="O77" s="1176"/>
      <c r="P77" s="1014">
        <v>2</v>
      </c>
      <c r="Q77" s="1014">
        <v>2</v>
      </c>
      <c r="R77" s="1015">
        <v>0.4</v>
      </c>
    </row>
    <row r="78" spans="1:18" ht="12.75" customHeight="1" x14ac:dyDescent="0.15">
      <c r="A78" s="944" t="s">
        <v>141</v>
      </c>
      <c r="B78" s="1434" t="s">
        <v>147</v>
      </c>
      <c r="C78" s="1509"/>
      <c r="D78" s="1045">
        <v>21</v>
      </c>
      <c r="E78" s="1017">
        <v>1</v>
      </c>
      <c r="F78" s="1014">
        <v>1</v>
      </c>
      <c r="G78" s="1018">
        <v>4.7619047619047616E-2</v>
      </c>
      <c r="H78" s="1016">
        <v>1</v>
      </c>
      <c r="I78" s="1017">
        <v>1</v>
      </c>
      <c r="J78" s="1014">
        <v>1</v>
      </c>
      <c r="K78" s="1014">
        <v>1</v>
      </c>
      <c r="L78" s="1175"/>
      <c r="M78" s="1259"/>
      <c r="N78" s="1259"/>
      <c r="O78" s="1176"/>
      <c r="P78" s="1014">
        <v>1</v>
      </c>
      <c r="Q78" s="1014">
        <v>1</v>
      </c>
      <c r="R78" s="1015">
        <v>4.7619047619047616E-2</v>
      </c>
    </row>
    <row r="79" spans="1:18" ht="12.75" customHeight="1" x14ac:dyDescent="0.15">
      <c r="A79" s="389" t="s">
        <v>81</v>
      </c>
      <c r="B79" s="1434" t="s">
        <v>180</v>
      </c>
      <c r="C79" s="1509"/>
      <c r="D79" s="1045">
        <v>44</v>
      </c>
      <c r="E79" s="1017">
        <v>2</v>
      </c>
      <c r="F79" s="1014">
        <v>2</v>
      </c>
      <c r="G79" s="1018">
        <v>4.5454545454545456E-2</v>
      </c>
      <c r="H79" s="1016">
        <v>2</v>
      </c>
      <c r="I79" s="1017">
        <v>2</v>
      </c>
      <c r="J79" s="1014">
        <v>2</v>
      </c>
      <c r="K79" s="1014">
        <v>2</v>
      </c>
      <c r="L79" s="1175"/>
      <c r="M79" s="1259"/>
      <c r="N79" s="1259"/>
      <c r="O79" s="1176"/>
      <c r="P79" s="1014">
        <v>2</v>
      </c>
      <c r="Q79" s="1014">
        <v>2</v>
      </c>
      <c r="R79" s="1015">
        <v>4.5454545454545456E-2</v>
      </c>
    </row>
    <row r="80" spans="1:18" ht="12.75" customHeight="1" x14ac:dyDescent="0.15">
      <c r="A80" s="968" t="s">
        <v>218</v>
      </c>
      <c r="B80" s="1514" t="s">
        <v>178</v>
      </c>
      <c r="C80" s="1515"/>
      <c r="D80" s="1046">
        <v>9</v>
      </c>
      <c r="E80" s="1020">
        <v>2</v>
      </c>
      <c r="F80" s="1019">
        <v>2</v>
      </c>
      <c r="G80" s="225">
        <v>0.22222222222222221</v>
      </c>
      <c r="H80" s="1021">
        <v>2</v>
      </c>
      <c r="I80" s="1020">
        <v>2</v>
      </c>
      <c r="J80" s="1019">
        <v>2</v>
      </c>
      <c r="K80" s="1019">
        <v>2</v>
      </c>
      <c r="L80" s="1177"/>
      <c r="M80" s="1260"/>
      <c r="N80" s="1260"/>
      <c r="O80" s="1178"/>
      <c r="P80" s="1019">
        <v>2</v>
      </c>
      <c r="Q80" s="1019">
        <v>2</v>
      </c>
      <c r="R80" s="128">
        <v>0.22222222222222221</v>
      </c>
    </row>
    <row r="81" spans="1:18" s="70" customFormat="1" ht="12.75" customHeight="1" x14ac:dyDescent="0.15">
      <c r="A81" s="1186" t="s">
        <v>262</v>
      </c>
      <c r="B81" s="1513" t="s">
        <v>261</v>
      </c>
      <c r="C81" s="974" t="s">
        <v>271</v>
      </c>
      <c r="D81" s="89">
        <v>513</v>
      </c>
      <c r="E81" s="1335"/>
      <c r="F81" s="1266"/>
      <c r="G81" s="1266"/>
      <c r="H81" s="932">
        <v>29</v>
      </c>
      <c r="I81" s="970">
        <v>29</v>
      </c>
      <c r="J81" s="985">
        <v>29</v>
      </c>
      <c r="K81" s="985">
        <v>29</v>
      </c>
      <c r="L81" s="1380"/>
      <c r="M81" s="985">
        <v>14</v>
      </c>
      <c r="N81" s="911" t="s">
        <v>169</v>
      </c>
      <c r="O81" s="911" t="s">
        <v>169</v>
      </c>
      <c r="P81" s="985">
        <v>29</v>
      </c>
      <c r="Q81" s="985">
        <v>29</v>
      </c>
      <c r="R81" s="125">
        <v>5.6530214424951264E-2</v>
      </c>
    </row>
    <row r="82" spans="1:18" s="70" customFormat="1" ht="12.75" customHeight="1" x14ac:dyDescent="0.15">
      <c r="A82" s="1156"/>
      <c r="B82" s="1281"/>
      <c r="C82" s="964" t="s">
        <v>272</v>
      </c>
      <c r="D82" s="944">
        <v>17</v>
      </c>
      <c r="E82" s="1526"/>
      <c r="F82" s="1259"/>
      <c r="G82" s="1259"/>
      <c r="H82" s="937">
        <v>4</v>
      </c>
      <c r="I82" s="950">
        <v>4</v>
      </c>
      <c r="J82" s="936">
        <v>4</v>
      </c>
      <c r="K82" s="936">
        <v>4</v>
      </c>
      <c r="L82" s="1386"/>
      <c r="M82" s="936">
        <v>1</v>
      </c>
      <c r="N82" s="913" t="s">
        <v>169</v>
      </c>
      <c r="O82" s="913" t="s">
        <v>169</v>
      </c>
      <c r="P82" s="936">
        <v>4</v>
      </c>
      <c r="Q82" s="936">
        <v>4</v>
      </c>
      <c r="R82" s="956">
        <v>0.23529411764705882</v>
      </c>
    </row>
    <row r="83" spans="1:18" s="70" customFormat="1" ht="12.75" customHeight="1" x14ac:dyDescent="0.15">
      <c r="A83" s="1156"/>
      <c r="B83" s="1281"/>
      <c r="C83" s="964" t="s">
        <v>274</v>
      </c>
      <c r="D83" s="944">
        <v>530</v>
      </c>
      <c r="E83" s="1526"/>
      <c r="F83" s="1259"/>
      <c r="G83" s="1259"/>
      <c r="H83" s="937">
        <v>33</v>
      </c>
      <c r="I83" s="950">
        <v>33</v>
      </c>
      <c r="J83" s="936">
        <v>33</v>
      </c>
      <c r="K83" s="936">
        <v>33</v>
      </c>
      <c r="L83" s="1386"/>
      <c r="M83" s="936">
        <v>15</v>
      </c>
      <c r="N83" s="913" t="s">
        <v>169</v>
      </c>
      <c r="O83" s="913" t="s">
        <v>169</v>
      </c>
      <c r="P83" s="936">
        <v>33</v>
      </c>
      <c r="Q83" s="936">
        <v>33</v>
      </c>
      <c r="R83" s="956">
        <v>6.2264150943396226E-2</v>
      </c>
    </row>
    <row r="84" spans="1:18" s="70" customFormat="1" ht="12.75" customHeight="1" x14ac:dyDescent="0.15">
      <c r="A84" s="1156"/>
      <c r="B84" s="942" t="s">
        <v>286</v>
      </c>
      <c r="C84" s="964" t="s">
        <v>271</v>
      </c>
      <c r="D84" s="944">
        <v>76</v>
      </c>
      <c r="E84" s="1526"/>
      <c r="F84" s="1259"/>
      <c r="G84" s="1259"/>
      <c r="H84" s="937">
        <v>18</v>
      </c>
      <c r="I84" s="950">
        <v>18</v>
      </c>
      <c r="J84" s="936">
        <v>18</v>
      </c>
      <c r="K84" s="936">
        <v>18</v>
      </c>
      <c r="L84" s="1386"/>
      <c r="M84" s="936">
        <v>0</v>
      </c>
      <c r="N84" s="913" t="s">
        <v>169</v>
      </c>
      <c r="O84" s="913" t="s">
        <v>169</v>
      </c>
      <c r="P84" s="936">
        <v>18</v>
      </c>
      <c r="Q84" s="936">
        <v>18</v>
      </c>
      <c r="R84" s="956">
        <v>0.23684210526315788</v>
      </c>
    </row>
    <row r="85" spans="1:18" s="930" customFormat="1" ht="12.75" customHeight="1" x14ac:dyDescent="0.15">
      <c r="A85" s="1156"/>
      <c r="B85" s="942" t="s">
        <v>552</v>
      </c>
      <c r="C85" s="964" t="s">
        <v>271</v>
      </c>
      <c r="D85" s="944">
        <v>6</v>
      </c>
      <c r="E85" s="1526"/>
      <c r="F85" s="1259"/>
      <c r="G85" s="1259"/>
      <c r="H85" s="937">
        <v>0</v>
      </c>
      <c r="I85" s="950">
        <v>0</v>
      </c>
      <c r="J85" s="936">
        <v>0</v>
      </c>
      <c r="K85" s="936">
        <v>0</v>
      </c>
      <c r="L85" s="1386"/>
      <c r="M85" s="936">
        <v>2</v>
      </c>
      <c r="N85" s="913" t="s">
        <v>169</v>
      </c>
      <c r="O85" s="913" t="s">
        <v>169</v>
      </c>
      <c r="P85" s="936">
        <v>0</v>
      </c>
      <c r="Q85" s="936">
        <v>0</v>
      </c>
      <c r="R85" s="956">
        <v>0</v>
      </c>
    </row>
    <row r="86" spans="1:18" s="70" customFormat="1" ht="12.75" customHeight="1" x14ac:dyDescent="0.15">
      <c r="A86" s="1156"/>
      <c r="B86" s="942" t="s">
        <v>290</v>
      </c>
      <c r="C86" s="964" t="s">
        <v>272</v>
      </c>
      <c r="D86" s="944">
        <v>3</v>
      </c>
      <c r="E86" s="1526"/>
      <c r="F86" s="1259"/>
      <c r="G86" s="1259"/>
      <c r="H86" s="937">
        <v>1</v>
      </c>
      <c r="I86" s="950">
        <v>1</v>
      </c>
      <c r="J86" s="936">
        <v>1</v>
      </c>
      <c r="K86" s="936">
        <v>1</v>
      </c>
      <c r="L86" s="1386"/>
      <c r="M86" s="936">
        <v>0</v>
      </c>
      <c r="N86" s="913" t="s">
        <v>169</v>
      </c>
      <c r="O86" s="913" t="s">
        <v>169</v>
      </c>
      <c r="P86" s="936">
        <v>1</v>
      </c>
      <c r="Q86" s="936">
        <v>1</v>
      </c>
      <c r="R86" s="956">
        <v>0.33333333333333331</v>
      </c>
    </row>
    <row r="87" spans="1:18" s="70" customFormat="1" ht="12.75" customHeight="1" x14ac:dyDescent="0.15">
      <c r="A87" s="1156"/>
      <c r="B87" s="942" t="s">
        <v>265</v>
      </c>
      <c r="C87" s="964" t="s">
        <v>271</v>
      </c>
      <c r="D87" s="944">
        <v>11</v>
      </c>
      <c r="E87" s="1526"/>
      <c r="F87" s="1259"/>
      <c r="G87" s="1259"/>
      <c r="H87" s="937">
        <v>0</v>
      </c>
      <c r="I87" s="950">
        <v>0</v>
      </c>
      <c r="J87" s="936">
        <v>0</v>
      </c>
      <c r="K87" s="936">
        <v>0</v>
      </c>
      <c r="L87" s="1386"/>
      <c r="M87" s="1173"/>
      <c r="N87" s="1258"/>
      <c r="O87" s="1174"/>
      <c r="P87" s="936">
        <v>0</v>
      </c>
      <c r="Q87" s="936">
        <v>0</v>
      </c>
      <c r="R87" s="956">
        <v>0</v>
      </c>
    </row>
    <row r="88" spans="1:18" s="70" customFormat="1" ht="12.75" customHeight="1" x14ac:dyDescent="0.15">
      <c r="A88" s="1156"/>
      <c r="B88" s="942" t="s">
        <v>334</v>
      </c>
      <c r="C88" s="964" t="s">
        <v>271</v>
      </c>
      <c r="D88" s="968">
        <v>21</v>
      </c>
      <c r="E88" s="1526"/>
      <c r="F88" s="1259"/>
      <c r="G88" s="1259"/>
      <c r="H88" s="939">
        <v>3</v>
      </c>
      <c r="I88" s="957">
        <v>3</v>
      </c>
      <c r="J88" s="938">
        <v>3</v>
      </c>
      <c r="K88" s="938">
        <v>3</v>
      </c>
      <c r="L88" s="1386"/>
      <c r="M88" s="1175"/>
      <c r="N88" s="1259"/>
      <c r="O88" s="1176"/>
      <c r="P88" s="938">
        <v>3</v>
      </c>
      <c r="Q88" s="938">
        <v>3</v>
      </c>
      <c r="R88" s="972">
        <v>0.14285714285714285</v>
      </c>
    </row>
    <row r="89" spans="1:18" s="930" customFormat="1" ht="12.75" customHeight="1" x14ac:dyDescent="0.15">
      <c r="A89" s="1156"/>
      <c r="B89" s="1323" t="s">
        <v>553</v>
      </c>
      <c r="C89" s="438" t="s">
        <v>555</v>
      </c>
      <c r="D89" s="944">
        <v>5</v>
      </c>
      <c r="E89" s="1526"/>
      <c r="F89" s="1259"/>
      <c r="G89" s="1259"/>
      <c r="H89" s="937">
        <v>2</v>
      </c>
      <c r="I89" s="950">
        <v>2</v>
      </c>
      <c r="J89" s="936">
        <v>2</v>
      </c>
      <c r="K89" s="936">
        <v>2</v>
      </c>
      <c r="L89" s="1390"/>
      <c r="M89" s="1175"/>
      <c r="N89" s="1259"/>
      <c r="O89" s="1176"/>
      <c r="P89" s="936">
        <v>2</v>
      </c>
      <c r="Q89" s="936">
        <v>2</v>
      </c>
      <c r="R89" s="956">
        <v>0.4</v>
      </c>
    </row>
    <row r="90" spans="1:18" s="930" customFormat="1" ht="12.75" customHeight="1" x14ac:dyDescent="0.15">
      <c r="A90" s="1156"/>
      <c r="B90" s="1324"/>
      <c r="C90" s="438" t="s">
        <v>556</v>
      </c>
      <c r="D90" s="944">
        <v>21</v>
      </c>
      <c r="E90" s="1526"/>
      <c r="F90" s="1259"/>
      <c r="G90" s="1259"/>
      <c r="H90" s="937">
        <v>1</v>
      </c>
      <c r="I90" s="950">
        <v>1</v>
      </c>
      <c r="J90" s="936">
        <v>1</v>
      </c>
      <c r="K90" s="936">
        <v>1</v>
      </c>
      <c r="L90" s="1390"/>
      <c r="M90" s="1175"/>
      <c r="N90" s="1259"/>
      <c r="O90" s="1176"/>
      <c r="P90" s="936">
        <v>1</v>
      </c>
      <c r="Q90" s="936">
        <v>1</v>
      </c>
      <c r="R90" s="956">
        <v>4.7619047619047616E-2</v>
      </c>
    </row>
    <row r="91" spans="1:18" s="930" customFormat="1" ht="12.75" customHeight="1" x14ac:dyDescent="0.15">
      <c r="A91" s="1156"/>
      <c r="B91" s="1305"/>
      <c r="C91" s="438" t="s">
        <v>557</v>
      </c>
      <c r="D91" s="944">
        <v>26</v>
      </c>
      <c r="E91" s="1526"/>
      <c r="F91" s="1259"/>
      <c r="G91" s="1259"/>
      <c r="H91" s="937">
        <v>3</v>
      </c>
      <c r="I91" s="950">
        <v>3</v>
      </c>
      <c r="J91" s="936">
        <v>3</v>
      </c>
      <c r="K91" s="936">
        <v>3</v>
      </c>
      <c r="L91" s="1390"/>
      <c r="M91" s="1175"/>
      <c r="N91" s="1259"/>
      <c r="O91" s="1176"/>
      <c r="P91" s="936">
        <v>3</v>
      </c>
      <c r="Q91" s="936">
        <v>3</v>
      </c>
      <c r="R91" s="956">
        <v>0.11538461538461539</v>
      </c>
    </row>
    <row r="92" spans="1:18" s="930" customFormat="1" ht="12.75" customHeight="1" x14ac:dyDescent="0.15">
      <c r="A92" s="1156"/>
      <c r="B92" s="977" t="s">
        <v>554</v>
      </c>
      <c r="C92" s="438" t="s">
        <v>555</v>
      </c>
      <c r="D92" s="944">
        <v>44</v>
      </c>
      <c r="E92" s="1526"/>
      <c r="F92" s="1259"/>
      <c r="G92" s="1259"/>
      <c r="H92" s="937">
        <v>2</v>
      </c>
      <c r="I92" s="950">
        <v>2</v>
      </c>
      <c r="J92" s="936">
        <v>2</v>
      </c>
      <c r="K92" s="936">
        <v>2</v>
      </c>
      <c r="L92" s="1390"/>
      <c r="M92" s="1175"/>
      <c r="N92" s="1259"/>
      <c r="O92" s="1176"/>
      <c r="P92" s="936">
        <v>2</v>
      </c>
      <c r="Q92" s="936">
        <v>2</v>
      </c>
      <c r="R92" s="956">
        <v>4.5454545454545456E-2</v>
      </c>
    </row>
    <row r="93" spans="1:18" s="70" customFormat="1" ht="12.75" customHeight="1" x14ac:dyDescent="0.15">
      <c r="A93" s="1158"/>
      <c r="B93" s="174" t="s">
        <v>268</v>
      </c>
      <c r="C93" s="406" t="s">
        <v>271</v>
      </c>
      <c r="D93" s="967">
        <v>9</v>
      </c>
      <c r="E93" s="1344"/>
      <c r="F93" s="1260"/>
      <c r="G93" s="1260"/>
      <c r="H93" s="934">
        <v>2</v>
      </c>
      <c r="I93" s="986">
        <v>2</v>
      </c>
      <c r="J93" s="969">
        <v>2</v>
      </c>
      <c r="K93" s="969">
        <v>2</v>
      </c>
      <c r="L93" s="1378"/>
      <c r="M93" s="1177"/>
      <c r="N93" s="1260"/>
      <c r="O93" s="1178"/>
      <c r="P93" s="969">
        <v>2</v>
      </c>
      <c r="Q93" s="969">
        <v>2</v>
      </c>
      <c r="R93" s="128">
        <v>0.22222222222222221</v>
      </c>
    </row>
    <row r="94" spans="1:18" s="70" customFormat="1" ht="12.75" customHeight="1" x14ac:dyDescent="0.15">
      <c r="A94" s="1171" t="s">
        <v>270</v>
      </c>
      <c r="B94" s="1241"/>
      <c r="C94" s="369" t="s">
        <v>271</v>
      </c>
      <c r="D94" s="388">
        <v>685</v>
      </c>
      <c r="E94" s="1527"/>
      <c r="F94" s="1528"/>
      <c r="G94" s="1528"/>
      <c r="H94" s="391">
        <v>56</v>
      </c>
      <c r="I94" s="379">
        <v>56</v>
      </c>
      <c r="J94" s="380">
        <v>56</v>
      </c>
      <c r="K94" s="380">
        <v>56</v>
      </c>
      <c r="L94" s="1387"/>
      <c r="M94" s="380">
        <v>16</v>
      </c>
      <c r="N94" s="169" t="s">
        <v>169</v>
      </c>
      <c r="O94" s="169" t="s">
        <v>169</v>
      </c>
      <c r="P94" s="380">
        <v>56</v>
      </c>
      <c r="Q94" s="380">
        <v>56</v>
      </c>
      <c r="R94" s="384">
        <v>8.1751824817518248E-2</v>
      </c>
    </row>
    <row r="95" spans="1:18" s="70" customFormat="1" ht="12.75" customHeight="1" x14ac:dyDescent="0.15">
      <c r="A95" s="1159"/>
      <c r="B95" s="1242"/>
      <c r="C95" s="371" t="s">
        <v>272</v>
      </c>
      <c r="D95" s="389">
        <v>41</v>
      </c>
      <c r="E95" s="1527"/>
      <c r="F95" s="1528"/>
      <c r="G95" s="1528"/>
      <c r="H95" s="386">
        <v>6</v>
      </c>
      <c r="I95" s="383">
        <v>6</v>
      </c>
      <c r="J95" s="377">
        <v>6</v>
      </c>
      <c r="K95" s="377">
        <v>6</v>
      </c>
      <c r="L95" s="1386"/>
      <c r="M95" s="377">
        <v>1</v>
      </c>
      <c r="N95" s="370" t="s">
        <v>169</v>
      </c>
      <c r="O95" s="370" t="s">
        <v>169</v>
      </c>
      <c r="P95" s="377">
        <v>6</v>
      </c>
      <c r="Q95" s="377">
        <v>6</v>
      </c>
      <c r="R95" s="378">
        <v>0.14634146341463414</v>
      </c>
    </row>
    <row r="96" spans="1:18" s="70" customFormat="1" ht="12.75" customHeight="1" x14ac:dyDescent="0.15">
      <c r="A96" s="1162"/>
      <c r="B96" s="1261"/>
      <c r="C96" s="165" t="s">
        <v>274</v>
      </c>
      <c r="D96" s="103">
        <v>726</v>
      </c>
      <c r="E96" s="1529"/>
      <c r="F96" s="1530"/>
      <c r="G96" s="1530"/>
      <c r="H96" s="375">
        <v>62</v>
      </c>
      <c r="I96" s="399">
        <v>62</v>
      </c>
      <c r="J96" s="392">
        <v>62</v>
      </c>
      <c r="K96" s="392">
        <v>62</v>
      </c>
      <c r="L96" s="1378"/>
      <c r="M96" s="392">
        <v>17</v>
      </c>
      <c r="N96" s="216" t="s">
        <v>169</v>
      </c>
      <c r="O96" s="216" t="s">
        <v>169</v>
      </c>
      <c r="P96" s="392">
        <v>62</v>
      </c>
      <c r="Q96" s="392">
        <v>62</v>
      </c>
      <c r="R96" s="128">
        <v>8.5399449035812675E-2</v>
      </c>
    </row>
    <row r="97" spans="1:18" s="70" customFormat="1" ht="12.75" customHeight="1" x14ac:dyDescent="0.15">
      <c r="B97" s="115"/>
      <c r="C97" s="349"/>
      <c r="G97" s="71"/>
      <c r="R97" s="71"/>
    </row>
    <row r="98" spans="1:18" s="70" customFormat="1" ht="12.75" customHeight="1" x14ac:dyDescent="0.15">
      <c r="A98" s="70" t="s">
        <v>545</v>
      </c>
      <c r="B98" s="115"/>
      <c r="C98" s="349"/>
      <c r="G98" s="71"/>
      <c r="R98" s="71"/>
    </row>
    <row r="99" spans="1:18" ht="12.75" customHeight="1" x14ac:dyDescent="0.15">
      <c r="A99" s="1232" t="s">
        <v>227</v>
      </c>
      <c r="B99" s="1475" t="s">
        <v>228</v>
      </c>
      <c r="C99" s="1113"/>
      <c r="D99" s="1232" t="s">
        <v>229</v>
      </c>
      <c r="E99" s="1171" t="s">
        <v>239</v>
      </c>
      <c r="F99" s="1168"/>
      <c r="G99" s="1241"/>
      <c r="H99" s="1235" t="s">
        <v>233</v>
      </c>
      <c r="I99" s="1119" t="s">
        <v>245</v>
      </c>
      <c r="J99" s="1120"/>
      <c r="K99" s="1120"/>
      <c r="L99" s="1120"/>
      <c r="M99" s="1120"/>
      <c r="N99" s="1120"/>
      <c r="O99" s="1120"/>
      <c r="P99" s="1120"/>
      <c r="Q99" s="1120"/>
      <c r="R99" s="1121"/>
    </row>
    <row r="100" spans="1:18" ht="12.75" customHeight="1" x14ac:dyDescent="0.15">
      <c r="A100" s="1262"/>
      <c r="B100" s="1471"/>
      <c r="C100" s="1114"/>
      <c r="D100" s="1262"/>
      <c r="E100" s="1160"/>
      <c r="F100" s="1199"/>
      <c r="G100" s="1301"/>
      <c r="H100" s="1243"/>
      <c r="I100" s="1122" t="s">
        <v>238</v>
      </c>
      <c r="J100" s="1123"/>
      <c r="K100" s="1123"/>
      <c r="L100" s="1123" t="s">
        <v>246</v>
      </c>
      <c r="M100" s="1123"/>
      <c r="N100" s="1123"/>
      <c r="O100" s="1123"/>
      <c r="P100" s="1243" t="s">
        <v>590</v>
      </c>
      <c r="Q100" s="1243" t="s">
        <v>576</v>
      </c>
      <c r="R100" s="1244" t="s">
        <v>586</v>
      </c>
    </row>
    <row r="101" spans="1:18" s="46" customFormat="1" ht="22.5" x14ac:dyDescent="0.15">
      <c r="A101" s="1263"/>
      <c r="B101" s="1472"/>
      <c r="C101" s="1115"/>
      <c r="D101" s="1263"/>
      <c r="E101" s="804" t="s">
        <v>230</v>
      </c>
      <c r="F101" s="834" t="s">
        <v>522</v>
      </c>
      <c r="G101" s="824" t="s">
        <v>231</v>
      </c>
      <c r="H101" s="1240"/>
      <c r="I101" s="1037" t="s">
        <v>577</v>
      </c>
      <c r="J101" s="1036" t="s">
        <v>578</v>
      </c>
      <c r="K101" s="1036" t="s">
        <v>579</v>
      </c>
      <c r="L101" s="1036" t="s">
        <v>580</v>
      </c>
      <c r="M101" s="1036" t="s">
        <v>581</v>
      </c>
      <c r="N101" s="1036" t="s">
        <v>582</v>
      </c>
      <c r="O101" s="1036" t="s">
        <v>583</v>
      </c>
      <c r="P101" s="1240"/>
      <c r="Q101" s="1240"/>
      <c r="R101" s="1245"/>
    </row>
    <row r="102" spans="1:18" s="46" customFormat="1" ht="11.25" x14ac:dyDescent="0.15">
      <c r="A102" s="429" t="s">
        <v>335</v>
      </c>
      <c r="B102" s="1305" t="s">
        <v>336</v>
      </c>
      <c r="C102" s="1304"/>
      <c r="D102" s="48">
        <v>46</v>
      </c>
      <c r="E102" s="50">
        <v>2</v>
      </c>
      <c r="F102" s="52">
        <v>2</v>
      </c>
      <c r="G102" s="54">
        <v>4.3478260869565216E-2</v>
      </c>
      <c r="H102" s="52">
        <v>2</v>
      </c>
      <c r="I102" s="58">
        <v>2</v>
      </c>
      <c r="J102" s="51">
        <v>2</v>
      </c>
      <c r="K102" s="51">
        <v>2</v>
      </c>
      <c r="L102" s="1523"/>
      <c r="M102" s="1483"/>
      <c r="N102" s="1483"/>
      <c r="O102" s="1524"/>
      <c r="P102" s="51">
        <v>2</v>
      </c>
      <c r="Q102" s="51">
        <v>2</v>
      </c>
      <c r="R102" s="59">
        <v>4.3478260869565216E-2</v>
      </c>
    </row>
    <row r="103" spans="1:18" ht="12.75" customHeight="1" x14ac:dyDescent="0.15">
      <c r="A103" s="74" t="s">
        <v>140</v>
      </c>
      <c r="B103" s="1303" t="s">
        <v>13</v>
      </c>
      <c r="C103" s="1302"/>
      <c r="D103" s="74">
        <v>40</v>
      </c>
      <c r="E103" s="76">
        <v>6</v>
      </c>
      <c r="F103" s="78">
        <v>6</v>
      </c>
      <c r="G103" s="80">
        <v>0.15</v>
      </c>
      <c r="H103" s="78">
        <v>6</v>
      </c>
      <c r="I103" s="84">
        <v>6</v>
      </c>
      <c r="J103" s="77">
        <v>6</v>
      </c>
      <c r="K103" s="77">
        <v>6</v>
      </c>
      <c r="L103" s="1499"/>
      <c r="M103" s="1484"/>
      <c r="N103" s="1484"/>
      <c r="O103" s="1450"/>
      <c r="P103" s="77">
        <v>6</v>
      </c>
      <c r="Q103" s="77">
        <v>6</v>
      </c>
      <c r="R103" s="85">
        <v>0.15</v>
      </c>
    </row>
    <row r="104" spans="1:18" ht="12.75" customHeight="1" x14ac:dyDescent="0.15">
      <c r="A104" s="74" t="s">
        <v>125</v>
      </c>
      <c r="B104" s="1303" t="s">
        <v>13</v>
      </c>
      <c r="C104" s="1302"/>
      <c r="D104" s="74">
        <v>1</v>
      </c>
      <c r="E104" s="76">
        <v>0</v>
      </c>
      <c r="F104" s="78">
        <v>0</v>
      </c>
      <c r="G104" s="80">
        <v>0</v>
      </c>
      <c r="H104" s="78">
        <v>0</v>
      </c>
      <c r="I104" s="84">
        <v>0</v>
      </c>
      <c r="J104" s="77">
        <v>0</v>
      </c>
      <c r="K104" s="77">
        <v>0</v>
      </c>
      <c r="L104" s="1499"/>
      <c r="M104" s="1484"/>
      <c r="N104" s="1484"/>
      <c r="O104" s="1450"/>
      <c r="P104" s="77">
        <v>0</v>
      </c>
      <c r="Q104" s="77">
        <v>0</v>
      </c>
      <c r="R104" s="85">
        <v>0</v>
      </c>
    </row>
    <row r="105" spans="1:18" ht="12.75" customHeight="1" x14ac:dyDescent="0.15">
      <c r="A105" s="74" t="s">
        <v>127</v>
      </c>
      <c r="B105" s="1303" t="s">
        <v>13</v>
      </c>
      <c r="C105" s="1302"/>
      <c r="D105" s="74">
        <v>45</v>
      </c>
      <c r="E105" s="76">
        <v>1</v>
      </c>
      <c r="F105" s="78">
        <v>1</v>
      </c>
      <c r="G105" s="80">
        <v>2.2222222222222223E-2</v>
      </c>
      <c r="H105" s="78">
        <v>1</v>
      </c>
      <c r="I105" s="84">
        <v>1</v>
      </c>
      <c r="J105" s="77">
        <v>1</v>
      </c>
      <c r="K105" s="77">
        <v>1</v>
      </c>
      <c r="L105" s="1499"/>
      <c r="M105" s="1484"/>
      <c r="N105" s="1484"/>
      <c r="O105" s="1450"/>
      <c r="P105" s="77">
        <v>1</v>
      </c>
      <c r="Q105" s="77">
        <v>1</v>
      </c>
      <c r="R105" s="85">
        <v>2.2222222222222223E-2</v>
      </c>
    </row>
    <row r="106" spans="1:18" ht="12.75" customHeight="1" x14ac:dyDescent="0.15">
      <c r="A106" s="74" t="s">
        <v>93</v>
      </c>
      <c r="B106" s="1303" t="s">
        <v>13</v>
      </c>
      <c r="C106" s="1302"/>
      <c r="D106" s="74">
        <v>54</v>
      </c>
      <c r="E106" s="76">
        <v>5</v>
      </c>
      <c r="F106" s="78">
        <v>5</v>
      </c>
      <c r="G106" s="80">
        <v>9.2592592592592587E-2</v>
      </c>
      <c r="H106" s="78">
        <v>5</v>
      </c>
      <c r="I106" s="84">
        <v>5</v>
      </c>
      <c r="J106" s="77">
        <v>5</v>
      </c>
      <c r="K106" s="77">
        <v>5</v>
      </c>
      <c r="L106" s="1539"/>
      <c r="M106" s="1500"/>
      <c r="N106" s="1500"/>
      <c r="O106" s="1381"/>
      <c r="P106" s="77">
        <v>5</v>
      </c>
      <c r="Q106" s="77">
        <v>5</v>
      </c>
      <c r="R106" s="85">
        <v>9.2592592592592587E-2</v>
      </c>
    </row>
    <row r="107" spans="1:18" ht="12.75" customHeight="1" x14ac:dyDescent="0.15">
      <c r="A107" s="831" t="s">
        <v>343</v>
      </c>
      <c r="B107" s="61" t="s">
        <v>300</v>
      </c>
      <c r="C107" s="166" t="s">
        <v>271</v>
      </c>
      <c r="D107" s="47">
        <v>186</v>
      </c>
      <c r="E107" s="1536"/>
      <c r="F107" s="1486"/>
      <c r="G107" s="1486"/>
      <c r="H107" s="63">
        <v>14</v>
      </c>
      <c r="I107" s="66">
        <v>14</v>
      </c>
      <c r="J107" s="67">
        <v>14</v>
      </c>
      <c r="K107" s="67">
        <v>14</v>
      </c>
      <c r="L107" s="1487"/>
      <c r="M107" s="1486"/>
      <c r="N107" s="1486"/>
      <c r="O107" s="1479"/>
      <c r="P107" s="67">
        <v>14</v>
      </c>
      <c r="Q107" s="67">
        <v>14</v>
      </c>
      <c r="R107" s="68">
        <v>7.5268817204301078E-2</v>
      </c>
    </row>
    <row r="108" spans="1:18" s="70" customFormat="1" ht="12.75" customHeight="1" x14ac:dyDescent="0.15">
      <c r="B108" s="115"/>
      <c r="C108" s="349"/>
      <c r="G108" s="71"/>
      <c r="R108" s="71"/>
    </row>
    <row r="109" spans="1:18" s="70" customFormat="1" ht="12.75" customHeight="1" x14ac:dyDescent="0.15">
      <c r="A109" s="33" t="s">
        <v>428</v>
      </c>
      <c r="B109" s="115"/>
      <c r="C109" s="349"/>
      <c r="G109" s="71"/>
      <c r="R109" s="71"/>
    </row>
    <row r="110" spans="1:18" ht="12.75" customHeight="1" x14ac:dyDescent="0.15">
      <c r="A110" s="1232" t="s">
        <v>227</v>
      </c>
      <c r="B110" s="1475" t="s">
        <v>228</v>
      </c>
      <c r="C110" s="1113"/>
      <c r="D110" s="1232" t="s">
        <v>229</v>
      </c>
      <c r="E110" s="1171" t="s">
        <v>239</v>
      </c>
      <c r="F110" s="1168"/>
      <c r="G110" s="1241"/>
      <c r="H110" s="1355" t="s">
        <v>233</v>
      </c>
      <c r="I110" s="1119" t="s">
        <v>245</v>
      </c>
      <c r="J110" s="1120"/>
      <c r="K110" s="1120"/>
      <c r="L110" s="1120"/>
      <c r="M110" s="1120"/>
      <c r="N110" s="1120"/>
      <c r="O110" s="1120"/>
      <c r="P110" s="1120"/>
      <c r="Q110" s="1120"/>
      <c r="R110" s="1121"/>
    </row>
    <row r="111" spans="1:18" ht="12.75" customHeight="1" x14ac:dyDescent="0.15">
      <c r="A111" s="1262"/>
      <c r="B111" s="1471"/>
      <c r="C111" s="1114"/>
      <c r="D111" s="1262"/>
      <c r="E111" s="1160"/>
      <c r="F111" s="1199"/>
      <c r="G111" s="1301"/>
      <c r="H111" s="1151"/>
      <c r="I111" s="1122" t="s">
        <v>238</v>
      </c>
      <c r="J111" s="1123"/>
      <c r="K111" s="1123"/>
      <c r="L111" s="1123" t="s">
        <v>246</v>
      </c>
      <c r="M111" s="1123"/>
      <c r="N111" s="1123"/>
      <c r="O111" s="1123"/>
      <c r="P111" s="1243" t="s">
        <v>590</v>
      </c>
      <c r="Q111" s="1243" t="s">
        <v>576</v>
      </c>
      <c r="R111" s="1244" t="s">
        <v>586</v>
      </c>
    </row>
    <row r="112" spans="1:18" s="46" customFormat="1" ht="22.5" x14ac:dyDescent="0.15">
      <c r="A112" s="1263"/>
      <c r="B112" s="1472"/>
      <c r="C112" s="1115"/>
      <c r="D112" s="1263"/>
      <c r="E112" s="804" t="s">
        <v>230</v>
      </c>
      <c r="F112" s="834" t="s">
        <v>522</v>
      </c>
      <c r="G112" s="824" t="s">
        <v>231</v>
      </c>
      <c r="H112" s="1191"/>
      <c r="I112" s="1037" t="s">
        <v>577</v>
      </c>
      <c r="J112" s="1036" t="s">
        <v>578</v>
      </c>
      <c r="K112" s="1036" t="s">
        <v>579</v>
      </c>
      <c r="L112" s="1036" t="s">
        <v>580</v>
      </c>
      <c r="M112" s="1036" t="s">
        <v>581</v>
      </c>
      <c r="N112" s="1036" t="s">
        <v>582</v>
      </c>
      <c r="O112" s="1036" t="s">
        <v>583</v>
      </c>
      <c r="P112" s="1240"/>
      <c r="Q112" s="1240"/>
      <c r="R112" s="1245"/>
    </row>
    <row r="113" spans="1:18" ht="12.75" customHeight="1" x14ac:dyDescent="0.15">
      <c r="A113" s="89" t="s">
        <v>139</v>
      </c>
      <c r="B113" s="1353" t="s">
        <v>308</v>
      </c>
      <c r="C113" s="1354"/>
      <c r="D113" s="89">
        <v>31</v>
      </c>
      <c r="E113" s="766">
        <v>6</v>
      </c>
      <c r="F113" s="767">
        <v>6</v>
      </c>
      <c r="G113" s="780">
        <v>0.19354838709677419</v>
      </c>
      <c r="H113" s="767">
        <v>6</v>
      </c>
      <c r="I113" s="778">
        <v>6</v>
      </c>
      <c r="J113" s="782">
        <v>6</v>
      </c>
      <c r="K113" s="782">
        <v>6</v>
      </c>
      <c r="L113" s="1523"/>
      <c r="M113" s="1483"/>
      <c r="N113" s="1483"/>
      <c r="O113" s="1524"/>
      <c r="P113" s="782">
        <v>6</v>
      </c>
      <c r="Q113" s="782">
        <v>6</v>
      </c>
      <c r="R113" s="125">
        <v>0.19354838709677419</v>
      </c>
    </row>
    <row r="114" spans="1:18" ht="12.75" customHeight="1" x14ac:dyDescent="0.15">
      <c r="A114" s="775" t="s">
        <v>133</v>
      </c>
      <c r="B114" s="1303" t="s">
        <v>308</v>
      </c>
      <c r="C114" s="1302"/>
      <c r="D114" s="775">
        <v>14</v>
      </c>
      <c r="E114" s="776">
        <v>6</v>
      </c>
      <c r="F114" s="774">
        <v>6</v>
      </c>
      <c r="G114" s="773">
        <v>0.42857142857142855</v>
      </c>
      <c r="H114" s="774">
        <v>6</v>
      </c>
      <c r="I114" s="772">
        <v>6</v>
      </c>
      <c r="J114" s="770">
        <v>6</v>
      </c>
      <c r="K114" s="770">
        <v>6</v>
      </c>
      <c r="L114" s="1499"/>
      <c r="M114" s="1484"/>
      <c r="N114" s="1484"/>
      <c r="O114" s="1450"/>
      <c r="P114" s="770">
        <v>6</v>
      </c>
      <c r="Q114" s="770">
        <v>6</v>
      </c>
      <c r="R114" s="771">
        <v>0.42857142857142855</v>
      </c>
    </row>
    <row r="115" spans="1:18" ht="12.75" customHeight="1" x14ac:dyDescent="0.15">
      <c r="A115" s="775" t="s">
        <v>134</v>
      </c>
      <c r="B115" s="1303" t="s">
        <v>308</v>
      </c>
      <c r="C115" s="1302"/>
      <c r="D115" s="775">
        <v>46</v>
      </c>
      <c r="E115" s="776">
        <v>6</v>
      </c>
      <c r="F115" s="774">
        <v>6</v>
      </c>
      <c r="G115" s="773">
        <v>0.13043478260869565</v>
      </c>
      <c r="H115" s="774">
        <v>6</v>
      </c>
      <c r="I115" s="772">
        <v>6</v>
      </c>
      <c r="J115" s="770">
        <v>6</v>
      </c>
      <c r="K115" s="770">
        <v>6</v>
      </c>
      <c r="L115" s="1499"/>
      <c r="M115" s="1484"/>
      <c r="N115" s="1484"/>
      <c r="O115" s="1450"/>
      <c r="P115" s="770">
        <v>6</v>
      </c>
      <c r="Q115" s="770">
        <v>6</v>
      </c>
      <c r="R115" s="771">
        <v>0.13043478260869565</v>
      </c>
    </row>
    <row r="116" spans="1:18" ht="12.75" customHeight="1" x14ac:dyDescent="0.15">
      <c r="A116" s="775" t="s">
        <v>69</v>
      </c>
      <c r="B116" s="1303" t="s">
        <v>308</v>
      </c>
      <c r="C116" s="1302"/>
      <c r="D116" s="775">
        <v>1</v>
      </c>
      <c r="E116" s="776">
        <v>0</v>
      </c>
      <c r="F116" s="774">
        <v>0</v>
      </c>
      <c r="G116" s="773">
        <v>0</v>
      </c>
      <c r="H116" s="774">
        <v>0</v>
      </c>
      <c r="I116" s="772">
        <v>0</v>
      </c>
      <c r="J116" s="770">
        <v>0</v>
      </c>
      <c r="K116" s="770">
        <v>0</v>
      </c>
      <c r="L116" s="1540"/>
      <c r="M116" s="1483"/>
      <c r="N116" s="1483"/>
      <c r="O116" s="1524"/>
      <c r="P116" s="770">
        <v>0</v>
      </c>
      <c r="Q116" s="770">
        <v>0</v>
      </c>
      <c r="R116" s="771">
        <v>0</v>
      </c>
    </row>
    <row r="117" spans="1:18" ht="12.75" customHeight="1" x14ac:dyDescent="0.15">
      <c r="A117" s="775" t="s">
        <v>137</v>
      </c>
      <c r="B117" s="1303" t="s">
        <v>308</v>
      </c>
      <c r="C117" s="1302"/>
      <c r="D117" s="775">
        <v>7</v>
      </c>
      <c r="E117" s="776">
        <v>4</v>
      </c>
      <c r="F117" s="774">
        <v>4</v>
      </c>
      <c r="G117" s="773">
        <v>0.5714285714285714</v>
      </c>
      <c r="H117" s="774">
        <v>4</v>
      </c>
      <c r="I117" s="772">
        <v>4</v>
      </c>
      <c r="J117" s="770">
        <v>4</v>
      </c>
      <c r="K117" s="770">
        <v>4</v>
      </c>
      <c r="L117" s="1499"/>
      <c r="M117" s="1484"/>
      <c r="N117" s="1484"/>
      <c r="O117" s="1450"/>
      <c r="P117" s="770">
        <v>4</v>
      </c>
      <c r="Q117" s="770">
        <v>4</v>
      </c>
      <c r="R117" s="771">
        <v>0.5714285714285714</v>
      </c>
    </row>
    <row r="118" spans="1:18" ht="12.75" customHeight="1" x14ac:dyDescent="0.15">
      <c r="A118" s="779" t="s">
        <v>106</v>
      </c>
      <c r="B118" s="1476" t="s">
        <v>308</v>
      </c>
      <c r="C118" s="1477"/>
      <c r="D118" s="779">
        <v>84</v>
      </c>
      <c r="E118" s="768">
        <v>1</v>
      </c>
      <c r="F118" s="769">
        <v>1</v>
      </c>
      <c r="G118" s="225">
        <v>1.1904761904761904E-2</v>
      </c>
      <c r="H118" s="769">
        <v>1</v>
      </c>
      <c r="I118" s="781">
        <v>1</v>
      </c>
      <c r="J118" s="777">
        <v>1</v>
      </c>
      <c r="K118" s="777">
        <v>1</v>
      </c>
      <c r="L118" s="1539"/>
      <c r="M118" s="1500"/>
      <c r="N118" s="1500"/>
      <c r="O118" s="1381"/>
      <c r="P118" s="777">
        <v>1</v>
      </c>
      <c r="Q118" s="777">
        <v>1</v>
      </c>
      <c r="R118" s="128">
        <v>1.1904761904761904E-2</v>
      </c>
    </row>
    <row r="119" spans="1:18" ht="12.75" customHeight="1" x14ac:dyDescent="0.15">
      <c r="A119" s="831" t="s">
        <v>343</v>
      </c>
      <c r="B119" s="61" t="s">
        <v>309</v>
      </c>
      <c r="C119" s="166" t="s">
        <v>271</v>
      </c>
      <c r="D119" s="445">
        <v>183</v>
      </c>
      <c r="E119" s="1536"/>
      <c r="F119" s="1486"/>
      <c r="G119" s="1486"/>
      <c r="H119" s="633">
        <v>23</v>
      </c>
      <c r="I119" s="644">
        <v>23</v>
      </c>
      <c r="J119" s="402">
        <v>23</v>
      </c>
      <c r="K119" s="402">
        <v>23</v>
      </c>
      <c r="L119" s="1487"/>
      <c r="M119" s="1486"/>
      <c r="N119" s="1486"/>
      <c r="O119" s="1479"/>
      <c r="P119" s="402">
        <v>23</v>
      </c>
      <c r="Q119" s="402">
        <v>23</v>
      </c>
      <c r="R119" s="68">
        <v>0.12568306010928962</v>
      </c>
    </row>
    <row r="120" spans="1:18" s="70" customFormat="1" ht="12.75" customHeight="1" x14ac:dyDescent="0.15">
      <c r="A120" s="200"/>
      <c r="B120" s="115"/>
      <c r="C120" s="573"/>
      <c r="D120" s="585"/>
      <c r="E120" s="585"/>
      <c r="F120" s="585"/>
      <c r="G120" s="71"/>
      <c r="H120" s="585"/>
      <c r="I120" s="585"/>
      <c r="J120" s="585"/>
      <c r="K120" s="585"/>
      <c r="L120" s="585"/>
      <c r="M120" s="585"/>
      <c r="N120" s="585"/>
      <c r="O120" s="585"/>
      <c r="P120" s="585"/>
      <c r="Q120" s="585"/>
      <c r="R120" s="71"/>
    </row>
    <row r="121" spans="1:18" s="70" customFormat="1" ht="12.75" customHeight="1" x14ac:dyDescent="0.15">
      <c r="A121" s="117" t="s">
        <v>429</v>
      </c>
      <c r="B121" s="115"/>
      <c r="C121" s="573"/>
      <c r="D121" s="585"/>
      <c r="E121" s="585"/>
      <c r="F121" s="585"/>
      <c r="G121" s="71"/>
      <c r="H121" s="585"/>
      <c r="I121" s="585"/>
      <c r="J121" s="585"/>
      <c r="K121" s="585"/>
      <c r="L121" s="585"/>
      <c r="M121" s="585"/>
      <c r="N121" s="585"/>
      <c r="O121" s="585"/>
      <c r="P121" s="585"/>
      <c r="Q121" s="585"/>
      <c r="R121" s="71"/>
    </row>
    <row r="122" spans="1:18" ht="12.75" customHeight="1" x14ac:dyDescent="0.15">
      <c r="A122" s="1232" t="s">
        <v>227</v>
      </c>
      <c r="B122" s="1475" t="s">
        <v>228</v>
      </c>
      <c r="C122" s="1113"/>
      <c r="D122" s="1232" t="s">
        <v>229</v>
      </c>
      <c r="E122" s="1171" t="s">
        <v>239</v>
      </c>
      <c r="F122" s="1168"/>
      <c r="G122" s="1241"/>
      <c r="H122" s="1235" t="s">
        <v>233</v>
      </c>
      <c r="I122" s="1119" t="s">
        <v>245</v>
      </c>
      <c r="J122" s="1120"/>
      <c r="K122" s="1120"/>
      <c r="L122" s="1120"/>
      <c r="M122" s="1120"/>
      <c r="N122" s="1120"/>
      <c r="O122" s="1120"/>
      <c r="P122" s="1120"/>
      <c r="Q122" s="1120"/>
      <c r="R122" s="1121"/>
    </row>
    <row r="123" spans="1:18" ht="12.75" customHeight="1" x14ac:dyDescent="0.15">
      <c r="A123" s="1262"/>
      <c r="B123" s="1471"/>
      <c r="C123" s="1114"/>
      <c r="D123" s="1262"/>
      <c r="E123" s="1160"/>
      <c r="F123" s="1199"/>
      <c r="G123" s="1301"/>
      <c r="H123" s="1243"/>
      <c r="I123" s="1122" t="s">
        <v>238</v>
      </c>
      <c r="J123" s="1123"/>
      <c r="K123" s="1123"/>
      <c r="L123" s="1123" t="s">
        <v>246</v>
      </c>
      <c r="M123" s="1123"/>
      <c r="N123" s="1123"/>
      <c r="O123" s="1123"/>
      <c r="P123" s="1243" t="s">
        <v>590</v>
      </c>
      <c r="Q123" s="1243" t="s">
        <v>576</v>
      </c>
      <c r="R123" s="1244" t="s">
        <v>586</v>
      </c>
    </row>
    <row r="124" spans="1:18" s="46" customFormat="1" ht="22.5" x14ac:dyDescent="0.15">
      <c r="A124" s="1263"/>
      <c r="B124" s="1472"/>
      <c r="C124" s="1115"/>
      <c r="D124" s="1263"/>
      <c r="E124" s="804" t="s">
        <v>230</v>
      </c>
      <c r="F124" s="834" t="s">
        <v>522</v>
      </c>
      <c r="G124" s="824" t="s">
        <v>231</v>
      </c>
      <c r="H124" s="1240"/>
      <c r="I124" s="1037" t="s">
        <v>577</v>
      </c>
      <c r="J124" s="1036" t="s">
        <v>578</v>
      </c>
      <c r="K124" s="1036" t="s">
        <v>579</v>
      </c>
      <c r="L124" s="1036" t="s">
        <v>580</v>
      </c>
      <c r="M124" s="1036" t="s">
        <v>581</v>
      </c>
      <c r="N124" s="1036" t="s">
        <v>582</v>
      </c>
      <c r="O124" s="1036" t="s">
        <v>583</v>
      </c>
      <c r="P124" s="1240"/>
      <c r="Q124" s="1240"/>
      <c r="R124" s="1245"/>
    </row>
    <row r="125" spans="1:18" ht="12.75" customHeight="1" x14ac:dyDescent="0.15">
      <c r="A125" s="1275" t="s">
        <v>149</v>
      </c>
      <c r="B125" s="1305" t="s">
        <v>256</v>
      </c>
      <c r="C125" s="1304"/>
      <c r="D125" s="612">
        <v>25</v>
      </c>
      <c r="E125" s="1224">
        <v>13</v>
      </c>
      <c r="F125" s="1222">
        <v>13</v>
      </c>
      <c r="G125" s="1228">
        <v>0.31707317073170732</v>
      </c>
      <c r="H125" s="615">
        <v>10</v>
      </c>
      <c r="I125" s="596">
        <v>10</v>
      </c>
      <c r="J125" s="598">
        <v>10</v>
      </c>
      <c r="K125" s="598">
        <v>10</v>
      </c>
      <c r="L125" s="598" t="s">
        <v>257</v>
      </c>
      <c r="M125" s="598">
        <v>3</v>
      </c>
      <c r="N125" s="169" t="s">
        <v>169</v>
      </c>
      <c r="O125" s="169" t="s">
        <v>169</v>
      </c>
      <c r="P125" s="598">
        <v>10</v>
      </c>
      <c r="Q125" s="598">
        <v>10</v>
      </c>
      <c r="R125" s="603">
        <v>0.4</v>
      </c>
    </row>
    <row r="126" spans="1:18" ht="12.75" customHeight="1" x14ac:dyDescent="0.15">
      <c r="A126" s="1276"/>
      <c r="B126" s="1303" t="s">
        <v>257</v>
      </c>
      <c r="C126" s="1302"/>
      <c r="D126" s="613">
        <v>16</v>
      </c>
      <c r="E126" s="1225"/>
      <c r="F126" s="1223"/>
      <c r="G126" s="1229"/>
      <c r="H126" s="608">
        <v>3</v>
      </c>
      <c r="I126" s="601">
        <v>3</v>
      </c>
      <c r="J126" s="593">
        <v>3</v>
      </c>
      <c r="K126" s="593">
        <v>3</v>
      </c>
      <c r="L126" s="593" t="s">
        <v>256</v>
      </c>
      <c r="M126" s="593">
        <v>8</v>
      </c>
      <c r="N126" s="582" t="s">
        <v>169</v>
      </c>
      <c r="O126" s="582" t="s">
        <v>169</v>
      </c>
      <c r="P126" s="593">
        <v>3</v>
      </c>
      <c r="Q126" s="593">
        <v>3</v>
      </c>
      <c r="R126" s="594">
        <v>0.1875</v>
      </c>
    </row>
    <row r="127" spans="1:18" ht="12.75" customHeight="1" x14ac:dyDescent="0.15">
      <c r="A127" s="831" t="s">
        <v>343</v>
      </c>
      <c r="B127" s="61" t="s">
        <v>304</v>
      </c>
      <c r="C127" s="166" t="s">
        <v>271</v>
      </c>
      <c r="D127" s="445">
        <v>41</v>
      </c>
      <c r="E127" s="1536"/>
      <c r="F127" s="1486"/>
      <c r="G127" s="1486"/>
      <c r="H127" s="633">
        <v>13</v>
      </c>
      <c r="I127" s="644">
        <v>13</v>
      </c>
      <c r="J127" s="402">
        <v>13</v>
      </c>
      <c r="K127" s="402">
        <v>13</v>
      </c>
      <c r="L127" s="631"/>
      <c r="M127" s="402">
        <v>11</v>
      </c>
      <c r="N127" s="362" t="s">
        <v>169</v>
      </c>
      <c r="O127" s="362" t="s">
        <v>169</v>
      </c>
      <c r="P127" s="402">
        <v>13</v>
      </c>
      <c r="Q127" s="402">
        <v>13</v>
      </c>
      <c r="R127" s="68">
        <v>0.31707317073170732</v>
      </c>
    </row>
    <row r="128" spans="1:18" ht="12.75" customHeight="1" x14ac:dyDescent="0.15">
      <c r="A128" s="1161" t="s">
        <v>358</v>
      </c>
      <c r="B128" s="1340"/>
      <c r="C128" s="409" t="s">
        <v>525</v>
      </c>
      <c r="D128" s="620">
        <v>41</v>
      </c>
      <c r="E128" s="1536"/>
      <c r="F128" s="1486"/>
      <c r="G128" s="1486"/>
      <c r="H128" s="590">
        <v>13</v>
      </c>
      <c r="I128" s="621">
        <v>13</v>
      </c>
      <c r="J128" s="637">
        <v>13</v>
      </c>
      <c r="K128" s="637">
        <v>13</v>
      </c>
      <c r="L128" s="631"/>
      <c r="M128" s="637">
        <v>11</v>
      </c>
      <c r="N128" s="617" t="s">
        <v>169</v>
      </c>
      <c r="O128" s="617" t="s">
        <v>169</v>
      </c>
      <c r="P128" s="637">
        <v>13</v>
      </c>
      <c r="Q128" s="637">
        <v>13</v>
      </c>
      <c r="R128" s="153">
        <v>0.31707317073170732</v>
      </c>
    </row>
    <row r="129" spans="1:18" ht="12.75" customHeight="1" x14ac:dyDescent="0.15">
      <c r="A129" s="200"/>
      <c r="B129" s="115"/>
      <c r="C129" s="573"/>
      <c r="D129" s="585"/>
      <c r="E129" s="585"/>
      <c r="F129" s="585"/>
      <c r="G129" s="71"/>
      <c r="H129" s="585"/>
      <c r="I129" s="585"/>
      <c r="J129" s="585"/>
      <c r="K129" s="585"/>
      <c r="L129" s="585"/>
      <c r="M129" s="585"/>
      <c r="N129" s="585"/>
      <c r="O129" s="585"/>
      <c r="P129" s="585"/>
      <c r="Q129" s="585"/>
      <c r="R129" s="71"/>
    </row>
    <row r="130" spans="1:18" s="70" customFormat="1" ht="12.75" customHeight="1" x14ac:dyDescent="0.15">
      <c r="A130" s="740" t="s">
        <v>430</v>
      </c>
      <c r="B130" s="115"/>
      <c r="C130" s="573"/>
      <c r="D130" s="585"/>
      <c r="E130" s="585"/>
      <c r="F130" s="585"/>
      <c r="G130" s="71"/>
      <c r="H130" s="585"/>
      <c r="I130" s="585"/>
      <c r="J130" s="585"/>
      <c r="K130" s="585"/>
      <c r="L130" s="585"/>
      <c r="M130" s="585"/>
      <c r="N130" s="585"/>
      <c r="O130" s="585"/>
      <c r="P130" s="585"/>
      <c r="Q130" s="585"/>
      <c r="R130" s="71"/>
    </row>
    <row r="131" spans="1:18" ht="12.75" customHeight="1" x14ac:dyDescent="0.15">
      <c r="A131" s="1232" t="s">
        <v>227</v>
      </c>
      <c r="B131" s="1475" t="s">
        <v>228</v>
      </c>
      <c r="C131" s="1113"/>
      <c r="D131" s="1232" t="s">
        <v>229</v>
      </c>
      <c r="E131" s="1171" t="s">
        <v>239</v>
      </c>
      <c r="F131" s="1168"/>
      <c r="G131" s="1241"/>
      <c r="H131" s="1235" t="s">
        <v>233</v>
      </c>
      <c r="I131" s="1119" t="s">
        <v>245</v>
      </c>
      <c r="J131" s="1120"/>
      <c r="K131" s="1120"/>
      <c r="L131" s="1120"/>
      <c r="M131" s="1120"/>
      <c r="N131" s="1120"/>
      <c r="O131" s="1120"/>
      <c r="P131" s="1120"/>
      <c r="Q131" s="1120"/>
      <c r="R131" s="1121"/>
    </row>
    <row r="132" spans="1:18" ht="12.75" customHeight="1" x14ac:dyDescent="0.15">
      <c r="A132" s="1262"/>
      <c r="B132" s="1471"/>
      <c r="C132" s="1114"/>
      <c r="D132" s="1262"/>
      <c r="E132" s="1160"/>
      <c r="F132" s="1199"/>
      <c r="G132" s="1301"/>
      <c r="H132" s="1243"/>
      <c r="I132" s="1122" t="s">
        <v>238</v>
      </c>
      <c r="J132" s="1123"/>
      <c r="K132" s="1123"/>
      <c r="L132" s="1123" t="s">
        <v>246</v>
      </c>
      <c r="M132" s="1123"/>
      <c r="N132" s="1123"/>
      <c r="O132" s="1123"/>
      <c r="P132" s="1243" t="s">
        <v>590</v>
      </c>
      <c r="Q132" s="1243" t="s">
        <v>576</v>
      </c>
      <c r="R132" s="1244" t="s">
        <v>586</v>
      </c>
    </row>
    <row r="133" spans="1:18" s="46" customFormat="1" ht="22.5" x14ac:dyDescent="0.15">
      <c r="A133" s="1263"/>
      <c r="B133" s="1472"/>
      <c r="C133" s="1115"/>
      <c r="D133" s="1263"/>
      <c r="E133" s="804" t="s">
        <v>230</v>
      </c>
      <c r="F133" s="834" t="s">
        <v>522</v>
      </c>
      <c r="G133" s="824" t="s">
        <v>231</v>
      </c>
      <c r="H133" s="1240"/>
      <c r="I133" s="1037" t="s">
        <v>577</v>
      </c>
      <c r="J133" s="1036" t="s">
        <v>578</v>
      </c>
      <c r="K133" s="1036" t="s">
        <v>579</v>
      </c>
      <c r="L133" s="1036" t="s">
        <v>580</v>
      </c>
      <c r="M133" s="1036" t="s">
        <v>581</v>
      </c>
      <c r="N133" s="1036" t="s">
        <v>582</v>
      </c>
      <c r="O133" s="1036" t="s">
        <v>583</v>
      </c>
      <c r="P133" s="1240"/>
      <c r="Q133" s="1240"/>
      <c r="R133" s="1245"/>
    </row>
    <row r="134" spans="1:18" ht="12.75" customHeight="1" x14ac:dyDescent="0.15">
      <c r="A134" s="1275" t="s">
        <v>208</v>
      </c>
      <c r="B134" s="1305" t="s">
        <v>179</v>
      </c>
      <c r="C134" s="1304"/>
      <c r="D134" s="612">
        <v>20</v>
      </c>
      <c r="E134" s="1224">
        <v>10</v>
      </c>
      <c r="F134" s="1222">
        <v>10</v>
      </c>
      <c r="G134" s="1228">
        <v>0.17857142857142858</v>
      </c>
      <c r="H134" s="615">
        <v>10</v>
      </c>
      <c r="I134" s="596">
        <v>10</v>
      </c>
      <c r="J134" s="598">
        <v>10</v>
      </c>
      <c r="K134" s="598">
        <v>10</v>
      </c>
      <c r="L134" s="598" t="s">
        <v>1</v>
      </c>
      <c r="M134" s="598">
        <v>0</v>
      </c>
      <c r="N134" s="169" t="s">
        <v>169</v>
      </c>
      <c r="O134" s="169" t="s">
        <v>169</v>
      </c>
      <c r="P134" s="598">
        <v>10</v>
      </c>
      <c r="Q134" s="598">
        <v>10</v>
      </c>
      <c r="R134" s="603">
        <v>0.5</v>
      </c>
    </row>
    <row r="135" spans="1:18" ht="12.75" customHeight="1" x14ac:dyDescent="0.15">
      <c r="A135" s="1276"/>
      <c r="B135" s="1303" t="s">
        <v>1</v>
      </c>
      <c r="C135" s="1302"/>
      <c r="D135" s="613">
        <v>36</v>
      </c>
      <c r="E135" s="1225"/>
      <c r="F135" s="1223"/>
      <c r="G135" s="1229"/>
      <c r="H135" s="608">
        <v>0</v>
      </c>
      <c r="I135" s="601">
        <v>0</v>
      </c>
      <c r="J135" s="593">
        <v>0</v>
      </c>
      <c r="K135" s="593">
        <v>0</v>
      </c>
      <c r="L135" s="593" t="s">
        <v>179</v>
      </c>
      <c r="M135" s="593">
        <v>10</v>
      </c>
      <c r="N135" s="582" t="s">
        <v>169</v>
      </c>
      <c r="O135" s="582" t="s">
        <v>169</v>
      </c>
      <c r="P135" s="593">
        <v>0</v>
      </c>
      <c r="Q135" s="593">
        <v>0</v>
      </c>
      <c r="R135" s="594">
        <v>0</v>
      </c>
    </row>
    <row r="136" spans="1:18" ht="12.75" customHeight="1" x14ac:dyDescent="0.15">
      <c r="A136" s="1186" t="s">
        <v>262</v>
      </c>
      <c r="B136" s="618" t="s">
        <v>304</v>
      </c>
      <c r="C136" s="581" t="s">
        <v>271</v>
      </c>
      <c r="D136" s="89">
        <v>20</v>
      </c>
      <c r="E136" s="1534"/>
      <c r="F136" s="1535"/>
      <c r="G136" s="1535"/>
      <c r="H136" s="586">
        <v>10</v>
      </c>
      <c r="I136" s="638">
        <v>10</v>
      </c>
      <c r="J136" s="642">
        <v>10</v>
      </c>
      <c r="K136" s="642">
        <v>10</v>
      </c>
      <c r="L136" s="1537"/>
      <c r="M136" s="642">
        <v>0</v>
      </c>
      <c r="N136" s="580" t="s">
        <v>169</v>
      </c>
      <c r="O136" s="580" t="s">
        <v>169</v>
      </c>
      <c r="P136" s="642">
        <v>10</v>
      </c>
      <c r="Q136" s="642">
        <v>10</v>
      </c>
      <c r="R136" s="125">
        <v>0.5</v>
      </c>
    </row>
    <row r="137" spans="1:18" ht="12.75" customHeight="1" x14ac:dyDescent="0.15">
      <c r="A137" s="1158"/>
      <c r="B137" s="646" t="s">
        <v>303</v>
      </c>
      <c r="C137" s="165" t="s">
        <v>271</v>
      </c>
      <c r="D137" s="103">
        <v>36</v>
      </c>
      <c r="E137" s="1495"/>
      <c r="F137" s="1495"/>
      <c r="G137" s="1495"/>
      <c r="H137" s="587">
        <v>0</v>
      </c>
      <c r="I137" s="640">
        <v>0</v>
      </c>
      <c r="J137" s="624">
        <v>0</v>
      </c>
      <c r="K137" s="624">
        <v>0</v>
      </c>
      <c r="L137" s="1538"/>
      <c r="M137" s="624">
        <v>10</v>
      </c>
      <c r="N137" s="216" t="s">
        <v>169</v>
      </c>
      <c r="O137" s="216" t="s">
        <v>169</v>
      </c>
      <c r="P137" s="624">
        <v>0</v>
      </c>
      <c r="Q137" s="624">
        <v>0</v>
      </c>
      <c r="R137" s="128">
        <v>0</v>
      </c>
    </row>
    <row r="138" spans="1:18" ht="12.75" customHeight="1" x14ac:dyDescent="0.15">
      <c r="A138" s="1161" t="s">
        <v>360</v>
      </c>
      <c r="B138" s="1340"/>
      <c r="C138" s="166" t="s">
        <v>525</v>
      </c>
      <c r="D138" s="445">
        <v>56</v>
      </c>
      <c r="E138" s="1536"/>
      <c r="F138" s="1486"/>
      <c r="G138" s="1486"/>
      <c r="H138" s="633">
        <v>10</v>
      </c>
      <c r="I138" s="644">
        <v>10</v>
      </c>
      <c r="J138" s="402">
        <v>10</v>
      </c>
      <c r="K138" s="402">
        <v>10</v>
      </c>
      <c r="L138" s="631"/>
      <c r="M138" s="402">
        <v>10</v>
      </c>
      <c r="N138" s="362" t="s">
        <v>169</v>
      </c>
      <c r="O138" s="362" t="s">
        <v>169</v>
      </c>
      <c r="P138" s="402">
        <v>10</v>
      </c>
      <c r="Q138" s="402">
        <v>10</v>
      </c>
      <c r="R138" s="68">
        <v>0.17857142857142858</v>
      </c>
    </row>
    <row r="139" spans="1:18" ht="12.75" customHeight="1" x14ac:dyDescent="0.15">
      <c r="A139" s="609"/>
      <c r="B139" s="115"/>
      <c r="C139" s="573"/>
      <c r="D139" s="585"/>
      <c r="E139" s="585"/>
      <c r="F139" s="585"/>
      <c r="G139" s="71"/>
      <c r="H139" s="585"/>
      <c r="I139" s="585"/>
      <c r="J139" s="585"/>
      <c r="K139" s="585"/>
      <c r="L139" s="585"/>
      <c r="M139" s="585"/>
      <c r="N139" s="585"/>
      <c r="O139" s="585"/>
      <c r="P139" s="585"/>
      <c r="Q139" s="585"/>
      <c r="R139" s="71"/>
    </row>
  </sheetData>
  <mergeCells count="312">
    <mergeCell ref="A138:B138"/>
    <mergeCell ref="Q100:Q101"/>
    <mergeCell ref="E136:G137"/>
    <mergeCell ref="E138:G138"/>
    <mergeCell ref="L136:L137"/>
    <mergeCell ref="L102:O106"/>
    <mergeCell ref="L107:O107"/>
    <mergeCell ref="L113:O118"/>
    <mergeCell ref="L119:O119"/>
    <mergeCell ref="E119:G119"/>
    <mergeCell ref="E127:G127"/>
    <mergeCell ref="E128:G128"/>
    <mergeCell ref="H99:H101"/>
    <mergeCell ref="I99:R99"/>
    <mergeCell ref="I100:K100"/>
    <mergeCell ref="L100:O100"/>
    <mergeCell ref="P100:P101"/>
    <mergeCell ref="R100:R101"/>
    <mergeCell ref="H110:H112"/>
    <mergeCell ref="I110:R110"/>
    <mergeCell ref="I111:K111"/>
    <mergeCell ref="E107:G107"/>
    <mergeCell ref="A136:A137"/>
    <mergeCell ref="A128:B128"/>
    <mergeCell ref="E19:G19"/>
    <mergeCell ref="L94:L96"/>
    <mergeCell ref="Q62:Q63"/>
    <mergeCell ref="R62:R63"/>
    <mergeCell ref="H61:H63"/>
    <mergeCell ref="I61:R61"/>
    <mergeCell ref="I62:K62"/>
    <mergeCell ref="L62:O62"/>
    <mergeCell ref="E61:G62"/>
    <mergeCell ref="E81:G93"/>
    <mergeCell ref="E94:G96"/>
    <mergeCell ref="E20:G20"/>
    <mergeCell ref="M87:O93"/>
    <mergeCell ref="P30:P31"/>
    <mergeCell ref="R30:R31"/>
    <mergeCell ref="K28:K29"/>
    <mergeCell ref="P28:P29"/>
    <mergeCell ref="Q28:Q29"/>
    <mergeCell ref="R28:R29"/>
    <mergeCell ref="K32:K33"/>
    <mergeCell ref="P32:P33"/>
    <mergeCell ref="Q32:Q33"/>
    <mergeCell ref="R32:R33"/>
    <mergeCell ref="I24:K24"/>
    <mergeCell ref="A4:A6"/>
    <mergeCell ref="B4:C6"/>
    <mergeCell ref="B7:C7"/>
    <mergeCell ref="B9:C9"/>
    <mergeCell ref="B10:C10"/>
    <mergeCell ref="B11:C11"/>
    <mergeCell ref="B12:C12"/>
    <mergeCell ref="B13:C13"/>
    <mergeCell ref="B15:C15"/>
    <mergeCell ref="B16:C16"/>
    <mergeCell ref="B17:C17"/>
    <mergeCell ref="B65:C65"/>
    <mergeCell ref="A61:A63"/>
    <mergeCell ref="B61:C63"/>
    <mergeCell ref="A20:B20"/>
    <mergeCell ref="B38:C38"/>
    <mergeCell ref="B51:C52"/>
    <mergeCell ref="B53:C54"/>
    <mergeCell ref="B55:C56"/>
    <mergeCell ref="A32:A37"/>
    <mergeCell ref="A26:A31"/>
    <mergeCell ref="A39:A50"/>
    <mergeCell ref="B39:C41"/>
    <mergeCell ref="B42:C44"/>
    <mergeCell ref="B45:C47"/>
    <mergeCell ref="B48:C50"/>
    <mergeCell ref="B18:C18"/>
    <mergeCell ref="A23:A25"/>
    <mergeCell ref="B23:C25"/>
    <mergeCell ref="I5:K5"/>
    <mergeCell ref="L5:O5"/>
    <mergeCell ref="P5:P6"/>
    <mergeCell ref="Q5:Q6"/>
    <mergeCell ref="R5:R6"/>
    <mergeCell ref="D4:D6"/>
    <mergeCell ref="H4:H6"/>
    <mergeCell ref="I4:R4"/>
    <mergeCell ref="E4:G5"/>
    <mergeCell ref="L7:O18"/>
    <mergeCell ref="B28:C29"/>
    <mergeCell ref="D61:D63"/>
    <mergeCell ref="I34:I35"/>
    <mergeCell ref="J34:J35"/>
    <mergeCell ref="K34:K35"/>
    <mergeCell ref="P34:P35"/>
    <mergeCell ref="Q34:Q35"/>
    <mergeCell ref="R34:R35"/>
    <mergeCell ref="B32:C33"/>
    <mergeCell ref="B30:C31"/>
    <mergeCell ref="D28:D29"/>
    <mergeCell ref="D32:D33"/>
    <mergeCell ref="D30:D31"/>
    <mergeCell ref="J32:J33"/>
    <mergeCell ref="H28:H29"/>
    <mergeCell ref="I28:I29"/>
    <mergeCell ref="J28:J29"/>
    <mergeCell ref="I30:I31"/>
    <mergeCell ref="J30:J31"/>
    <mergeCell ref="H30:H31"/>
    <mergeCell ref="H32:H33"/>
    <mergeCell ref="I32:I33"/>
    <mergeCell ref="L24:O24"/>
    <mergeCell ref="P24:P25"/>
    <mergeCell ref="Q24:Q25"/>
    <mergeCell ref="R24:R25"/>
    <mergeCell ref="Q30:Q31"/>
    <mergeCell ref="K30:K31"/>
    <mergeCell ref="P26:P27"/>
    <mergeCell ref="Q26:Q27"/>
    <mergeCell ref="R26:R27"/>
    <mergeCell ref="P62:P63"/>
    <mergeCell ref="R51:R52"/>
    <mergeCell ref="R53:R54"/>
    <mergeCell ref="R55:R56"/>
    <mergeCell ref="Q51:Q52"/>
    <mergeCell ref="Q53:Q54"/>
    <mergeCell ref="Q55:Q56"/>
    <mergeCell ref="P51:P52"/>
    <mergeCell ref="P53:P54"/>
    <mergeCell ref="P55:P56"/>
    <mergeCell ref="R39:R41"/>
    <mergeCell ref="R36:R37"/>
    <mergeCell ref="I45:I47"/>
    <mergeCell ref="J45:J47"/>
    <mergeCell ref="I48:I50"/>
    <mergeCell ref="J48:J50"/>
    <mergeCell ref="R42:R44"/>
    <mergeCell ref="Q45:Q47"/>
    <mergeCell ref="Q48:Q50"/>
    <mergeCell ref="R45:R47"/>
    <mergeCell ref="R48:R50"/>
    <mergeCell ref="K45:K47"/>
    <mergeCell ref="K48:K50"/>
    <mergeCell ref="P48:P50"/>
    <mergeCell ref="P45:P47"/>
    <mergeCell ref="Q42:Q44"/>
    <mergeCell ref="B66:C66"/>
    <mergeCell ref="B67:C67"/>
    <mergeCell ref="B69:C69"/>
    <mergeCell ref="B64:C64"/>
    <mergeCell ref="A51:A56"/>
    <mergeCell ref="A58:A59"/>
    <mergeCell ref="D53:D54"/>
    <mergeCell ref="D55:D56"/>
    <mergeCell ref="B57:C57"/>
    <mergeCell ref="B58:C58"/>
    <mergeCell ref="B59:C59"/>
    <mergeCell ref="A68:A69"/>
    <mergeCell ref="D51:D52"/>
    <mergeCell ref="B116:C116"/>
    <mergeCell ref="B117:C117"/>
    <mergeCell ref="B118:C118"/>
    <mergeCell ref="B103:C103"/>
    <mergeCell ref="B104:C104"/>
    <mergeCell ref="B105:C105"/>
    <mergeCell ref="B106:C106"/>
    <mergeCell ref="B102:C102"/>
    <mergeCell ref="A94:B96"/>
    <mergeCell ref="B115:C115"/>
    <mergeCell ref="D23:D25"/>
    <mergeCell ref="E23:G24"/>
    <mergeCell ref="B135:C135"/>
    <mergeCell ref="G125:G126"/>
    <mergeCell ref="B126:C126"/>
    <mergeCell ref="A134:A135"/>
    <mergeCell ref="B134:C134"/>
    <mergeCell ref="E134:E135"/>
    <mergeCell ref="F134:F135"/>
    <mergeCell ref="G134:G135"/>
    <mergeCell ref="A125:A126"/>
    <mergeCell ref="B125:C125"/>
    <mergeCell ref="E125:E126"/>
    <mergeCell ref="F125:F126"/>
    <mergeCell ref="B113:C113"/>
    <mergeCell ref="B114:C114"/>
    <mergeCell ref="A110:A112"/>
    <mergeCell ref="B110:C112"/>
    <mergeCell ref="D110:D112"/>
    <mergeCell ref="E110:G111"/>
    <mergeCell ref="A99:A101"/>
    <mergeCell ref="B99:C101"/>
    <mergeCell ref="D99:D101"/>
    <mergeCell ref="E99:G100"/>
    <mergeCell ref="H122:H124"/>
    <mergeCell ref="I122:R122"/>
    <mergeCell ref="A122:A124"/>
    <mergeCell ref="B122:C124"/>
    <mergeCell ref="D122:D124"/>
    <mergeCell ref="E122:G123"/>
    <mergeCell ref="I131:R131"/>
    <mergeCell ref="I132:K132"/>
    <mergeCell ref="L132:O132"/>
    <mergeCell ref="P132:P133"/>
    <mergeCell ref="Q132:Q133"/>
    <mergeCell ref="R132:R133"/>
    <mergeCell ref="A131:A133"/>
    <mergeCell ref="B131:C133"/>
    <mergeCell ref="D131:D133"/>
    <mergeCell ref="E131:G132"/>
    <mergeCell ref="H131:H133"/>
    <mergeCell ref="L111:O111"/>
    <mergeCell ref="P111:P112"/>
    <mergeCell ref="Q111:Q112"/>
    <mergeCell ref="I123:K123"/>
    <mergeCell ref="L123:O123"/>
    <mergeCell ref="P123:P124"/>
    <mergeCell ref="Q123:Q124"/>
    <mergeCell ref="R111:R112"/>
    <mergeCell ref="R123:R124"/>
    <mergeCell ref="D36:D37"/>
    <mergeCell ref="H36:H37"/>
    <mergeCell ref="I36:I37"/>
    <mergeCell ref="J36:J37"/>
    <mergeCell ref="K36:K37"/>
    <mergeCell ref="P36:P37"/>
    <mergeCell ref="Q36:Q37"/>
    <mergeCell ref="K42:K44"/>
    <mergeCell ref="P42:P44"/>
    <mergeCell ref="D39:D41"/>
    <mergeCell ref="D42:D44"/>
    <mergeCell ref="I39:I41"/>
    <mergeCell ref="J39:J41"/>
    <mergeCell ref="K39:K41"/>
    <mergeCell ref="I42:I44"/>
    <mergeCell ref="J42:J44"/>
    <mergeCell ref="P39:P41"/>
    <mergeCell ref="Q39:Q41"/>
    <mergeCell ref="L64:O67"/>
    <mergeCell ref="L19:O19"/>
    <mergeCell ref="L20:O20"/>
    <mergeCell ref="B8:C8"/>
    <mergeCell ref="B14:C14"/>
    <mergeCell ref="D26:D27"/>
    <mergeCell ref="E26:E31"/>
    <mergeCell ref="F26:F31"/>
    <mergeCell ref="G26:G31"/>
    <mergeCell ref="H26:H27"/>
    <mergeCell ref="I26:I27"/>
    <mergeCell ref="J26:J27"/>
    <mergeCell ref="K26:K27"/>
    <mergeCell ref="I23:R23"/>
    <mergeCell ref="H23:H25"/>
    <mergeCell ref="B26:C27"/>
    <mergeCell ref="B34:C35"/>
    <mergeCell ref="D34:D35"/>
    <mergeCell ref="E32:E37"/>
    <mergeCell ref="F32:F37"/>
    <mergeCell ref="G32:G37"/>
    <mergeCell ref="H34:H35"/>
    <mergeCell ref="B36:C37"/>
    <mergeCell ref="L38:O38"/>
    <mergeCell ref="D45:D47"/>
    <mergeCell ref="D48:D50"/>
    <mergeCell ref="E39:E50"/>
    <mergeCell ref="F39:F50"/>
    <mergeCell ref="G39:G50"/>
    <mergeCell ref="H39:H41"/>
    <mergeCell ref="H42:H44"/>
    <mergeCell ref="H45:H47"/>
    <mergeCell ref="H48:H50"/>
    <mergeCell ref="E58:E59"/>
    <mergeCell ref="F58:F59"/>
    <mergeCell ref="G58:G59"/>
    <mergeCell ref="L57:O57"/>
    <mergeCell ref="J51:J52"/>
    <mergeCell ref="K51:K52"/>
    <mergeCell ref="I53:I54"/>
    <mergeCell ref="J53:J54"/>
    <mergeCell ref="K53:K54"/>
    <mergeCell ref="I55:I56"/>
    <mergeCell ref="J55:J56"/>
    <mergeCell ref="K55:K56"/>
    <mergeCell ref="E51:E56"/>
    <mergeCell ref="F51:F56"/>
    <mergeCell ref="G51:G56"/>
    <mergeCell ref="H51:H52"/>
    <mergeCell ref="H53:H54"/>
    <mergeCell ref="H55:H56"/>
    <mergeCell ref="I51:I52"/>
    <mergeCell ref="E68:E69"/>
    <mergeCell ref="F68:F69"/>
    <mergeCell ref="G68:G69"/>
    <mergeCell ref="A71:A72"/>
    <mergeCell ref="E71:E72"/>
    <mergeCell ref="F71:F72"/>
    <mergeCell ref="G71:G72"/>
    <mergeCell ref="B73:C73"/>
    <mergeCell ref="B68:C68"/>
    <mergeCell ref="B70:C70"/>
    <mergeCell ref="B71:C71"/>
    <mergeCell ref="B72:C72"/>
    <mergeCell ref="B75:C75"/>
    <mergeCell ref="B76:C76"/>
    <mergeCell ref="B77:C77"/>
    <mergeCell ref="B78:C78"/>
    <mergeCell ref="A81:A93"/>
    <mergeCell ref="L70:O70"/>
    <mergeCell ref="L73:O80"/>
    <mergeCell ref="B89:B91"/>
    <mergeCell ref="B79:C79"/>
    <mergeCell ref="B81:B83"/>
    <mergeCell ref="L81:L93"/>
    <mergeCell ref="B80:C80"/>
    <mergeCell ref="B74:C74"/>
  </mergeCells>
  <phoneticPr fontId="1"/>
  <pageMargins left="0.39370078740157483" right="0.39370078740157483" top="0.47244094488188981" bottom="0.47244094488188981" header="0.31496062992125984" footer="0.31496062992125984"/>
  <pageSetup paperSize="9" scale="64" fitToHeight="0" orientation="landscape" r:id="rId1"/>
  <rowBreaks count="2" manualBreakCount="2">
    <brk id="60" max="17" man="1"/>
    <brk id="97" max="2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BO161"/>
  <sheetViews>
    <sheetView topLeftCell="E1" workbookViewId="0"/>
  </sheetViews>
  <sheetFormatPr defaultColWidth="8.75" defaultRowHeight="12.75" customHeight="1" x14ac:dyDescent="0.15"/>
  <cols>
    <col min="1" max="3" width="15.375" style="7" hidden="1" customWidth="1"/>
    <col min="4" max="4" width="34.75" style="1" hidden="1" customWidth="1"/>
    <col min="5" max="5" width="25.875" style="20" bestFit="1" customWidth="1"/>
    <col min="6" max="6" width="25.875" style="1" hidden="1" customWidth="1"/>
    <col min="7" max="7" width="15" style="19" customWidth="1"/>
    <col min="8" max="8" width="4.625" style="1" bestFit="1" customWidth="1"/>
    <col min="9" max="10" width="8" style="1" customWidth="1"/>
    <col min="11" max="11" width="4" style="1" customWidth="1"/>
    <col min="12" max="12" width="4" style="8" customWidth="1"/>
    <col min="13" max="14" width="8" style="1" customWidth="1"/>
    <col min="15" max="15" width="5" style="1" bestFit="1" customWidth="1"/>
    <col min="16" max="16" width="4" style="8" customWidth="1"/>
    <col min="17" max="17" width="4" style="9" customWidth="1"/>
    <col min="18" max="21" width="8" style="1" customWidth="1"/>
    <col min="22" max="22" width="16" style="1" customWidth="1"/>
    <col min="23" max="28" width="8" style="1" customWidth="1"/>
    <col min="29" max="31" width="5.625" style="1" customWidth="1"/>
    <col min="32" max="32" width="8.75" style="1"/>
    <col min="33" max="33" width="16.5" style="1" bestFit="1" customWidth="1"/>
    <col min="34" max="40" width="8.75" style="1"/>
    <col min="41" max="41" width="7.375" style="1" bestFit="1" customWidth="1"/>
    <col min="42" max="67" width="9.125" style="1" bestFit="1" customWidth="1"/>
    <col min="68" max="16384" width="8.75" style="1"/>
  </cols>
  <sheetData>
    <row r="1" spans="1:67" ht="12.75" customHeight="1" x14ac:dyDescent="0.15">
      <c r="G1" s="1563"/>
      <c r="H1" s="1563"/>
    </row>
    <row r="2" spans="1:67" ht="12.75" customHeight="1" x14ac:dyDescent="0.15">
      <c r="A2" s="1551" t="s">
        <v>0</v>
      </c>
      <c r="B2" s="1551" t="s">
        <v>0</v>
      </c>
      <c r="C2" s="1551" t="s">
        <v>0</v>
      </c>
      <c r="D2" s="1548" t="s">
        <v>144</v>
      </c>
      <c r="E2" s="1546" t="s">
        <v>227</v>
      </c>
      <c r="F2" s="23"/>
      <c r="G2" s="1542" t="s">
        <v>228</v>
      </c>
      <c r="H2" s="1542"/>
      <c r="I2" s="1542" t="s">
        <v>229</v>
      </c>
      <c r="J2" s="1542" t="s">
        <v>230</v>
      </c>
      <c r="K2" s="1541" t="s">
        <v>239</v>
      </c>
      <c r="L2" s="1541"/>
      <c r="M2" s="1541"/>
      <c r="N2" s="1541"/>
      <c r="O2" s="1542" t="s">
        <v>233</v>
      </c>
      <c r="P2" s="1542"/>
      <c r="Q2" s="1542"/>
      <c r="R2" s="1542" t="s">
        <v>234</v>
      </c>
      <c r="S2" s="1541" t="s">
        <v>245</v>
      </c>
      <c r="T2" s="1541"/>
      <c r="U2" s="1541"/>
      <c r="V2" s="1541"/>
      <c r="W2" s="1541"/>
      <c r="X2" s="1541"/>
      <c r="Y2" s="1541"/>
      <c r="Z2" s="1541"/>
      <c r="AA2" s="1541"/>
      <c r="AB2" s="1541"/>
      <c r="AC2" s="1541" t="s">
        <v>255</v>
      </c>
      <c r="AD2" s="1541"/>
      <c r="AE2" s="1541"/>
      <c r="AG2" s="1" t="s">
        <v>0</v>
      </c>
    </row>
    <row r="3" spans="1:67" ht="12.75" customHeight="1" x14ac:dyDescent="0.15">
      <c r="A3" s="1552"/>
      <c r="B3" s="1552"/>
      <c r="C3" s="1552"/>
      <c r="D3" s="1549"/>
      <c r="E3" s="1546"/>
      <c r="F3" s="23"/>
      <c r="G3" s="1542"/>
      <c r="H3" s="1542"/>
      <c r="I3" s="1542"/>
      <c r="J3" s="1542"/>
      <c r="K3" s="1541"/>
      <c r="L3" s="1541"/>
      <c r="M3" s="1541"/>
      <c r="N3" s="1541"/>
      <c r="O3" s="1542"/>
      <c r="P3" s="1542"/>
      <c r="Q3" s="1542"/>
      <c r="R3" s="1542"/>
      <c r="S3" s="1541" t="s">
        <v>238</v>
      </c>
      <c r="T3" s="1541"/>
      <c r="U3" s="1541"/>
      <c r="V3" s="1541" t="s">
        <v>246</v>
      </c>
      <c r="W3" s="1541"/>
      <c r="X3" s="1541"/>
      <c r="Y3" s="1541"/>
      <c r="Z3" s="1542" t="s">
        <v>243</v>
      </c>
      <c r="AA3" s="1542" t="s">
        <v>233</v>
      </c>
      <c r="AB3" s="1542" t="s">
        <v>244</v>
      </c>
      <c r="AC3" s="1541"/>
      <c r="AD3" s="1541"/>
      <c r="AE3" s="1541"/>
    </row>
    <row r="4" spans="1:67" s="2" customFormat="1" ht="33.75" x14ac:dyDescent="0.15">
      <c r="A4" s="1553"/>
      <c r="B4" s="1553"/>
      <c r="C4" s="1553"/>
      <c r="D4" s="1550"/>
      <c r="E4" s="1546"/>
      <c r="F4" s="23"/>
      <c r="G4" s="1542"/>
      <c r="H4" s="1542"/>
      <c r="I4" s="1542"/>
      <c r="J4" s="1542"/>
      <c r="K4" s="1542" t="s">
        <v>247</v>
      </c>
      <c r="L4" s="1542"/>
      <c r="M4" s="23" t="s">
        <v>231</v>
      </c>
      <c r="N4" s="23" t="s">
        <v>232</v>
      </c>
      <c r="O4" s="1542"/>
      <c r="P4" s="1542"/>
      <c r="Q4" s="1542"/>
      <c r="R4" s="1542"/>
      <c r="S4" s="23" t="s">
        <v>235</v>
      </c>
      <c r="T4" s="23" t="s">
        <v>236</v>
      </c>
      <c r="U4" s="23" t="s">
        <v>237</v>
      </c>
      <c r="V4" s="23" t="s">
        <v>240</v>
      </c>
      <c r="W4" s="23" t="s">
        <v>241</v>
      </c>
      <c r="X4" s="23" t="s">
        <v>242</v>
      </c>
      <c r="Y4" s="23" t="s">
        <v>237</v>
      </c>
      <c r="Z4" s="1542"/>
      <c r="AA4" s="1542"/>
      <c r="AB4" s="1542"/>
      <c r="AC4" s="23" t="s">
        <v>248</v>
      </c>
      <c r="AD4" s="23" t="s">
        <v>249</v>
      </c>
      <c r="AE4" s="23" t="s">
        <v>250</v>
      </c>
      <c r="AH4" s="3" t="s">
        <v>222</v>
      </c>
      <c r="AI4" s="3" t="s">
        <v>253</v>
      </c>
      <c r="AJ4" s="3" t="s">
        <v>254</v>
      </c>
      <c r="AK4" s="3" t="s">
        <v>223</v>
      </c>
      <c r="AL4" s="3" t="s">
        <v>224</v>
      </c>
      <c r="AM4" s="4" t="s">
        <v>225</v>
      </c>
      <c r="AN4" s="4" t="s">
        <v>226</v>
      </c>
      <c r="AO4" s="5" t="s">
        <v>144</v>
      </c>
      <c r="AP4" s="5" t="s">
        <v>145</v>
      </c>
      <c r="AQ4" s="5" t="s">
        <v>148</v>
      </c>
      <c r="AR4" s="5" t="s">
        <v>146</v>
      </c>
      <c r="AS4" s="5" t="s">
        <v>157</v>
      </c>
      <c r="AT4" s="5" t="s">
        <v>150</v>
      </c>
      <c r="AU4" s="5" t="s">
        <v>151</v>
      </c>
      <c r="AV4" s="5" t="s">
        <v>252</v>
      </c>
      <c r="AW4" s="5" t="s">
        <v>152</v>
      </c>
      <c r="AX4" s="5" t="s">
        <v>153</v>
      </c>
      <c r="AY4" s="5" t="s">
        <v>275</v>
      </c>
      <c r="AZ4" s="5" t="s">
        <v>276</v>
      </c>
      <c r="BA4" s="5" t="s">
        <v>276</v>
      </c>
      <c r="BB4" s="5" t="s">
        <v>167</v>
      </c>
      <c r="BC4" s="5" t="s">
        <v>158</v>
      </c>
      <c r="BD4" s="5" t="s">
        <v>159</v>
      </c>
      <c r="BE4" s="5" t="s">
        <v>160</v>
      </c>
      <c r="BF4" s="5" t="s">
        <v>161</v>
      </c>
      <c r="BG4" s="5" t="s">
        <v>162</v>
      </c>
      <c r="BH4" s="5" t="s">
        <v>163</v>
      </c>
      <c r="BI4" s="5" t="s">
        <v>164</v>
      </c>
      <c r="BJ4" s="5" t="s">
        <v>165</v>
      </c>
      <c r="BK4" s="5" t="s">
        <v>166</v>
      </c>
      <c r="BL4" s="5" t="s">
        <v>251</v>
      </c>
      <c r="BM4" s="5" t="s">
        <v>154</v>
      </c>
      <c r="BN4" s="5" t="s">
        <v>155</v>
      </c>
      <c r="BO4" s="5" t="s">
        <v>156</v>
      </c>
    </row>
    <row r="5" spans="1:67" ht="12.75" customHeight="1" x14ac:dyDescent="0.15">
      <c r="A5" s="6">
        <f t="shared" ref="A5:A25" si="0">VALUE(AH5&amp;AK5&amp;AL5&amp;AM5&amp;AN5)</f>
        <v>501120411011</v>
      </c>
      <c r="B5" s="6">
        <f t="shared" ref="B5:B25" si="1">VALUE(AI5&amp;AK5&amp;AL5&amp;AM5&amp;AN5)</f>
        <v>750120411011</v>
      </c>
      <c r="C5" s="6">
        <f t="shared" ref="C5:C25" si="2">VALUE(AJ5&amp;AK5&amp;AL5&amp;AM5&amp;AN5)</f>
        <v>601120411011</v>
      </c>
      <c r="D5" s="1557" t="e">
        <f>VLOOKUP($A5,#REF!,AO5,FALSE)</f>
        <v>#REF!</v>
      </c>
      <c r="E5" s="1543" t="e">
        <f>VLOOKUP($A5,#REF!,AP5,FALSE)</f>
        <v>#REF!</v>
      </c>
      <c r="F5" s="25" t="s">
        <v>292</v>
      </c>
      <c r="G5" s="1554" t="e">
        <f>VLOOKUP($A5,#REF!,AR5,FALSE)</f>
        <v>#REF!</v>
      </c>
      <c r="H5" s="1554"/>
      <c r="I5" s="1547" t="e">
        <f>VLOOKUP($A5,#REF!,AS5,FALSE)</f>
        <v>#REF!</v>
      </c>
      <c r="J5" s="1547" t="e">
        <f>VLOOKUP($A5,#REF!,AT5,FALSE)</f>
        <v>#REF!</v>
      </c>
      <c r="K5" s="1559" t="e">
        <f>VLOOKUP($A5,#REF!,AU5,FALSE)</f>
        <v>#REF!</v>
      </c>
      <c r="L5" s="1555" t="str">
        <f>IFERROR(VLOOKUP($B5,#REF!,AV5,FALSE),"")</f>
        <v/>
      </c>
      <c r="M5" s="1556" t="e">
        <f>VLOOKUP($A5,#REF!,AW5,FALSE)</f>
        <v>#REF!</v>
      </c>
      <c r="N5" s="1556" t="e">
        <f>VLOOKUP($A5,#REF!,AX5,FALSE)*100</f>
        <v>#REF!</v>
      </c>
      <c r="O5" s="1559" t="e">
        <f>VLOOKUP($A5,#REF!,AY5,FALSE)</f>
        <v>#REF!</v>
      </c>
      <c r="P5" s="1561" t="str">
        <f>IFERROR(VLOOKUP($B5,#REF!,AZ5,FALSE),"")</f>
        <v/>
      </c>
      <c r="Q5" s="1562" t="str">
        <f>IFERROR(VLOOKUP($C5,#REF!,BA5,FALSE),"")</f>
        <v/>
      </c>
      <c r="R5" s="1547" t="e">
        <f>VLOOKUP($A5,#REF!,BB5,FALSE)</f>
        <v>#REF!</v>
      </c>
      <c r="S5" s="1547" t="e">
        <f>VLOOKUP($A5,#REF!,BC5,FALSE)</f>
        <v>#REF!</v>
      </c>
      <c r="T5" s="1547" t="e">
        <f>VLOOKUP($A5,#REF!,BD5,FALSE)</f>
        <v>#REF!</v>
      </c>
      <c r="U5" s="1547" t="e">
        <f>VLOOKUP($A5,#REF!,BE5,FALSE)</f>
        <v>#REF!</v>
      </c>
      <c r="V5" s="25" t="e">
        <f>VLOOKUP($A5,#REF!,BF5,FALSE)</f>
        <v>#REF!</v>
      </c>
      <c r="W5" s="25" t="e">
        <f>VLOOKUP($A5,#REF!,BG5,FALSE)</f>
        <v>#REF!</v>
      </c>
      <c r="X5" s="25" t="e">
        <f>VLOOKUP($A5,#REF!,BH5,FALSE)</f>
        <v>#REF!</v>
      </c>
      <c r="Y5" s="25" t="e">
        <f>VLOOKUP($A5,#REF!,BI5,FALSE)</f>
        <v>#REF!</v>
      </c>
      <c r="Z5" s="1547" t="e">
        <f>VLOOKUP($A5,#REF!,BJ5,FALSE)</f>
        <v>#REF!</v>
      </c>
      <c r="AA5" s="1547" t="e">
        <f>VLOOKUP($A5,#REF!,BK5,FALSE)</f>
        <v>#REF!</v>
      </c>
      <c r="AB5" s="1556" t="e">
        <f>VLOOKUP($A5,#REF!,BL5,FALSE)</f>
        <v>#REF!</v>
      </c>
      <c r="AC5" s="1547" t="e">
        <f>VLOOKUP($A5,#REF!,BM5,FALSE)</f>
        <v>#REF!</v>
      </c>
      <c r="AD5" s="1547" t="e">
        <f>VLOOKUP($A5,#REF!,BN5,FALSE)</f>
        <v>#REF!</v>
      </c>
      <c r="AE5" s="1547" t="e">
        <f>VLOOKUP($A5,#REF!,BO5,FALSE)</f>
        <v>#REF!</v>
      </c>
      <c r="AG5" s="1">
        <v>501120411011</v>
      </c>
      <c r="AH5" s="1" t="str">
        <f t="shared" ref="AH5:AH25" si="3">MID(AG5,1,4)</f>
        <v>5011</v>
      </c>
      <c r="AI5" s="1" t="str">
        <f t="shared" ref="AI5:AI25" si="4">"7"&amp;MID(AH5,1,2)&amp;MID(AH5,4,1)</f>
        <v>7501</v>
      </c>
      <c r="AJ5" s="1" t="str">
        <f t="shared" ref="AJ5:AJ25" si="5">IF(RIGHT(AH5,1)="1","6011","6010")</f>
        <v>6011</v>
      </c>
      <c r="AK5" s="1" t="str">
        <f t="shared" ref="AK5:AK25" si="6">MID(AG5,5,3)</f>
        <v>204</v>
      </c>
      <c r="AL5" s="1" t="str">
        <f t="shared" ref="AL5:AL25" si="7">MID(AG5,8,1)</f>
        <v>1</v>
      </c>
      <c r="AM5" s="1" t="str">
        <f t="shared" ref="AM5:AM16" si="8">MID(AG5,9,2)</f>
        <v>10</v>
      </c>
      <c r="AN5" s="1" t="str">
        <f t="shared" ref="AN5:AN16" si="9">MID(AG5,11,2)</f>
        <v>11</v>
      </c>
      <c r="AO5" s="7" t="e">
        <f>MATCH(AO$4,#REF!,0)</f>
        <v>#REF!</v>
      </c>
      <c r="AP5" s="7" t="e">
        <f>MATCH(AP$4,#REF!,0)</f>
        <v>#REF!</v>
      </c>
      <c r="AQ5" s="7" t="e">
        <f>MATCH(AQ$4,#REF!,0)</f>
        <v>#REF!</v>
      </c>
      <c r="AR5" s="7" t="e">
        <f>MATCH(AR$4,#REF!,0)</f>
        <v>#REF!</v>
      </c>
      <c r="AS5" s="7" t="e">
        <f>MATCH(AS$4,#REF!,0)</f>
        <v>#REF!</v>
      </c>
      <c r="AT5" s="7" t="e">
        <f>MATCH(AT$4,#REF!,0)</f>
        <v>#REF!</v>
      </c>
      <c r="AU5" s="7" t="e">
        <f>MATCH(AU$4,#REF!,0)</f>
        <v>#REF!</v>
      </c>
      <c r="AV5" s="7" t="e">
        <f>MATCH(AV$4,#REF!,0)</f>
        <v>#REF!</v>
      </c>
      <c r="AW5" s="7" t="e">
        <f>MATCH(AW$4,#REF!,0)</f>
        <v>#REF!</v>
      </c>
      <c r="AX5" s="7" t="e">
        <f>MATCH(AX$4,#REF!,0)</f>
        <v>#REF!</v>
      </c>
      <c r="AY5" s="7" t="e">
        <f>MATCH(AY$4,#REF!,0)</f>
        <v>#REF!</v>
      </c>
      <c r="AZ5" s="7" t="e">
        <f>MATCH(AZ$4,#REF!,0)</f>
        <v>#REF!</v>
      </c>
      <c r="BA5" s="7" t="e">
        <f>MATCH(BA$4,#REF!,0)</f>
        <v>#REF!</v>
      </c>
      <c r="BB5" s="7" t="e">
        <f>MATCH(BB$4,#REF!,0)</f>
        <v>#REF!</v>
      </c>
      <c r="BC5" s="7" t="e">
        <f>MATCH(BC$4,#REF!,0)</f>
        <v>#REF!</v>
      </c>
      <c r="BD5" s="7" t="e">
        <f>MATCH(BD$4,#REF!,0)</f>
        <v>#REF!</v>
      </c>
      <c r="BE5" s="7" t="e">
        <f>MATCH(BE$4,#REF!,0)</f>
        <v>#REF!</v>
      </c>
      <c r="BF5" s="7" t="e">
        <f>MATCH(BF$4,#REF!,0)</f>
        <v>#REF!</v>
      </c>
      <c r="BG5" s="7" t="e">
        <f>MATCH(BG$4,#REF!,0)</f>
        <v>#REF!</v>
      </c>
      <c r="BH5" s="7" t="e">
        <f>MATCH(BH$4,#REF!,0)</f>
        <v>#REF!</v>
      </c>
      <c r="BI5" s="7" t="e">
        <f>MATCH(BI$4,#REF!,0)</f>
        <v>#REF!</v>
      </c>
      <c r="BJ5" s="7" t="e">
        <f>MATCH(BJ$4,#REF!,0)</f>
        <v>#REF!</v>
      </c>
      <c r="BK5" s="7" t="e">
        <f>MATCH(BK$4,#REF!,0)</f>
        <v>#REF!</v>
      </c>
      <c r="BL5" s="7" t="e">
        <f>MATCH(BL$4,#REF!,0)</f>
        <v>#REF!</v>
      </c>
      <c r="BM5" s="7" t="e">
        <f>MATCH(BM$4,#REF!,0)</f>
        <v>#REF!</v>
      </c>
      <c r="BN5" s="7" t="e">
        <f>MATCH(BN$4,#REF!,0)</f>
        <v>#REF!</v>
      </c>
      <c r="BO5" s="7" t="e">
        <f>MATCH(BO$4,#REF!,0)</f>
        <v>#REF!</v>
      </c>
    </row>
    <row r="6" spans="1:67" ht="12.75" customHeight="1" x14ac:dyDescent="0.15">
      <c r="A6" s="6">
        <f t="shared" si="0"/>
        <v>501120411012</v>
      </c>
      <c r="B6" s="6">
        <f t="shared" si="1"/>
        <v>750120411012</v>
      </c>
      <c r="C6" s="6">
        <f t="shared" si="2"/>
        <v>601120411012</v>
      </c>
      <c r="D6" s="1557" t="e">
        <f>VLOOKUP($A6,#REF!,AO6,FALSE)</f>
        <v>#REF!</v>
      </c>
      <c r="E6" s="1558"/>
      <c r="F6" s="25" t="s">
        <v>292</v>
      </c>
      <c r="G6" s="1560"/>
      <c r="H6" s="1560"/>
      <c r="I6" s="1547" t="e">
        <f>VLOOKUP($A6,#REF!,AS6,FALSE)</f>
        <v>#REF!</v>
      </c>
      <c r="J6" s="1547" t="e">
        <f>VLOOKUP($A6,#REF!,AT6,FALSE)</f>
        <v>#REF!</v>
      </c>
      <c r="K6" s="1559" t="e">
        <f>VLOOKUP($A6,#REF!,AU6,FALSE)</f>
        <v>#REF!</v>
      </c>
      <c r="L6" s="1555" t="str">
        <f>IFERROR(VLOOKUP($B6,#REF!,AV6,FALSE),"")</f>
        <v/>
      </c>
      <c r="M6" s="1556" t="e">
        <f>VLOOKUP($A6,#REF!,AW6,FALSE)</f>
        <v>#REF!</v>
      </c>
      <c r="N6" s="1556" t="e">
        <f>VLOOKUP($A6,#REF!,AX6,FALSE)*100</f>
        <v>#REF!</v>
      </c>
      <c r="O6" s="1559" t="e">
        <f>VLOOKUP($A6,#REF!,AY6,FALSE)</f>
        <v>#REF!</v>
      </c>
      <c r="P6" s="1561" t="str">
        <f>IFERROR(VLOOKUP($B6,#REF!,AZ6,FALSE),"")</f>
        <v/>
      </c>
      <c r="Q6" s="1562" t="str">
        <f>IFERROR(VLOOKUP($C6,#REF!,BA6,FALSE),"")</f>
        <v/>
      </c>
      <c r="R6" s="1547" t="e">
        <f>VLOOKUP($A6,#REF!,BB6,FALSE)</f>
        <v>#REF!</v>
      </c>
      <c r="S6" s="1547" t="e">
        <f>VLOOKUP($A6,#REF!,BC6,FALSE)</f>
        <v>#REF!</v>
      </c>
      <c r="T6" s="1547" t="e">
        <f>VLOOKUP($A6,#REF!,BD6,FALSE)</f>
        <v>#REF!</v>
      </c>
      <c r="U6" s="1547" t="e">
        <f>VLOOKUP($A6,#REF!,BE6,FALSE)</f>
        <v>#REF!</v>
      </c>
      <c r="V6" s="25" t="e">
        <f>VLOOKUP($A6,#REF!,BF6,FALSE)</f>
        <v>#REF!</v>
      </c>
      <c r="W6" s="25" t="e">
        <f>VLOOKUP($A6,#REF!,BG6,FALSE)</f>
        <v>#REF!</v>
      </c>
      <c r="X6" s="25" t="e">
        <f>VLOOKUP($A6,#REF!,BH6,FALSE)</f>
        <v>#REF!</v>
      </c>
      <c r="Y6" s="25" t="e">
        <f>VLOOKUP($A6,#REF!,BI6,FALSE)</f>
        <v>#REF!</v>
      </c>
      <c r="Z6" s="1547" t="e">
        <f>VLOOKUP($A6,#REF!,BJ6,FALSE)</f>
        <v>#REF!</v>
      </c>
      <c r="AA6" s="1547" t="e">
        <f>VLOOKUP($A6,#REF!,BK6,FALSE)</f>
        <v>#REF!</v>
      </c>
      <c r="AB6" s="1556" t="e">
        <f>VLOOKUP($A6,#REF!,BL6,FALSE)</f>
        <v>#REF!</v>
      </c>
      <c r="AC6" s="1547" t="e">
        <f>VLOOKUP($A6,#REF!,BM6,FALSE)</f>
        <v>#REF!</v>
      </c>
      <c r="AD6" s="1547" t="e">
        <f>VLOOKUP($A6,#REF!,BN6,FALSE)</f>
        <v>#REF!</v>
      </c>
      <c r="AE6" s="1547" t="e">
        <f>VLOOKUP($A6,#REF!,BO6,FALSE)</f>
        <v>#REF!</v>
      </c>
      <c r="AG6" s="1">
        <v>501120411012</v>
      </c>
      <c r="AH6" s="1" t="str">
        <f t="shared" si="3"/>
        <v>5011</v>
      </c>
      <c r="AI6" s="1" t="str">
        <f t="shared" si="4"/>
        <v>7501</v>
      </c>
      <c r="AJ6" s="1" t="str">
        <f t="shared" si="5"/>
        <v>6011</v>
      </c>
      <c r="AK6" s="1" t="str">
        <f t="shared" si="6"/>
        <v>204</v>
      </c>
      <c r="AL6" s="1" t="str">
        <f t="shared" si="7"/>
        <v>1</v>
      </c>
      <c r="AM6" s="1" t="str">
        <f t="shared" si="8"/>
        <v>10</v>
      </c>
      <c r="AN6" s="1" t="str">
        <f t="shared" si="9"/>
        <v>12</v>
      </c>
      <c r="AO6" s="7" t="e">
        <f>MATCH(AO$4,#REF!,0)</f>
        <v>#REF!</v>
      </c>
      <c r="AP6" s="7" t="e">
        <f>MATCH(AP$4,#REF!,0)</f>
        <v>#REF!</v>
      </c>
      <c r="AQ6" s="7" t="e">
        <f>MATCH(AQ$4,#REF!,0)</f>
        <v>#REF!</v>
      </c>
      <c r="AR6" s="7" t="e">
        <f>MATCH(AR$4,#REF!,0)</f>
        <v>#REF!</v>
      </c>
      <c r="AS6" s="7" t="e">
        <f>MATCH(AS$4,#REF!,0)</f>
        <v>#REF!</v>
      </c>
      <c r="AT6" s="7" t="e">
        <f>MATCH(AT$4,#REF!,0)</f>
        <v>#REF!</v>
      </c>
      <c r="AU6" s="7" t="e">
        <f>MATCH(AU$4,#REF!,0)</f>
        <v>#REF!</v>
      </c>
      <c r="AV6" s="7" t="e">
        <f>MATCH(AV$4,#REF!,0)</f>
        <v>#REF!</v>
      </c>
      <c r="AW6" s="7" t="e">
        <f>MATCH(AW$4,#REF!,0)</f>
        <v>#REF!</v>
      </c>
      <c r="AX6" s="7" t="e">
        <f>MATCH(AX$4,#REF!,0)</f>
        <v>#REF!</v>
      </c>
      <c r="AY6" s="7" t="e">
        <f>MATCH(AY$4,#REF!,0)</f>
        <v>#REF!</v>
      </c>
      <c r="AZ6" s="7" t="e">
        <f>MATCH(AZ$4,#REF!,0)</f>
        <v>#REF!</v>
      </c>
      <c r="BA6" s="7" t="e">
        <f>MATCH(BA$4,#REF!,0)</f>
        <v>#REF!</v>
      </c>
      <c r="BB6" s="7" t="e">
        <f>MATCH(BB$4,#REF!,0)</f>
        <v>#REF!</v>
      </c>
      <c r="BC6" s="7" t="e">
        <f>MATCH(BC$4,#REF!,0)</f>
        <v>#REF!</v>
      </c>
      <c r="BD6" s="7" t="e">
        <f>MATCH(BD$4,#REF!,0)</f>
        <v>#REF!</v>
      </c>
      <c r="BE6" s="7" t="e">
        <f>MATCH(BE$4,#REF!,0)</f>
        <v>#REF!</v>
      </c>
      <c r="BF6" s="7" t="e">
        <f>MATCH(BF$4,#REF!,0)</f>
        <v>#REF!</v>
      </c>
      <c r="BG6" s="7" t="e">
        <f>MATCH(BG$4,#REF!,0)</f>
        <v>#REF!</v>
      </c>
      <c r="BH6" s="7" t="e">
        <f>MATCH(BH$4,#REF!,0)</f>
        <v>#REF!</v>
      </c>
      <c r="BI6" s="7" t="e">
        <f>MATCH(BI$4,#REF!,0)</f>
        <v>#REF!</v>
      </c>
      <c r="BJ6" s="7" t="e">
        <f>MATCH(BJ$4,#REF!,0)</f>
        <v>#REF!</v>
      </c>
      <c r="BK6" s="7" t="e">
        <f>MATCH(BK$4,#REF!,0)</f>
        <v>#REF!</v>
      </c>
      <c r="BL6" s="7" t="e">
        <f>MATCH(BL$4,#REF!,0)</f>
        <v>#REF!</v>
      </c>
      <c r="BM6" s="7" t="e">
        <f>MATCH(BM$4,#REF!,0)</f>
        <v>#REF!</v>
      </c>
      <c r="BN6" s="7" t="e">
        <f>MATCH(BN$4,#REF!,0)</f>
        <v>#REF!</v>
      </c>
      <c r="BO6" s="7" t="e">
        <f>MATCH(BO$4,#REF!,0)</f>
        <v>#REF!</v>
      </c>
    </row>
    <row r="7" spans="1:67" ht="12.75" customHeight="1" x14ac:dyDescent="0.15">
      <c r="A7" s="6">
        <f t="shared" si="0"/>
        <v>501120411110</v>
      </c>
      <c r="B7" s="6">
        <f t="shared" si="1"/>
        <v>750120411110</v>
      </c>
      <c r="C7" s="6">
        <f t="shared" si="2"/>
        <v>601120411110</v>
      </c>
      <c r="D7" s="1557" t="e">
        <f>VLOOKUP($A7,#REF!,AO7,FALSE)</f>
        <v>#REF!</v>
      </c>
      <c r="E7" s="1558"/>
      <c r="F7" s="25" t="s">
        <v>292</v>
      </c>
      <c r="G7" s="1554" t="e">
        <f>VLOOKUP($A7,#REF!,AR7,FALSE)</f>
        <v>#REF!</v>
      </c>
      <c r="H7" s="1554"/>
      <c r="I7" s="1547" t="e">
        <f>VLOOKUP($A7,#REF!,AS7,FALSE)</f>
        <v>#REF!</v>
      </c>
      <c r="J7" s="1547" t="e">
        <f>VLOOKUP($A7,#REF!,AT7,FALSE)</f>
        <v>#REF!</v>
      </c>
      <c r="K7" s="1559" t="e">
        <f>VLOOKUP($A7,#REF!,AU7,FALSE)</f>
        <v>#REF!</v>
      </c>
      <c r="L7" s="1555" t="str">
        <f>IFERROR(VLOOKUP($B7,#REF!,AV7,FALSE),"")</f>
        <v/>
      </c>
      <c r="M7" s="1556" t="e">
        <f>VLOOKUP($A7,#REF!,AW7,FALSE)</f>
        <v>#REF!</v>
      </c>
      <c r="N7" s="1556" t="e">
        <f>VLOOKUP($A7,#REF!,AX7,FALSE)*100</f>
        <v>#REF!</v>
      </c>
      <c r="O7" s="1559" t="e">
        <f>VLOOKUP($A7,#REF!,AY7,FALSE)</f>
        <v>#REF!</v>
      </c>
      <c r="P7" s="1561" t="str">
        <f>IFERROR(VLOOKUP($B7,#REF!,AZ7,FALSE),"")</f>
        <v/>
      </c>
      <c r="Q7" s="1562" t="str">
        <f>IFERROR(VLOOKUP($C7,#REF!,BA7,FALSE),"")</f>
        <v/>
      </c>
      <c r="R7" s="1547" t="e">
        <f>VLOOKUP($A7,#REF!,BB7,FALSE)</f>
        <v>#REF!</v>
      </c>
      <c r="S7" s="1547" t="e">
        <f>VLOOKUP($A7,#REF!,BC7,FALSE)</f>
        <v>#REF!</v>
      </c>
      <c r="T7" s="1547" t="e">
        <f>VLOOKUP($A7,#REF!,BD7,FALSE)</f>
        <v>#REF!</v>
      </c>
      <c r="U7" s="1547" t="e">
        <f>VLOOKUP($A7,#REF!,BE7,FALSE)</f>
        <v>#REF!</v>
      </c>
      <c r="V7" s="25" t="e">
        <f>VLOOKUP($A7,#REF!,BF7,FALSE)</f>
        <v>#REF!</v>
      </c>
      <c r="W7" s="25" t="e">
        <f>VLOOKUP($A7,#REF!,BG7,FALSE)</f>
        <v>#REF!</v>
      </c>
      <c r="X7" s="25" t="e">
        <f>VLOOKUP($A7,#REF!,BH7,FALSE)</f>
        <v>#REF!</v>
      </c>
      <c r="Y7" s="25" t="e">
        <f>VLOOKUP($A7,#REF!,BI7,FALSE)</f>
        <v>#REF!</v>
      </c>
      <c r="Z7" s="1547" t="e">
        <f>VLOOKUP($A7,#REF!,BJ7,FALSE)</f>
        <v>#REF!</v>
      </c>
      <c r="AA7" s="1547" t="e">
        <f>VLOOKUP($A7,#REF!,BK7,FALSE)</f>
        <v>#REF!</v>
      </c>
      <c r="AB7" s="1556" t="e">
        <f>VLOOKUP($A7,#REF!,BL7,FALSE)</f>
        <v>#REF!</v>
      </c>
      <c r="AC7" s="1547" t="e">
        <f>VLOOKUP($A7,#REF!,BM7,FALSE)</f>
        <v>#REF!</v>
      </c>
      <c r="AD7" s="1547" t="e">
        <f>VLOOKUP($A7,#REF!,BN7,FALSE)</f>
        <v>#REF!</v>
      </c>
      <c r="AE7" s="1547" t="e">
        <f>VLOOKUP($A7,#REF!,BO7,FALSE)</f>
        <v>#REF!</v>
      </c>
      <c r="AG7" s="1">
        <v>501120411110</v>
      </c>
      <c r="AH7" s="1" t="str">
        <f t="shared" si="3"/>
        <v>5011</v>
      </c>
      <c r="AI7" s="1" t="str">
        <f t="shared" si="4"/>
        <v>7501</v>
      </c>
      <c r="AJ7" s="1" t="str">
        <f t="shared" si="5"/>
        <v>6011</v>
      </c>
      <c r="AK7" s="1" t="str">
        <f t="shared" si="6"/>
        <v>204</v>
      </c>
      <c r="AL7" s="1" t="str">
        <f t="shared" si="7"/>
        <v>1</v>
      </c>
      <c r="AM7" s="1" t="str">
        <f t="shared" si="8"/>
        <v>11</v>
      </c>
      <c r="AN7" s="1" t="str">
        <f t="shared" si="9"/>
        <v>10</v>
      </c>
      <c r="AO7" s="7" t="e">
        <f>MATCH(AO$4,#REF!,0)</f>
        <v>#REF!</v>
      </c>
      <c r="AP7" s="7" t="e">
        <f>MATCH(AP$4,#REF!,0)</f>
        <v>#REF!</v>
      </c>
      <c r="AQ7" s="7" t="e">
        <f>MATCH(AQ$4,#REF!,0)</f>
        <v>#REF!</v>
      </c>
      <c r="AR7" s="7" t="e">
        <f>MATCH(AR$4,#REF!,0)</f>
        <v>#REF!</v>
      </c>
      <c r="AS7" s="7" t="e">
        <f>MATCH(AS$4,#REF!,0)</f>
        <v>#REF!</v>
      </c>
      <c r="AT7" s="7" t="e">
        <f>MATCH(AT$4,#REF!,0)</f>
        <v>#REF!</v>
      </c>
      <c r="AU7" s="7" t="e">
        <f>MATCH(AU$4,#REF!,0)</f>
        <v>#REF!</v>
      </c>
      <c r="AV7" s="7" t="e">
        <f>MATCH(AV$4,#REF!,0)</f>
        <v>#REF!</v>
      </c>
      <c r="AW7" s="7" t="e">
        <f>MATCH(AW$4,#REF!,0)</f>
        <v>#REF!</v>
      </c>
      <c r="AX7" s="7" t="e">
        <f>MATCH(AX$4,#REF!,0)</f>
        <v>#REF!</v>
      </c>
      <c r="AY7" s="7" t="e">
        <f>MATCH(AY$4,#REF!,0)</f>
        <v>#REF!</v>
      </c>
      <c r="AZ7" s="7" t="e">
        <f>MATCH(AZ$4,#REF!,0)</f>
        <v>#REF!</v>
      </c>
      <c r="BA7" s="7" t="e">
        <f>MATCH(BA$4,#REF!,0)</f>
        <v>#REF!</v>
      </c>
      <c r="BB7" s="7" t="e">
        <f>MATCH(BB$4,#REF!,0)</f>
        <v>#REF!</v>
      </c>
      <c r="BC7" s="7" t="e">
        <f>MATCH(BC$4,#REF!,0)</f>
        <v>#REF!</v>
      </c>
      <c r="BD7" s="7" t="e">
        <f>MATCH(BD$4,#REF!,0)</f>
        <v>#REF!</v>
      </c>
      <c r="BE7" s="7" t="e">
        <f>MATCH(BE$4,#REF!,0)</f>
        <v>#REF!</v>
      </c>
      <c r="BF7" s="7" t="e">
        <f>MATCH(BF$4,#REF!,0)</f>
        <v>#REF!</v>
      </c>
      <c r="BG7" s="7" t="e">
        <f>MATCH(BG$4,#REF!,0)</f>
        <v>#REF!</v>
      </c>
      <c r="BH7" s="7" t="e">
        <f>MATCH(BH$4,#REF!,0)</f>
        <v>#REF!</v>
      </c>
      <c r="BI7" s="7" t="e">
        <f>MATCH(BI$4,#REF!,0)</f>
        <v>#REF!</v>
      </c>
      <c r="BJ7" s="7" t="e">
        <f>MATCH(BJ$4,#REF!,0)</f>
        <v>#REF!</v>
      </c>
      <c r="BK7" s="7" t="e">
        <f>MATCH(BK$4,#REF!,0)</f>
        <v>#REF!</v>
      </c>
      <c r="BL7" s="7" t="e">
        <f>MATCH(BL$4,#REF!,0)</f>
        <v>#REF!</v>
      </c>
      <c r="BM7" s="7" t="e">
        <f>MATCH(BM$4,#REF!,0)</f>
        <v>#REF!</v>
      </c>
      <c r="BN7" s="7" t="e">
        <f>MATCH(BN$4,#REF!,0)</f>
        <v>#REF!</v>
      </c>
      <c r="BO7" s="7" t="e">
        <f>MATCH(BO$4,#REF!,0)</f>
        <v>#REF!</v>
      </c>
    </row>
    <row r="8" spans="1:67" ht="12.75" customHeight="1" x14ac:dyDescent="0.15">
      <c r="A8" s="6">
        <f t="shared" si="0"/>
        <v>501120411112</v>
      </c>
      <c r="B8" s="6">
        <f t="shared" si="1"/>
        <v>750120411112</v>
      </c>
      <c r="C8" s="6">
        <f t="shared" si="2"/>
        <v>601120411112</v>
      </c>
      <c r="D8" s="1557" t="e">
        <f>VLOOKUP($A8,#REF!,AO8,FALSE)</f>
        <v>#REF!</v>
      </c>
      <c r="E8" s="1558"/>
      <c r="F8" s="25" t="s">
        <v>292</v>
      </c>
      <c r="G8" s="1560"/>
      <c r="H8" s="1560"/>
      <c r="I8" s="1547" t="e">
        <f>VLOOKUP($A8,#REF!,AS8,FALSE)</f>
        <v>#REF!</v>
      </c>
      <c r="J8" s="1547" t="e">
        <f>VLOOKUP($A8,#REF!,AT8,FALSE)</f>
        <v>#REF!</v>
      </c>
      <c r="K8" s="1559" t="e">
        <f>VLOOKUP($A8,#REF!,AU8,FALSE)</f>
        <v>#REF!</v>
      </c>
      <c r="L8" s="1555" t="str">
        <f>IFERROR(VLOOKUP($B8,#REF!,AV8,FALSE),"")</f>
        <v/>
      </c>
      <c r="M8" s="1556" t="e">
        <f>VLOOKUP($A8,#REF!,AW8,FALSE)</f>
        <v>#REF!</v>
      </c>
      <c r="N8" s="1556" t="e">
        <f>VLOOKUP($A8,#REF!,AX8,FALSE)*100</f>
        <v>#REF!</v>
      </c>
      <c r="O8" s="1559" t="e">
        <f>VLOOKUP($A8,#REF!,AY8,FALSE)</f>
        <v>#REF!</v>
      </c>
      <c r="P8" s="1561" t="str">
        <f>IFERROR(VLOOKUP($B8,#REF!,AZ8,FALSE),"")</f>
        <v/>
      </c>
      <c r="Q8" s="1562" t="str">
        <f>IFERROR(VLOOKUP($C8,#REF!,BA8,FALSE),"")</f>
        <v/>
      </c>
      <c r="R8" s="1547" t="e">
        <f>VLOOKUP($A8,#REF!,BB8,FALSE)</f>
        <v>#REF!</v>
      </c>
      <c r="S8" s="1547" t="e">
        <f>VLOOKUP($A8,#REF!,BC8,FALSE)</f>
        <v>#REF!</v>
      </c>
      <c r="T8" s="1547" t="e">
        <f>VLOOKUP($A8,#REF!,BD8,FALSE)</f>
        <v>#REF!</v>
      </c>
      <c r="U8" s="1547" t="e">
        <f>VLOOKUP($A8,#REF!,BE8,FALSE)</f>
        <v>#REF!</v>
      </c>
      <c r="V8" s="25" t="e">
        <f>VLOOKUP($A8,#REF!,BF8,FALSE)</f>
        <v>#REF!</v>
      </c>
      <c r="W8" s="25" t="e">
        <f>VLOOKUP($A8,#REF!,BG8,FALSE)</f>
        <v>#REF!</v>
      </c>
      <c r="X8" s="25" t="e">
        <f>VLOOKUP($A8,#REF!,BH8,FALSE)</f>
        <v>#REF!</v>
      </c>
      <c r="Y8" s="25" t="e">
        <f>VLOOKUP($A8,#REF!,BI8,FALSE)</f>
        <v>#REF!</v>
      </c>
      <c r="Z8" s="1547" t="e">
        <f>VLOOKUP($A8,#REF!,BJ8,FALSE)</f>
        <v>#REF!</v>
      </c>
      <c r="AA8" s="1547" t="e">
        <f>VLOOKUP($A8,#REF!,BK8,FALSE)</f>
        <v>#REF!</v>
      </c>
      <c r="AB8" s="1556" t="e">
        <f>VLOOKUP($A8,#REF!,BL8,FALSE)</f>
        <v>#REF!</v>
      </c>
      <c r="AC8" s="1547" t="e">
        <f>VLOOKUP($A8,#REF!,BM8,FALSE)</f>
        <v>#REF!</v>
      </c>
      <c r="AD8" s="1547" t="e">
        <f>VLOOKUP($A8,#REF!,BN8,FALSE)</f>
        <v>#REF!</v>
      </c>
      <c r="AE8" s="1547" t="e">
        <f>VLOOKUP($A8,#REF!,BO8,FALSE)</f>
        <v>#REF!</v>
      </c>
      <c r="AG8" s="1">
        <v>501120411112</v>
      </c>
      <c r="AH8" s="1" t="str">
        <f t="shared" si="3"/>
        <v>5011</v>
      </c>
      <c r="AI8" s="1" t="str">
        <f t="shared" si="4"/>
        <v>7501</v>
      </c>
      <c r="AJ8" s="1" t="str">
        <f t="shared" si="5"/>
        <v>6011</v>
      </c>
      <c r="AK8" s="1" t="str">
        <f t="shared" si="6"/>
        <v>204</v>
      </c>
      <c r="AL8" s="1" t="str">
        <f t="shared" si="7"/>
        <v>1</v>
      </c>
      <c r="AM8" s="1" t="str">
        <f t="shared" si="8"/>
        <v>11</v>
      </c>
      <c r="AN8" s="1" t="str">
        <f t="shared" si="9"/>
        <v>12</v>
      </c>
      <c r="AO8" s="7" t="e">
        <f>MATCH(AO$4,#REF!,0)</f>
        <v>#REF!</v>
      </c>
      <c r="AP8" s="7" t="e">
        <f>MATCH(AP$4,#REF!,0)</f>
        <v>#REF!</v>
      </c>
      <c r="AQ8" s="7" t="e">
        <f>MATCH(AQ$4,#REF!,0)</f>
        <v>#REF!</v>
      </c>
      <c r="AR8" s="7" t="e">
        <f>MATCH(AR$4,#REF!,0)</f>
        <v>#REF!</v>
      </c>
      <c r="AS8" s="7" t="e">
        <f>MATCH(AS$4,#REF!,0)</f>
        <v>#REF!</v>
      </c>
      <c r="AT8" s="7" t="e">
        <f>MATCH(AT$4,#REF!,0)</f>
        <v>#REF!</v>
      </c>
      <c r="AU8" s="7" t="e">
        <f>MATCH(AU$4,#REF!,0)</f>
        <v>#REF!</v>
      </c>
      <c r="AV8" s="7" t="e">
        <f>MATCH(AV$4,#REF!,0)</f>
        <v>#REF!</v>
      </c>
      <c r="AW8" s="7" t="e">
        <f>MATCH(AW$4,#REF!,0)</f>
        <v>#REF!</v>
      </c>
      <c r="AX8" s="7" t="e">
        <f>MATCH(AX$4,#REF!,0)</f>
        <v>#REF!</v>
      </c>
      <c r="AY8" s="7" t="e">
        <f>MATCH(AY$4,#REF!,0)</f>
        <v>#REF!</v>
      </c>
      <c r="AZ8" s="7" t="e">
        <f>MATCH(AZ$4,#REF!,0)</f>
        <v>#REF!</v>
      </c>
      <c r="BA8" s="7" t="e">
        <f>MATCH(BA$4,#REF!,0)</f>
        <v>#REF!</v>
      </c>
      <c r="BB8" s="7" t="e">
        <f>MATCH(BB$4,#REF!,0)</f>
        <v>#REF!</v>
      </c>
      <c r="BC8" s="7" t="e">
        <f>MATCH(BC$4,#REF!,0)</f>
        <v>#REF!</v>
      </c>
      <c r="BD8" s="7" t="e">
        <f>MATCH(BD$4,#REF!,0)</f>
        <v>#REF!</v>
      </c>
      <c r="BE8" s="7" t="e">
        <f>MATCH(BE$4,#REF!,0)</f>
        <v>#REF!</v>
      </c>
      <c r="BF8" s="7" t="e">
        <f>MATCH(BF$4,#REF!,0)</f>
        <v>#REF!</v>
      </c>
      <c r="BG8" s="7" t="e">
        <f>MATCH(BG$4,#REF!,0)</f>
        <v>#REF!</v>
      </c>
      <c r="BH8" s="7" t="e">
        <f>MATCH(BH$4,#REF!,0)</f>
        <v>#REF!</v>
      </c>
      <c r="BI8" s="7" t="e">
        <f>MATCH(BI$4,#REF!,0)</f>
        <v>#REF!</v>
      </c>
      <c r="BJ8" s="7" t="e">
        <f>MATCH(BJ$4,#REF!,0)</f>
        <v>#REF!</v>
      </c>
      <c r="BK8" s="7" t="e">
        <f>MATCH(BK$4,#REF!,0)</f>
        <v>#REF!</v>
      </c>
      <c r="BL8" s="7" t="e">
        <f>MATCH(BL$4,#REF!,0)</f>
        <v>#REF!</v>
      </c>
      <c r="BM8" s="7" t="e">
        <f>MATCH(BM$4,#REF!,0)</f>
        <v>#REF!</v>
      </c>
      <c r="BN8" s="7" t="e">
        <f>MATCH(BN$4,#REF!,0)</f>
        <v>#REF!</v>
      </c>
      <c r="BO8" s="7" t="e">
        <f>MATCH(BO$4,#REF!,0)</f>
        <v>#REF!</v>
      </c>
    </row>
    <row r="9" spans="1:67" ht="12.75" customHeight="1" x14ac:dyDescent="0.15">
      <c r="A9" s="6">
        <f t="shared" si="0"/>
        <v>501120411210</v>
      </c>
      <c r="B9" s="6">
        <f t="shared" si="1"/>
        <v>750120411210</v>
      </c>
      <c r="C9" s="6">
        <f t="shared" si="2"/>
        <v>601120411210</v>
      </c>
      <c r="D9" s="1557" t="e">
        <f>VLOOKUP($A9,#REF!,AO9,FALSE)</f>
        <v>#REF!</v>
      </c>
      <c r="E9" s="1558"/>
      <c r="F9" s="25" t="s">
        <v>292</v>
      </c>
      <c r="G9" s="1554" t="e">
        <f>VLOOKUP($A9,#REF!,AR9,FALSE)</f>
        <v>#REF!</v>
      </c>
      <c r="H9" s="1554"/>
      <c r="I9" s="1547" t="e">
        <f>VLOOKUP($A9,#REF!,AS9,FALSE)</f>
        <v>#REF!</v>
      </c>
      <c r="J9" s="1547" t="e">
        <f>VLOOKUP($A9,#REF!,AT9,FALSE)</f>
        <v>#REF!</v>
      </c>
      <c r="K9" s="1559" t="e">
        <f>VLOOKUP($A9,#REF!,AU9,FALSE)</f>
        <v>#REF!</v>
      </c>
      <c r="L9" s="1555" t="str">
        <f>IFERROR(VLOOKUP($B9,#REF!,AV9,FALSE),"")</f>
        <v/>
      </c>
      <c r="M9" s="1556" t="e">
        <f>VLOOKUP($A9,#REF!,AW9,FALSE)</f>
        <v>#REF!</v>
      </c>
      <c r="N9" s="1556" t="e">
        <f>VLOOKUP($A9,#REF!,AX9,FALSE)*100</f>
        <v>#REF!</v>
      </c>
      <c r="O9" s="1559" t="e">
        <f>VLOOKUP($A9,#REF!,AY9,FALSE)</f>
        <v>#REF!</v>
      </c>
      <c r="P9" s="1561" t="str">
        <f>IFERROR(VLOOKUP($B9,#REF!,AZ9,FALSE),"")</f>
        <v/>
      </c>
      <c r="Q9" s="1562" t="str">
        <f>IFERROR(VLOOKUP($C9,#REF!,BA9,FALSE),"")</f>
        <v/>
      </c>
      <c r="R9" s="1547" t="e">
        <f>VLOOKUP($A9,#REF!,BB9,FALSE)</f>
        <v>#REF!</v>
      </c>
      <c r="S9" s="1547" t="e">
        <f>VLOOKUP($A9,#REF!,BC9,FALSE)</f>
        <v>#REF!</v>
      </c>
      <c r="T9" s="1547" t="e">
        <f>VLOOKUP($A9,#REF!,BD9,FALSE)</f>
        <v>#REF!</v>
      </c>
      <c r="U9" s="1547" t="e">
        <f>VLOOKUP($A9,#REF!,BE9,FALSE)</f>
        <v>#REF!</v>
      </c>
      <c r="V9" s="25" t="e">
        <f>VLOOKUP($A9,#REF!,BF9,FALSE)</f>
        <v>#REF!</v>
      </c>
      <c r="W9" s="25" t="e">
        <f>VLOOKUP($A9,#REF!,BG9,FALSE)</f>
        <v>#REF!</v>
      </c>
      <c r="X9" s="25" t="e">
        <f>VLOOKUP($A9,#REF!,BH9,FALSE)</f>
        <v>#REF!</v>
      </c>
      <c r="Y9" s="25" t="e">
        <f>VLOOKUP($A9,#REF!,BI9,FALSE)</f>
        <v>#REF!</v>
      </c>
      <c r="Z9" s="1547" t="e">
        <f>VLOOKUP($A9,#REF!,BJ9,FALSE)</f>
        <v>#REF!</v>
      </c>
      <c r="AA9" s="1547" t="e">
        <f>VLOOKUP($A9,#REF!,BK9,FALSE)</f>
        <v>#REF!</v>
      </c>
      <c r="AB9" s="1556" t="e">
        <f>VLOOKUP($A9,#REF!,BL9,FALSE)</f>
        <v>#REF!</v>
      </c>
      <c r="AC9" s="1547" t="e">
        <f>VLOOKUP($A9,#REF!,BM9,FALSE)</f>
        <v>#REF!</v>
      </c>
      <c r="AD9" s="1547" t="e">
        <f>VLOOKUP($A9,#REF!,BN9,FALSE)</f>
        <v>#REF!</v>
      </c>
      <c r="AE9" s="1547" t="e">
        <f>VLOOKUP($A9,#REF!,BO9,FALSE)</f>
        <v>#REF!</v>
      </c>
      <c r="AG9" s="1">
        <v>501120411210</v>
      </c>
      <c r="AH9" s="1" t="str">
        <f t="shared" si="3"/>
        <v>5011</v>
      </c>
      <c r="AI9" s="1" t="str">
        <f t="shared" si="4"/>
        <v>7501</v>
      </c>
      <c r="AJ9" s="1" t="str">
        <f t="shared" si="5"/>
        <v>6011</v>
      </c>
      <c r="AK9" s="1" t="str">
        <f t="shared" si="6"/>
        <v>204</v>
      </c>
      <c r="AL9" s="1" t="str">
        <f t="shared" si="7"/>
        <v>1</v>
      </c>
      <c r="AM9" s="1" t="str">
        <f t="shared" si="8"/>
        <v>12</v>
      </c>
      <c r="AN9" s="1" t="str">
        <f t="shared" si="9"/>
        <v>10</v>
      </c>
      <c r="AO9" s="7" t="e">
        <f>MATCH(AO$4,#REF!,0)</f>
        <v>#REF!</v>
      </c>
      <c r="AP9" s="7" t="e">
        <f>MATCH(AP$4,#REF!,0)</f>
        <v>#REF!</v>
      </c>
      <c r="AQ9" s="7" t="e">
        <f>MATCH(AQ$4,#REF!,0)</f>
        <v>#REF!</v>
      </c>
      <c r="AR9" s="7" t="e">
        <f>MATCH(AR$4,#REF!,0)</f>
        <v>#REF!</v>
      </c>
      <c r="AS9" s="7" t="e">
        <f>MATCH(AS$4,#REF!,0)</f>
        <v>#REF!</v>
      </c>
      <c r="AT9" s="7" t="e">
        <f>MATCH(AT$4,#REF!,0)</f>
        <v>#REF!</v>
      </c>
      <c r="AU9" s="7" t="e">
        <f>MATCH(AU$4,#REF!,0)</f>
        <v>#REF!</v>
      </c>
      <c r="AV9" s="7" t="e">
        <f>MATCH(AV$4,#REF!,0)</f>
        <v>#REF!</v>
      </c>
      <c r="AW9" s="7" t="e">
        <f>MATCH(AW$4,#REF!,0)</f>
        <v>#REF!</v>
      </c>
      <c r="AX9" s="7" t="e">
        <f>MATCH(AX$4,#REF!,0)</f>
        <v>#REF!</v>
      </c>
      <c r="AY9" s="7" t="e">
        <f>MATCH(AY$4,#REF!,0)</f>
        <v>#REF!</v>
      </c>
      <c r="AZ9" s="7" t="e">
        <f>MATCH(AZ$4,#REF!,0)</f>
        <v>#REF!</v>
      </c>
      <c r="BA9" s="7" t="e">
        <f>MATCH(BA$4,#REF!,0)</f>
        <v>#REF!</v>
      </c>
      <c r="BB9" s="7" t="e">
        <f>MATCH(BB$4,#REF!,0)</f>
        <v>#REF!</v>
      </c>
      <c r="BC9" s="7" t="e">
        <f>MATCH(BC$4,#REF!,0)</f>
        <v>#REF!</v>
      </c>
      <c r="BD9" s="7" t="e">
        <f>MATCH(BD$4,#REF!,0)</f>
        <v>#REF!</v>
      </c>
      <c r="BE9" s="7" t="e">
        <f>MATCH(BE$4,#REF!,0)</f>
        <v>#REF!</v>
      </c>
      <c r="BF9" s="7" t="e">
        <f>MATCH(BF$4,#REF!,0)</f>
        <v>#REF!</v>
      </c>
      <c r="BG9" s="7" t="e">
        <f>MATCH(BG$4,#REF!,0)</f>
        <v>#REF!</v>
      </c>
      <c r="BH9" s="7" t="e">
        <f>MATCH(BH$4,#REF!,0)</f>
        <v>#REF!</v>
      </c>
      <c r="BI9" s="7" t="e">
        <f>MATCH(BI$4,#REF!,0)</f>
        <v>#REF!</v>
      </c>
      <c r="BJ9" s="7" t="e">
        <f>MATCH(BJ$4,#REF!,0)</f>
        <v>#REF!</v>
      </c>
      <c r="BK9" s="7" t="e">
        <f>MATCH(BK$4,#REF!,0)</f>
        <v>#REF!</v>
      </c>
      <c r="BL9" s="7" t="e">
        <f>MATCH(BL$4,#REF!,0)</f>
        <v>#REF!</v>
      </c>
      <c r="BM9" s="7" t="e">
        <f>MATCH(BM$4,#REF!,0)</f>
        <v>#REF!</v>
      </c>
      <c r="BN9" s="7" t="e">
        <f>MATCH(BN$4,#REF!,0)</f>
        <v>#REF!</v>
      </c>
      <c r="BO9" s="7" t="e">
        <f>MATCH(BO$4,#REF!,0)</f>
        <v>#REF!</v>
      </c>
    </row>
    <row r="10" spans="1:67" ht="12.75" customHeight="1" x14ac:dyDescent="0.15">
      <c r="A10" s="6">
        <f t="shared" si="0"/>
        <v>501120411211</v>
      </c>
      <c r="B10" s="6">
        <f t="shared" si="1"/>
        <v>750120411211</v>
      </c>
      <c r="C10" s="6">
        <f t="shared" si="2"/>
        <v>601120411211</v>
      </c>
      <c r="D10" s="1557" t="e">
        <f>VLOOKUP($A10,#REF!,AO10,FALSE)</f>
        <v>#REF!</v>
      </c>
      <c r="E10" s="1558"/>
      <c r="F10" s="25" t="s">
        <v>292</v>
      </c>
      <c r="G10" s="1560"/>
      <c r="H10" s="1560"/>
      <c r="I10" s="1547" t="e">
        <f>VLOOKUP($A10,#REF!,AS10,FALSE)</f>
        <v>#REF!</v>
      </c>
      <c r="J10" s="1547" t="e">
        <f>VLOOKUP($A10,#REF!,AT10,FALSE)</f>
        <v>#REF!</v>
      </c>
      <c r="K10" s="1559" t="e">
        <f>VLOOKUP($A10,#REF!,AU10,FALSE)</f>
        <v>#REF!</v>
      </c>
      <c r="L10" s="1555" t="str">
        <f>IFERROR(VLOOKUP($B10,#REF!,AV10,FALSE),"")</f>
        <v/>
      </c>
      <c r="M10" s="1556" t="e">
        <f>VLOOKUP($A10,#REF!,AW10,FALSE)</f>
        <v>#REF!</v>
      </c>
      <c r="N10" s="1556" t="e">
        <f>VLOOKUP($A10,#REF!,AX10,FALSE)*100</f>
        <v>#REF!</v>
      </c>
      <c r="O10" s="1559" t="e">
        <f>VLOOKUP($A10,#REF!,AY10,FALSE)</f>
        <v>#REF!</v>
      </c>
      <c r="P10" s="1561" t="str">
        <f>IFERROR(VLOOKUP($B10,#REF!,AZ10,FALSE),"")</f>
        <v/>
      </c>
      <c r="Q10" s="1562" t="str">
        <f>IFERROR(VLOOKUP($C10,#REF!,BA10,FALSE),"")</f>
        <v/>
      </c>
      <c r="R10" s="1547" t="e">
        <f>VLOOKUP($A10,#REF!,BB10,FALSE)</f>
        <v>#REF!</v>
      </c>
      <c r="S10" s="1547" t="e">
        <f>VLOOKUP($A10,#REF!,BC10,FALSE)</f>
        <v>#REF!</v>
      </c>
      <c r="T10" s="1547" t="e">
        <f>VLOOKUP($A10,#REF!,BD10,FALSE)</f>
        <v>#REF!</v>
      </c>
      <c r="U10" s="1547" t="e">
        <f>VLOOKUP($A10,#REF!,BE10,FALSE)</f>
        <v>#REF!</v>
      </c>
      <c r="V10" s="25" t="e">
        <f>VLOOKUP($A10,#REF!,BF10,FALSE)</f>
        <v>#REF!</v>
      </c>
      <c r="W10" s="25" t="e">
        <f>VLOOKUP($A10,#REF!,BG10,FALSE)</f>
        <v>#REF!</v>
      </c>
      <c r="X10" s="25" t="e">
        <f>VLOOKUP($A10,#REF!,BH10,FALSE)</f>
        <v>#REF!</v>
      </c>
      <c r="Y10" s="25" t="e">
        <f>VLOOKUP($A10,#REF!,BI10,FALSE)</f>
        <v>#REF!</v>
      </c>
      <c r="Z10" s="1547" t="e">
        <f>VLOOKUP($A10,#REF!,BJ10,FALSE)</f>
        <v>#REF!</v>
      </c>
      <c r="AA10" s="1547" t="e">
        <f>VLOOKUP($A10,#REF!,BK10,FALSE)</f>
        <v>#REF!</v>
      </c>
      <c r="AB10" s="1556" t="e">
        <f>VLOOKUP($A10,#REF!,BL10,FALSE)</f>
        <v>#REF!</v>
      </c>
      <c r="AC10" s="1547" t="e">
        <f>VLOOKUP($A10,#REF!,BM10,FALSE)</f>
        <v>#REF!</v>
      </c>
      <c r="AD10" s="1547" t="e">
        <f>VLOOKUP($A10,#REF!,BN10,FALSE)</f>
        <v>#REF!</v>
      </c>
      <c r="AE10" s="1547" t="e">
        <f>VLOOKUP($A10,#REF!,BO10,FALSE)</f>
        <v>#REF!</v>
      </c>
      <c r="AG10" s="1">
        <v>501120411211</v>
      </c>
      <c r="AH10" s="1" t="str">
        <f t="shared" si="3"/>
        <v>5011</v>
      </c>
      <c r="AI10" s="1" t="str">
        <f t="shared" si="4"/>
        <v>7501</v>
      </c>
      <c r="AJ10" s="1" t="str">
        <f t="shared" si="5"/>
        <v>6011</v>
      </c>
      <c r="AK10" s="1" t="str">
        <f t="shared" si="6"/>
        <v>204</v>
      </c>
      <c r="AL10" s="1" t="str">
        <f t="shared" si="7"/>
        <v>1</v>
      </c>
      <c r="AM10" s="1" t="str">
        <f t="shared" si="8"/>
        <v>12</v>
      </c>
      <c r="AN10" s="1" t="str">
        <f t="shared" si="9"/>
        <v>11</v>
      </c>
      <c r="AO10" s="7" t="e">
        <f>MATCH(AO$4,#REF!,0)</f>
        <v>#REF!</v>
      </c>
      <c r="AP10" s="7" t="e">
        <f>MATCH(AP$4,#REF!,0)</f>
        <v>#REF!</v>
      </c>
      <c r="AQ10" s="7" t="e">
        <f>MATCH(AQ$4,#REF!,0)</f>
        <v>#REF!</v>
      </c>
      <c r="AR10" s="7" t="e">
        <f>MATCH(AR$4,#REF!,0)</f>
        <v>#REF!</v>
      </c>
      <c r="AS10" s="7" t="e">
        <f>MATCH(AS$4,#REF!,0)</f>
        <v>#REF!</v>
      </c>
      <c r="AT10" s="7" t="e">
        <f>MATCH(AT$4,#REF!,0)</f>
        <v>#REF!</v>
      </c>
      <c r="AU10" s="7" t="e">
        <f>MATCH(AU$4,#REF!,0)</f>
        <v>#REF!</v>
      </c>
      <c r="AV10" s="7" t="e">
        <f>MATCH(AV$4,#REF!,0)</f>
        <v>#REF!</v>
      </c>
      <c r="AW10" s="7" t="e">
        <f>MATCH(AW$4,#REF!,0)</f>
        <v>#REF!</v>
      </c>
      <c r="AX10" s="7" t="e">
        <f>MATCH(AX$4,#REF!,0)</f>
        <v>#REF!</v>
      </c>
      <c r="AY10" s="7" t="e">
        <f>MATCH(AY$4,#REF!,0)</f>
        <v>#REF!</v>
      </c>
      <c r="AZ10" s="7" t="e">
        <f>MATCH(AZ$4,#REF!,0)</f>
        <v>#REF!</v>
      </c>
      <c r="BA10" s="7" t="e">
        <f>MATCH(BA$4,#REF!,0)</f>
        <v>#REF!</v>
      </c>
      <c r="BB10" s="7" t="e">
        <f>MATCH(BB$4,#REF!,0)</f>
        <v>#REF!</v>
      </c>
      <c r="BC10" s="7" t="e">
        <f>MATCH(BC$4,#REF!,0)</f>
        <v>#REF!</v>
      </c>
      <c r="BD10" s="7" t="e">
        <f>MATCH(BD$4,#REF!,0)</f>
        <v>#REF!</v>
      </c>
      <c r="BE10" s="7" t="e">
        <f>MATCH(BE$4,#REF!,0)</f>
        <v>#REF!</v>
      </c>
      <c r="BF10" s="7" t="e">
        <f>MATCH(BF$4,#REF!,0)</f>
        <v>#REF!</v>
      </c>
      <c r="BG10" s="7" t="e">
        <f>MATCH(BG$4,#REF!,0)</f>
        <v>#REF!</v>
      </c>
      <c r="BH10" s="7" t="e">
        <f>MATCH(BH$4,#REF!,0)</f>
        <v>#REF!</v>
      </c>
      <c r="BI10" s="7" t="e">
        <f>MATCH(BI$4,#REF!,0)</f>
        <v>#REF!</v>
      </c>
      <c r="BJ10" s="7" t="e">
        <f>MATCH(BJ$4,#REF!,0)</f>
        <v>#REF!</v>
      </c>
      <c r="BK10" s="7" t="e">
        <f>MATCH(BK$4,#REF!,0)</f>
        <v>#REF!</v>
      </c>
      <c r="BL10" s="7" t="e">
        <f>MATCH(BL$4,#REF!,0)</f>
        <v>#REF!</v>
      </c>
      <c r="BM10" s="7" t="e">
        <f>MATCH(BM$4,#REF!,0)</f>
        <v>#REF!</v>
      </c>
      <c r="BN10" s="7" t="e">
        <f>MATCH(BN$4,#REF!,0)</f>
        <v>#REF!</v>
      </c>
      <c r="BO10" s="7" t="e">
        <f>MATCH(BO$4,#REF!,0)</f>
        <v>#REF!</v>
      </c>
    </row>
    <row r="11" spans="1:67" ht="12.75" customHeight="1" x14ac:dyDescent="0.15">
      <c r="A11" s="6">
        <f t="shared" si="0"/>
        <v>501120511513</v>
      </c>
      <c r="B11" s="6">
        <f t="shared" si="1"/>
        <v>750120511513</v>
      </c>
      <c r="C11" s="6">
        <f t="shared" si="2"/>
        <v>601120511513</v>
      </c>
      <c r="D11" s="1557" t="e">
        <f>VLOOKUP($A11,#REF!,AO11,FALSE)</f>
        <v>#REF!</v>
      </c>
      <c r="E11" s="1543" t="e">
        <f>VLOOKUP($A11,#REF!,AP11,FALSE)</f>
        <v>#REF!</v>
      </c>
      <c r="F11" s="25" t="s">
        <v>292</v>
      </c>
      <c r="G11" s="1554" t="e">
        <f>VLOOKUP($A11,#REF!,AR11,FALSE)</f>
        <v>#REF!</v>
      </c>
      <c r="H11" s="1554"/>
      <c r="I11" s="1547" t="e">
        <f>VLOOKUP($A11,#REF!,AS11,FALSE)</f>
        <v>#REF!</v>
      </c>
      <c r="J11" s="1547" t="e">
        <f>VLOOKUP($A11,#REF!,AT11,FALSE)</f>
        <v>#REF!</v>
      </c>
      <c r="K11" s="1559" t="e">
        <f>VLOOKUP($A11,#REF!,AU11,FALSE)</f>
        <v>#REF!</v>
      </c>
      <c r="L11" s="1555" t="str">
        <f>IFERROR(VLOOKUP($B11,#REF!,AV11,FALSE),"")</f>
        <v/>
      </c>
      <c r="M11" s="1556" t="e">
        <f>VLOOKUP($A11,#REF!,AW11,FALSE)</f>
        <v>#REF!</v>
      </c>
      <c r="N11" s="1556" t="e">
        <f>VLOOKUP($A11,#REF!,AX11,FALSE)*100</f>
        <v>#REF!</v>
      </c>
      <c r="O11" s="1559" t="e">
        <f>VLOOKUP($A11,#REF!,AY11,FALSE)</f>
        <v>#REF!</v>
      </c>
      <c r="P11" s="1561" t="str">
        <f>IFERROR(VLOOKUP($B11,#REF!,AZ11,FALSE),"")</f>
        <v/>
      </c>
      <c r="Q11" s="1562" t="str">
        <f>IFERROR(VLOOKUP($C11,#REF!,BA11,FALSE),"")</f>
        <v/>
      </c>
      <c r="R11" s="1547" t="e">
        <f>VLOOKUP($A11,#REF!,BB11,FALSE)</f>
        <v>#REF!</v>
      </c>
      <c r="S11" s="1547" t="e">
        <f>VLOOKUP($A11,#REF!,BC11,FALSE)</f>
        <v>#REF!</v>
      </c>
      <c r="T11" s="1547" t="e">
        <f>VLOOKUP($A11,#REF!,BD11,FALSE)</f>
        <v>#REF!</v>
      </c>
      <c r="U11" s="1547" t="e">
        <f>VLOOKUP($A11,#REF!,BE11,FALSE)</f>
        <v>#REF!</v>
      </c>
      <c r="V11" s="25" t="e">
        <f>VLOOKUP($A11,#REF!,BF11,FALSE)</f>
        <v>#REF!</v>
      </c>
      <c r="W11" s="25" t="e">
        <f>VLOOKUP($A11,#REF!,BG11,FALSE)</f>
        <v>#REF!</v>
      </c>
      <c r="X11" s="25" t="e">
        <f>VLOOKUP($A11,#REF!,BH11,FALSE)</f>
        <v>#REF!</v>
      </c>
      <c r="Y11" s="25" t="e">
        <f>VLOOKUP($A11,#REF!,BI11,FALSE)</f>
        <v>#REF!</v>
      </c>
      <c r="Z11" s="1547" t="e">
        <f>VLOOKUP($A11,#REF!,BJ11,FALSE)</f>
        <v>#REF!</v>
      </c>
      <c r="AA11" s="1547" t="e">
        <f>VLOOKUP($A11,#REF!,BK11,FALSE)</f>
        <v>#REF!</v>
      </c>
      <c r="AB11" s="1556" t="e">
        <f>VLOOKUP($A11,#REF!,BL11,FALSE)</f>
        <v>#REF!</v>
      </c>
      <c r="AC11" s="1547" t="e">
        <f>VLOOKUP($A11,#REF!,BM11,FALSE)</f>
        <v>#REF!</v>
      </c>
      <c r="AD11" s="1547" t="e">
        <f>VLOOKUP($A11,#REF!,BN11,FALSE)</f>
        <v>#REF!</v>
      </c>
      <c r="AE11" s="1547" t="e">
        <f>VLOOKUP($A11,#REF!,BO11,FALSE)</f>
        <v>#REF!</v>
      </c>
      <c r="AG11" s="1">
        <v>501120511513</v>
      </c>
      <c r="AH11" s="1" t="str">
        <f t="shared" si="3"/>
        <v>5011</v>
      </c>
      <c r="AI11" s="1" t="str">
        <f t="shared" si="4"/>
        <v>7501</v>
      </c>
      <c r="AJ11" s="1" t="str">
        <f t="shared" si="5"/>
        <v>6011</v>
      </c>
      <c r="AK11" s="1" t="str">
        <f t="shared" si="6"/>
        <v>205</v>
      </c>
      <c r="AL11" s="1" t="str">
        <f t="shared" si="7"/>
        <v>1</v>
      </c>
      <c r="AM11" s="1" t="str">
        <f t="shared" si="8"/>
        <v>15</v>
      </c>
      <c r="AN11" s="1" t="str">
        <f t="shared" si="9"/>
        <v>13</v>
      </c>
      <c r="AO11" s="7" t="e">
        <f>MATCH(AO$4,#REF!,0)</f>
        <v>#REF!</v>
      </c>
      <c r="AP11" s="7" t="e">
        <f>MATCH(AP$4,#REF!,0)</f>
        <v>#REF!</v>
      </c>
      <c r="AQ11" s="7" t="e">
        <f>MATCH(AQ$4,#REF!,0)</f>
        <v>#REF!</v>
      </c>
      <c r="AR11" s="7" t="e">
        <f>MATCH(AR$4,#REF!,0)</f>
        <v>#REF!</v>
      </c>
      <c r="AS11" s="7" t="e">
        <f>MATCH(AS$4,#REF!,0)</f>
        <v>#REF!</v>
      </c>
      <c r="AT11" s="7" t="e">
        <f>MATCH(AT$4,#REF!,0)</f>
        <v>#REF!</v>
      </c>
      <c r="AU11" s="7" t="e">
        <f>MATCH(AU$4,#REF!,0)</f>
        <v>#REF!</v>
      </c>
      <c r="AV11" s="7" t="e">
        <f>MATCH(AV$4,#REF!,0)</f>
        <v>#REF!</v>
      </c>
      <c r="AW11" s="7" t="e">
        <f>MATCH(AW$4,#REF!,0)</f>
        <v>#REF!</v>
      </c>
      <c r="AX11" s="7" t="e">
        <f>MATCH(AX$4,#REF!,0)</f>
        <v>#REF!</v>
      </c>
      <c r="AY11" s="7" t="e">
        <f>MATCH(AY$4,#REF!,0)</f>
        <v>#REF!</v>
      </c>
      <c r="AZ11" s="7" t="e">
        <f>MATCH(AZ$4,#REF!,0)</f>
        <v>#REF!</v>
      </c>
      <c r="BA11" s="7" t="e">
        <f>MATCH(BA$4,#REF!,0)</f>
        <v>#REF!</v>
      </c>
      <c r="BB11" s="7" t="e">
        <f>MATCH(BB$4,#REF!,0)</f>
        <v>#REF!</v>
      </c>
      <c r="BC11" s="7" t="e">
        <f>MATCH(BC$4,#REF!,0)</f>
        <v>#REF!</v>
      </c>
      <c r="BD11" s="7" t="e">
        <f>MATCH(BD$4,#REF!,0)</f>
        <v>#REF!</v>
      </c>
      <c r="BE11" s="7" t="e">
        <f>MATCH(BE$4,#REF!,0)</f>
        <v>#REF!</v>
      </c>
      <c r="BF11" s="7" t="e">
        <f>MATCH(BF$4,#REF!,0)</f>
        <v>#REF!</v>
      </c>
      <c r="BG11" s="7" t="e">
        <f>MATCH(BG$4,#REF!,0)</f>
        <v>#REF!</v>
      </c>
      <c r="BH11" s="7" t="e">
        <f>MATCH(BH$4,#REF!,0)</f>
        <v>#REF!</v>
      </c>
      <c r="BI11" s="7" t="e">
        <f>MATCH(BI$4,#REF!,0)</f>
        <v>#REF!</v>
      </c>
      <c r="BJ11" s="7" t="e">
        <f>MATCH(BJ$4,#REF!,0)</f>
        <v>#REF!</v>
      </c>
      <c r="BK11" s="7" t="e">
        <f>MATCH(BK$4,#REF!,0)</f>
        <v>#REF!</v>
      </c>
      <c r="BL11" s="7" t="e">
        <f>MATCH(BL$4,#REF!,0)</f>
        <v>#REF!</v>
      </c>
      <c r="BM11" s="7" t="e">
        <f>MATCH(BM$4,#REF!,0)</f>
        <v>#REF!</v>
      </c>
      <c r="BN11" s="7" t="e">
        <f>MATCH(BN$4,#REF!,0)</f>
        <v>#REF!</v>
      </c>
      <c r="BO11" s="7" t="e">
        <f>MATCH(BO$4,#REF!,0)</f>
        <v>#REF!</v>
      </c>
    </row>
    <row r="12" spans="1:67" ht="12.75" customHeight="1" x14ac:dyDescent="0.15">
      <c r="A12" s="6">
        <f t="shared" si="0"/>
        <v>501120511514</v>
      </c>
      <c r="B12" s="6">
        <f t="shared" si="1"/>
        <v>750120511514</v>
      </c>
      <c r="C12" s="6">
        <f t="shared" si="2"/>
        <v>601120511514</v>
      </c>
      <c r="D12" s="1557" t="e">
        <f>VLOOKUP($A12,#REF!,AO12,FALSE)</f>
        <v>#REF!</v>
      </c>
      <c r="E12" s="1558"/>
      <c r="F12" s="25" t="s">
        <v>292</v>
      </c>
      <c r="G12" s="1560"/>
      <c r="H12" s="1560"/>
      <c r="I12" s="1547" t="e">
        <f>VLOOKUP($A12,#REF!,AS12,FALSE)</f>
        <v>#REF!</v>
      </c>
      <c r="J12" s="1547" t="e">
        <f>VLOOKUP($A12,#REF!,AT12,FALSE)</f>
        <v>#REF!</v>
      </c>
      <c r="K12" s="1559" t="e">
        <f>VLOOKUP($A12,#REF!,AU12,FALSE)</f>
        <v>#REF!</v>
      </c>
      <c r="L12" s="1555" t="str">
        <f>IFERROR(VLOOKUP($B12,#REF!,AV12,FALSE),"")</f>
        <v/>
      </c>
      <c r="M12" s="1556" t="e">
        <f>VLOOKUP($A12,#REF!,AW12,FALSE)</f>
        <v>#REF!</v>
      </c>
      <c r="N12" s="1556" t="e">
        <f>VLOOKUP($A12,#REF!,AX12,FALSE)*100</f>
        <v>#REF!</v>
      </c>
      <c r="O12" s="1559" t="e">
        <f>VLOOKUP($A12,#REF!,AY12,FALSE)</f>
        <v>#REF!</v>
      </c>
      <c r="P12" s="1561" t="str">
        <f>IFERROR(VLOOKUP($B12,#REF!,AZ12,FALSE),"")</f>
        <v/>
      </c>
      <c r="Q12" s="1562" t="str">
        <f>IFERROR(VLOOKUP($C12,#REF!,BA12,FALSE),"")</f>
        <v/>
      </c>
      <c r="R12" s="1547" t="e">
        <f>VLOOKUP($A12,#REF!,BB12,FALSE)</f>
        <v>#REF!</v>
      </c>
      <c r="S12" s="1547" t="e">
        <f>VLOOKUP($A12,#REF!,BC12,FALSE)</f>
        <v>#REF!</v>
      </c>
      <c r="T12" s="1547" t="e">
        <f>VLOOKUP($A12,#REF!,BD12,FALSE)</f>
        <v>#REF!</v>
      </c>
      <c r="U12" s="1547" t="e">
        <f>VLOOKUP($A12,#REF!,BE12,FALSE)</f>
        <v>#REF!</v>
      </c>
      <c r="V12" s="25" t="e">
        <f>VLOOKUP($A12,#REF!,BF12,FALSE)</f>
        <v>#REF!</v>
      </c>
      <c r="W12" s="25" t="e">
        <f>VLOOKUP($A12,#REF!,BG12,FALSE)</f>
        <v>#REF!</v>
      </c>
      <c r="X12" s="25" t="e">
        <f>VLOOKUP($A12,#REF!,BH12,FALSE)</f>
        <v>#REF!</v>
      </c>
      <c r="Y12" s="25" t="e">
        <f>VLOOKUP($A12,#REF!,BI12,FALSE)</f>
        <v>#REF!</v>
      </c>
      <c r="Z12" s="1547" t="e">
        <f>VLOOKUP($A12,#REF!,BJ12,FALSE)</f>
        <v>#REF!</v>
      </c>
      <c r="AA12" s="1547" t="e">
        <f>VLOOKUP($A12,#REF!,BK12,FALSE)</f>
        <v>#REF!</v>
      </c>
      <c r="AB12" s="1556" t="e">
        <f>VLOOKUP($A12,#REF!,BL12,FALSE)</f>
        <v>#REF!</v>
      </c>
      <c r="AC12" s="1547" t="e">
        <f>VLOOKUP($A12,#REF!,BM12,FALSE)</f>
        <v>#REF!</v>
      </c>
      <c r="AD12" s="1547" t="e">
        <f>VLOOKUP($A12,#REF!,BN12,FALSE)</f>
        <v>#REF!</v>
      </c>
      <c r="AE12" s="1547" t="e">
        <f>VLOOKUP($A12,#REF!,BO12,FALSE)</f>
        <v>#REF!</v>
      </c>
      <c r="AG12" s="1">
        <v>501120511514</v>
      </c>
      <c r="AH12" s="1" t="str">
        <f t="shared" si="3"/>
        <v>5011</v>
      </c>
      <c r="AI12" s="1" t="str">
        <f t="shared" si="4"/>
        <v>7501</v>
      </c>
      <c r="AJ12" s="1" t="str">
        <f t="shared" si="5"/>
        <v>6011</v>
      </c>
      <c r="AK12" s="1" t="str">
        <f t="shared" si="6"/>
        <v>205</v>
      </c>
      <c r="AL12" s="1" t="str">
        <f t="shared" si="7"/>
        <v>1</v>
      </c>
      <c r="AM12" s="1" t="str">
        <f t="shared" si="8"/>
        <v>15</v>
      </c>
      <c r="AN12" s="1" t="str">
        <f t="shared" si="9"/>
        <v>14</v>
      </c>
      <c r="AO12" s="7" t="e">
        <f>MATCH(AO$4,#REF!,0)</f>
        <v>#REF!</v>
      </c>
      <c r="AP12" s="7" t="e">
        <f>MATCH(AP$4,#REF!,0)</f>
        <v>#REF!</v>
      </c>
      <c r="AQ12" s="7" t="e">
        <f>MATCH(AQ$4,#REF!,0)</f>
        <v>#REF!</v>
      </c>
      <c r="AR12" s="7" t="e">
        <f>MATCH(AR$4,#REF!,0)</f>
        <v>#REF!</v>
      </c>
      <c r="AS12" s="7" t="e">
        <f>MATCH(AS$4,#REF!,0)</f>
        <v>#REF!</v>
      </c>
      <c r="AT12" s="7" t="e">
        <f>MATCH(AT$4,#REF!,0)</f>
        <v>#REF!</v>
      </c>
      <c r="AU12" s="7" t="e">
        <f>MATCH(AU$4,#REF!,0)</f>
        <v>#REF!</v>
      </c>
      <c r="AV12" s="7" t="e">
        <f>MATCH(AV$4,#REF!,0)</f>
        <v>#REF!</v>
      </c>
      <c r="AW12" s="7" t="e">
        <f>MATCH(AW$4,#REF!,0)</f>
        <v>#REF!</v>
      </c>
      <c r="AX12" s="7" t="e">
        <f>MATCH(AX$4,#REF!,0)</f>
        <v>#REF!</v>
      </c>
      <c r="AY12" s="7" t="e">
        <f>MATCH(AY$4,#REF!,0)</f>
        <v>#REF!</v>
      </c>
      <c r="AZ12" s="7" t="e">
        <f>MATCH(AZ$4,#REF!,0)</f>
        <v>#REF!</v>
      </c>
      <c r="BA12" s="7" t="e">
        <f>MATCH(BA$4,#REF!,0)</f>
        <v>#REF!</v>
      </c>
      <c r="BB12" s="7" t="e">
        <f>MATCH(BB$4,#REF!,0)</f>
        <v>#REF!</v>
      </c>
      <c r="BC12" s="7" t="e">
        <f>MATCH(BC$4,#REF!,0)</f>
        <v>#REF!</v>
      </c>
      <c r="BD12" s="7" t="e">
        <f>MATCH(BD$4,#REF!,0)</f>
        <v>#REF!</v>
      </c>
      <c r="BE12" s="7" t="e">
        <f>MATCH(BE$4,#REF!,0)</f>
        <v>#REF!</v>
      </c>
      <c r="BF12" s="7" t="e">
        <f>MATCH(BF$4,#REF!,0)</f>
        <v>#REF!</v>
      </c>
      <c r="BG12" s="7" t="e">
        <f>MATCH(BG$4,#REF!,0)</f>
        <v>#REF!</v>
      </c>
      <c r="BH12" s="7" t="e">
        <f>MATCH(BH$4,#REF!,0)</f>
        <v>#REF!</v>
      </c>
      <c r="BI12" s="7" t="e">
        <f>MATCH(BI$4,#REF!,0)</f>
        <v>#REF!</v>
      </c>
      <c r="BJ12" s="7" t="e">
        <f>MATCH(BJ$4,#REF!,0)</f>
        <v>#REF!</v>
      </c>
      <c r="BK12" s="7" t="e">
        <f>MATCH(BK$4,#REF!,0)</f>
        <v>#REF!</v>
      </c>
      <c r="BL12" s="7" t="e">
        <f>MATCH(BL$4,#REF!,0)</f>
        <v>#REF!</v>
      </c>
      <c r="BM12" s="7" t="e">
        <f>MATCH(BM$4,#REF!,0)</f>
        <v>#REF!</v>
      </c>
      <c r="BN12" s="7" t="e">
        <f>MATCH(BN$4,#REF!,0)</f>
        <v>#REF!</v>
      </c>
      <c r="BO12" s="7" t="e">
        <f>MATCH(BO$4,#REF!,0)</f>
        <v>#REF!</v>
      </c>
    </row>
    <row r="13" spans="1:67" ht="12.75" customHeight="1" x14ac:dyDescent="0.15">
      <c r="A13" s="6">
        <f t="shared" si="0"/>
        <v>501120511315</v>
      </c>
      <c r="B13" s="6">
        <f t="shared" si="1"/>
        <v>750120511315</v>
      </c>
      <c r="C13" s="6">
        <f t="shared" si="2"/>
        <v>601120511315</v>
      </c>
      <c r="D13" s="1557" t="e">
        <f>VLOOKUP($A13,#REF!,AO13,FALSE)</f>
        <v>#REF!</v>
      </c>
      <c r="E13" s="1558"/>
      <c r="F13" s="25" t="s">
        <v>292</v>
      </c>
      <c r="G13" s="1554" t="e">
        <f>VLOOKUP($A13,#REF!,AR13,FALSE)</f>
        <v>#REF!</v>
      </c>
      <c r="H13" s="1554"/>
      <c r="I13" s="1547" t="e">
        <f>VLOOKUP($A13,#REF!,AS13,FALSE)</f>
        <v>#REF!</v>
      </c>
      <c r="J13" s="1547" t="e">
        <f>VLOOKUP($A13,#REF!,AT13,FALSE)</f>
        <v>#REF!</v>
      </c>
      <c r="K13" s="1559" t="e">
        <f>VLOOKUP($A13,#REF!,AU13,FALSE)</f>
        <v>#REF!</v>
      </c>
      <c r="L13" s="1555" t="str">
        <f>IFERROR(VLOOKUP($B13,#REF!,AV13,FALSE),"")</f>
        <v/>
      </c>
      <c r="M13" s="1556" t="e">
        <f>VLOOKUP($A13,#REF!,AW13,FALSE)</f>
        <v>#REF!</v>
      </c>
      <c r="N13" s="1556" t="e">
        <f>VLOOKUP($A13,#REF!,AX13,FALSE)*100</f>
        <v>#REF!</v>
      </c>
      <c r="O13" s="1559" t="e">
        <f>VLOOKUP($A13,#REF!,AY13,FALSE)</f>
        <v>#REF!</v>
      </c>
      <c r="P13" s="1561" t="str">
        <f>IFERROR(VLOOKUP($B13,#REF!,AZ13,FALSE),"")</f>
        <v/>
      </c>
      <c r="Q13" s="1562" t="str">
        <f>IFERROR(VLOOKUP($C13,#REF!,BA13,FALSE),"")</f>
        <v/>
      </c>
      <c r="R13" s="1547" t="e">
        <f>VLOOKUP($A13,#REF!,BB13,FALSE)</f>
        <v>#REF!</v>
      </c>
      <c r="S13" s="1547" t="e">
        <f>VLOOKUP($A13,#REF!,BC13,FALSE)</f>
        <v>#REF!</v>
      </c>
      <c r="T13" s="1547" t="e">
        <f>VLOOKUP($A13,#REF!,BD13,FALSE)</f>
        <v>#REF!</v>
      </c>
      <c r="U13" s="1547" t="e">
        <f>VLOOKUP($A13,#REF!,BE13,FALSE)</f>
        <v>#REF!</v>
      </c>
      <c r="V13" s="25" t="e">
        <f>VLOOKUP($A13,#REF!,BF13,FALSE)</f>
        <v>#REF!</v>
      </c>
      <c r="W13" s="25" t="e">
        <f>VLOOKUP($A13,#REF!,BG13,FALSE)</f>
        <v>#REF!</v>
      </c>
      <c r="X13" s="25" t="e">
        <f>VLOOKUP($A13,#REF!,BH13,FALSE)</f>
        <v>#REF!</v>
      </c>
      <c r="Y13" s="25" t="e">
        <f>VLOOKUP($A13,#REF!,BI13,FALSE)</f>
        <v>#REF!</v>
      </c>
      <c r="Z13" s="1547" t="e">
        <f>VLOOKUP($A13,#REF!,BJ13,FALSE)</f>
        <v>#REF!</v>
      </c>
      <c r="AA13" s="1547" t="e">
        <f>VLOOKUP($A13,#REF!,BK13,FALSE)</f>
        <v>#REF!</v>
      </c>
      <c r="AB13" s="1556" t="e">
        <f>VLOOKUP($A13,#REF!,BL13,FALSE)</f>
        <v>#REF!</v>
      </c>
      <c r="AC13" s="1547" t="e">
        <f>VLOOKUP($A13,#REF!,BM13,FALSE)</f>
        <v>#REF!</v>
      </c>
      <c r="AD13" s="1547" t="e">
        <f>VLOOKUP($A13,#REF!,BN13,FALSE)</f>
        <v>#REF!</v>
      </c>
      <c r="AE13" s="1547" t="e">
        <f>VLOOKUP($A13,#REF!,BO13,FALSE)</f>
        <v>#REF!</v>
      </c>
      <c r="AG13" s="1">
        <v>501120511315</v>
      </c>
      <c r="AH13" s="1" t="str">
        <f t="shared" si="3"/>
        <v>5011</v>
      </c>
      <c r="AI13" s="1" t="str">
        <f t="shared" si="4"/>
        <v>7501</v>
      </c>
      <c r="AJ13" s="1" t="str">
        <f t="shared" si="5"/>
        <v>6011</v>
      </c>
      <c r="AK13" s="1" t="str">
        <f t="shared" si="6"/>
        <v>205</v>
      </c>
      <c r="AL13" s="1" t="str">
        <f t="shared" si="7"/>
        <v>1</v>
      </c>
      <c r="AM13" s="1" t="str">
        <f t="shared" si="8"/>
        <v>13</v>
      </c>
      <c r="AN13" s="1" t="str">
        <f t="shared" si="9"/>
        <v>15</v>
      </c>
      <c r="AO13" s="7" t="e">
        <f>MATCH(AO$4,#REF!,0)</f>
        <v>#REF!</v>
      </c>
      <c r="AP13" s="7" t="e">
        <f>MATCH(AP$4,#REF!,0)</f>
        <v>#REF!</v>
      </c>
      <c r="AQ13" s="7" t="e">
        <f>MATCH(AQ$4,#REF!,0)</f>
        <v>#REF!</v>
      </c>
      <c r="AR13" s="7" t="e">
        <f>MATCH(AR$4,#REF!,0)</f>
        <v>#REF!</v>
      </c>
      <c r="AS13" s="7" t="e">
        <f>MATCH(AS$4,#REF!,0)</f>
        <v>#REF!</v>
      </c>
      <c r="AT13" s="7" t="e">
        <f>MATCH(AT$4,#REF!,0)</f>
        <v>#REF!</v>
      </c>
      <c r="AU13" s="7" t="e">
        <f>MATCH(AU$4,#REF!,0)</f>
        <v>#REF!</v>
      </c>
      <c r="AV13" s="7" t="e">
        <f>MATCH(AV$4,#REF!,0)</f>
        <v>#REF!</v>
      </c>
      <c r="AW13" s="7" t="e">
        <f>MATCH(AW$4,#REF!,0)</f>
        <v>#REF!</v>
      </c>
      <c r="AX13" s="7" t="e">
        <f>MATCH(AX$4,#REF!,0)</f>
        <v>#REF!</v>
      </c>
      <c r="AY13" s="7" t="e">
        <f>MATCH(AY$4,#REF!,0)</f>
        <v>#REF!</v>
      </c>
      <c r="AZ13" s="7" t="e">
        <f>MATCH(AZ$4,#REF!,0)</f>
        <v>#REF!</v>
      </c>
      <c r="BA13" s="7" t="e">
        <f>MATCH(BA$4,#REF!,0)</f>
        <v>#REF!</v>
      </c>
      <c r="BB13" s="7" t="e">
        <f>MATCH(BB$4,#REF!,0)</f>
        <v>#REF!</v>
      </c>
      <c r="BC13" s="7" t="e">
        <f>MATCH(BC$4,#REF!,0)</f>
        <v>#REF!</v>
      </c>
      <c r="BD13" s="7" t="e">
        <f>MATCH(BD$4,#REF!,0)</f>
        <v>#REF!</v>
      </c>
      <c r="BE13" s="7" t="e">
        <f>MATCH(BE$4,#REF!,0)</f>
        <v>#REF!</v>
      </c>
      <c r="BF13" s="7" t="e">
        <f>MATCH(BF$4,#REF!,0)</f>
        <v>#REF!</v>
      </c>
      <c r="BG13" s="7" t="e">
        <f>MATCH(BG$4,#REF!,0)</f>
        <v>#REF!</v>
      </c>
      <c r="BH13" s="7" t="e">
        <f>MATCH(BH$4,#REF!,0)</f>
        <v>#REF!</v>
      </c>
      <c r="BI13" s="7" t="e">
        <f>MATCH(BI$4,#REF!,0)</f>
        <v>#REF!</v>
      </c>
      <c r="BJ13" s="7" t="e">
        <f>MATCH(BJ$4,#REF!,0)</f>
        <v>#REF!</v>
      </c>
      <c r="BK13" s="7" t="e">
        <f>MATCH(BK$4,#REF!,0)</f>
        <v>#REF!</v>
      </c>
      <c r="BL13" s="7" t="e">
        <f>MATCH(BL$4,#REF!,0)</f>
        <v>#REF!</v>
      </c>
      <c r="BM13" s="7" t="e">
        <f>MATCH(BM$4,#REF!,0)</f>
        <v>#REF!</v>
      </c>
      <c r="BN13" s="7" t="e">
        <f>MATCH(BN$4,#REF!,0)</f>
        <v>#REF!</v>
      </c>
      <c r="BO13" s="7" t="e">
        <f>MATCH(BO$4,#REF!,0)</f>
        <v>#REF!</v>
      </c>
    </row>
    <row r="14" spans="1:67" ht="12.75" customHeight="1" x14ac:dyDescent="0.15">
      <c r="A14" s="6">
        <f t="shared" si="0"/>
        <v>501120511314</v>
      </c>
      <c r="B14" s="6">
        <f t="shared" si="1"/>
        <v>750120511314</v>
      </c>
      <c r="C14" s="6">
        <f t="shared" si="2"/>
        <v>601120511314</v>
      </c>
      <c r="D14" s="1557" t="e">
        <f>VLOOKUP($A14,#REF!,AO14,FALSE)</f>
        <v>#REF!</v>
      </c>
      <c r="E14" s="1558"/>
      <c r="F14" s="25" t="s">
        <v>292</v>
      </c>
      <c r="G14" s="1560"/>
      <c r="H14" s="1560"/>
      <c r="I14" s="1547" t="e">
        <f>VLOOKUP($A14,#REF!,AS14,FALSE)</f>
        <v>#REF!</v>
      </c>
      <c r="J14" s="1547" t="e">
        <f>VLOOKUP($A14,#REF!,AT14,FALSE)</f>
        <v>#REF!</v>
      </c>
      <c r="K14" s="1559" t="e">
        <f>VLOOKUP($A14,#REF!,AU14,FALSE)</f>
        <v>#REF!</v>
      </c>
      <c r="L14" s="1555" t="str">
        <f>IFERROR(VLOOKUP($B14,#REF!,AV14,FALSE),"")</f>
        <v/>
      </c>
      <c r="M14" s="1556" t="e">
        <f>VLOOKUP($A14,#REF!,AW14,FALSE)</f>
        <v>#REF!</v>
      </c>
      <c r="N14" s="1556" t="e">
        <f>VLOOKUP($A14,#REF!,AX14,FALSE)*100</f>
        <v>#REF!</v>
      </c>
      <c r="O14" s="1559" t="e">
        <f>VLOOKUP($A14,#REF!,AY14,FALSE)</f>
        <v>#REF!</v>
      </c>
      <c r="P14" s="1561" t="str">
        <f>IFERROR(VLOOKUP($B14,#REF!,AZ14,FALSE),"")</f>
        <v/>
      </c>
      <c r="Q14" s="1562" t="str">
        <f>IFERROR(VLOOKUP($C14,#REF!,BA14,FALSE),"")</f>
        <v/>
      </c>
      <c r="R14" s="1547" t="e">
        <f>VLOOKUP($A14,#REF!,BB14,FALSE)</f>
        <v>#REF!</v>
      </c>
      <c r="S14" s="1547" t="e">
        <f>VLOOKUP($A14,#REF!,BC14,FALSE)</f>
        <v>#REF!</v>
      </c>
      <c r="T14" s="1547" t="e">
        <f>VLOOKUP($A14,#REF!,BD14,FALSE)</f>
        <v>#REF!</v>
      </c>
      <c r="U14" s="1547" t="e">
        <f>VLOOKUP($A14,#REF!,BE14,FALSE)</f>
        <v>#REF!</v>
      </c>
      <c r="V14" s="25" t="e">
        <f>VLOOKUP($A14,#REF!,BF14,FALSE)</f>
        <v>#REF!</v>
      </c>
      <c r="W14" s="25" t="e">
        <f>VLOOKUP($A14,#REF!,BG14,FALSE)</f>
        <v>#REF!</v>
      </c>
      <c r="X14" s="25" t="e">
        <f>VLOOKUP($A14,#REF!,BH14,FALSE)</f>
        <v>#REF!</v>
      </c>
      <c r="Y14" s="25" t="e">
        <f>VLOOKUP($A14,#REF!,BI14,FALSE)</f>
        <v>#REF!</v>
      </c>
      <c r="Z14" s="1547" t="e">
        <f>VLOOKUP($A14,#REF!,BJ14,FALSE)</f>
        <v>#REF!</v>
      </c>
      <c r="AA14" s="1547" t="e">
        <f>VLOOKUP($A14,#REF!,BK14,FALSE)</f>
        <v>#REF!</v>
      </c>
      <c r="AB14" s="1556" t="e">
        <f>VLOOKUP($A14,#REF!,BL14,FALSE)</f>
        <v>#REF!</v>
      </c>
      <c r="AC14" s="1547" t="e">
        <f>VLOOKUP($A14,#REF!,BM14,FALSE)</f>
        <v>#REF!</v>
      </c>
      <c r="AD14" s="1547" t="e">
        <f>VLOOKUP($A14,#REF!,BN14,FALSE)</f>
        <v>#REF!</v>
      </c>
      <c r="AE14" s="1547" t="e">
        <f>VLOOKUP($A14,#REF!,BO14,FALSE)</f>
        <v>#REF!</v>
      </c>
      <c r="AG14" s="1">
        <v>501120511314</v>
      </c>
      <c r="AH14" s="1" t="str">
        <f t="shared" si="3"/>
        <v>5011</v>
      </c>
      <c r="AI14" s="1" t="str">
        <f t="shared" si="4"/>
        <v>7501</v>
      </c>
      <c r="AJ14" s="1" t="str">
        <f t="shared" si="5"/>
        <v>6011</v>
      </c>
      <c r="AK14" s="1" t="str">
        <f t="shared" si="6"/>
        <v>205</v>
      </c>
      <c r="AL14" s="1" t="str">
        <f t="shared" si="7"/>
        <v>1</v>
      </c>
      <c r="AM14" s="1" t="str">
        <f t="shared" si="8"/>
        <v>13</v>
      </c>
      <c r="AN14" s="1" t="str">
        <f t="shared" si="9"/>
        <v>14</v>
      </c>
      <c r="AO14" s="7" t="e">
        <f>MATCH(AO$4,#REF!,0)</f>
        <v>#REF!</v>
      </c>
      <c r="AP14" s="7" t="e">
        <f>MATCH(AP$4,#REF!,0)</f>
        <v>#REF!</v>
      </c>
      <c r="AQ14" s="7" t="e">
        <f>MATCH(AQ$4,#REF!,0)</f>
        <v>#REF!</v>
      </c>
      <c r="AR14" s="7" t="e">
        <f>MATCH(AR$4,#REF!,0)</f>
        <v>#REF!</v>
      </c>
      <c r="AS14" s="7" t="e">
        <f>MATCH(AS$4,#REF!,0)</f>
        <v>#REF!</v>
      </c>
      <c r="AT14" s="7" t="e">
        <f>MATCH(AT$4,#REF!,0)</f>
        <v>#REF!</v>
      </c>
      <c r="AU14" s="7" t="e">
        <f>MATCH(AU$4,#REF!,0)</f>
        <v>#REF!</v>
      </c>
      <c r="AV14" s="7" t="e">
        <f>MATCH(AV$4,#REF!,0)</f>
        <v>#REF!</v>
      </c>
      <c r="AW14" s="7" t="e">
        <f>MATCH(AW$4,#REF!,0)</f>
        <v>#REF!</v>
      </c>
      <c r="AX14" s="7" t="e">
        <f>MATCH(AX$4,#REF!,0)</f>
        <v>#REF!</v>
      </c>
      <c r="AY14" s="7" t="e">
        <f>MATCH(AY$4,#REF!,0)</f>
        <v>#REF!</v>
      </c>
      <c r="AZ14" s="7" t="e">
        <f>MATCH(AZ$4,#REF!,0)</f>
        <v>#REF!</v>
      </c>
      <c r="BA14" s="7" t="e">
        <f>MATCH(BA$4,#REF!,0)</f>
        <v>#REF!</v>
      </c>
      <c r="BB14" s="7" t="e">
        <f>MATCH(BB$4,#REF!,0)</f>
        <v>#REF!</v>
      </c>
      <c r="BC14" s="7" t="e">
        <f>MATCH(BC$4,#REF!,0)</f>
        <v>#REF!</v>
      </c>
      <c r="BD14" s="7" t="e">
        <f>MATCH(BD$4,#REF!,0)</f>
        <v>#REF!</v>
      </c>
      <c r="BE14" s="7" t="e">
        <f>MATCH(BE$4,#REF!,0)</f>
        <v>#REF!</v>
      </c>
      <c r="BF14" s="7" t="e">
        <f>MATCH(BF$4,#REF!,0)</f>
        <v>#REF!</v>
      </c>
      <c r="BG14" s="7" t="e">
        <f>MATCH(BG$4,#REF!,0)</f>
        <v>#REF!</v>
      </c>
      <c r="BH14" s="7" t="e">
        <f>MATCH(BH$4,#REF!,0)</f>
        <v>#REF!</v>
      </c>
      <c r="BI14" s="7" t="e">
        <f>MATCH(BI$4,#REF!,0)</f>
        <v>#REF!</v>
      </c>
      <c r="BJ14" s="7" t="e">
        <f>MATCH(BJ$4,#REF!,0)</f>
        <v>#REF!</v>
      </c>
      <c r="BK14" s="7" t="e">
        <f>MATCH(BK$4,#REF!,0)</f>
        <v>#REF!</v>
      </c>
      <c r="BL14" s="7" t="e">
        <f>MATCH(BL$4,#REF!,0)</f>
        <v>#REF!</v>
      </c>
      <c r="BM14" s="7" t="e">
        <f>MATCH(BM$4,#REF!,0)</f>
        <v>#REF!</v>
      </c>
      <c r="BN14" s="7" t="e">
        <f>MATCH(BN$4,#REF!,0)</f>
        <v>#REF!</v>
      </c>
      <c r="BO14" s="7" t="e">
        <f>MATCH(BO$4,#REF!,0)</f>
        <v>#REF!</v>
      </c>
    </row>
    <row r="15" spans="1:67" ht="12.75" customHeight="1" x14ac:dyDescent="0.15">
      <c r="A15" s="6">
        <f t="shared" si="0"/>
        <v>501120511415</v>
      </c>
      <c r="B15" s="6">
        <f t="shared" si="1"/>
        <v>750120511415</v>
      </c>
      <c r="C15" s="6">
        <f t="shared" si="2"/>
        <v>601120511415</v>
      </c>
      <c r="D15" s="1557" t="e">
        <f>VLOOKUP($A15,#REF!,AO15,FALSE)</f>
        <v>#REF!</v>
      </c>
      <c r="E15" s="1558"/>
      <c r="F15" s="25" t="s">
        <v>292</v>
      </c>
      <c r="G15" s="1554" t="e">
        <f>VLOOKUP($A15,#REF!,AR15,FALSE)</f>
        <v>#REF!</v>
      </c>
      <c r="H15" s="1554"/>
      <c r="I15" s="1547" t="e">
        <f>VLOOKUP($A15,#REF!,AS15,FALSE)</f>
        <v>#REF!</v>
      </c>
      <c r="J15" s="1547" t="e">
        <f>VLOOKUP($A15,#REF!,AT15,FALSE)</f>
        <v>#REF!</v>
      </c>
      <c r="K15" s="1559" t="e">
        <f>VLOOKUP($A15,#REF!,AU15,FALSE)</f>
        <v>#REF!</v>
      </c>
      <c r="L15" s="1555" t="str">
        <f>IFERROR(VLOOKUP($B15,#REF!,AV15,FALSE),"")</f>
        <v/>
      </c>
      <c r="M15" s="1556" t="e">
        <f>VLOOKUP($A15,#REF!,AW15,FALSE)</f>
        <v>#REF!</v>
      </c>
      <c r="N15" s="1556" t="e">
        <f>VLOOKUP($A15,#REF!,AX15,FALSE)*100</f>
        <v>#REF!</v>
      </c>
      <c r="O15" s="1559" t="e">
        <f>VLOOKUP($A15,#REF!,AY15,FALSE)</f>
        <v>#REF!</v>
      </c>
      <c r="P15" s="1561" t="str">
        <f>IFERROR(VLOOKUP($B15,#REF!,AZ15,FALSE),"")</f>
        <v/>
      </c>
      <c r="Q15" s="1562" t="str">
        <f>IFERROR(VLOOKUP($C15,#REF!,BA15,FALSE),"")</f>
        <v/>
      </c>
      <c r="R15" s="1547" t="e">
        <f>VLOOKUP($A15,#REF!,BB15,FALSE)</f>
        <v>#REF!</v>
      </c>
      <c r="S15" s="1547" t="e">
        <f>VLOOKUP($A15,#REF!,BC15,FALSE)</f>
        <v>#REF!</v>
      </c>
      <c r="T15" s="1547" t="e">
        <f>VLOOKUP($A15,#REF!,BD15,FALSE)</f>
        <v>#REF!</v>
      </c>
      <c r="U15" s="1547" t="e">
        <f>VLOOKUP($A15,#REF!,BE15,FALSE)</f>
        <v>#REF!</v>
      </c>
      <c r="V15" s="25" t="e">
        <f>VLOOKUP($A15,#REF!,BF15,FALSE)</f>
        <v>#REF!</v>
      </c>
      <c r="W15" s="25" t="e">
        <f>VLOOKUP($A15,#REF!,BG15,FALSE)</f>
        <v>#REF!</v>
      </c>
      <c r="X15" s="25" t="e">
        <f>VLOOKUP($A15,#REF!,BH15,FALSE)</f>
        <v>#REF!</v>
      </c>
      <c r="Y15" s="25" t="e">
        <f>VLOOKUP($A15,#REF!,BI15,FALSE)</f>
        <v>#REF!</v>
      </c>
      <c r="Z15" s="1547" t="e">
        <f>VLOOKUP($A15,#REF!,BJ15,FALSE)</f>
        <v>#REF!</v>
      </c>
      <c r="AA15" s="1547" t="e">
        <f>VLOOKUP($A15,#REF!,BK15,FALSE)</f>
        <v>#REF!</v>
      </c>
      <c r="AB15" s="1556" t="e">
        <f>VLOOKUP($A15,#REF!,BL15,FALSE)</f>
        <v>#REF!</v>
      </c>
      <c r="AC15" s="1547" t="e">
        <f>VLOOKUP($A15,#REF!,BM15,FALSE)</f>
        <v>#REF!</v>
      </c>
      <c r="AD15" s="1547" t="e">
        <f>VLOOKUP($A15,#REF!,BN15,FALSE)</f>
        <v>#REF!</v>
      </c>
      <c r="AE15" s="1547" t="e">
        <f>VLOOKUP($A15,#REF!,BO15,FALSE)</f>
        <v>#REF!</v>
      </c>
      <c r="AG15" s="1">
        <v>501120511415</v>
      </c>
      <c r="AH15" s="1" t="str">
        <f t="shared" si="3"/>
        <v>5011</v>
      </c>
      <c r="AI15" s="1" t="str">
        <f t="shared" si="4"/>
        <v>7501</v>
      </c>
      <c r="AJ15" s="1" t="str">
        <f t="shared" si="5"/>
        <v>6011</v>
      </c>
      <c r="AK15" s="1" t="str">
        <f t="shared" si="6"/>
        <v>205</v>
      </c>
      <c r="AL15" s="1" t="str">
        <f t="shared" si="7"/>
        <v>1</v>
      </c>
      <c r="AM15" s="1" t="str">
        <f t="shared" si="8"/>
        <v>14</v>
      </c>
      <c r="AN15" s="1" t="str">
        <f t="shared" si="9"/>
        <v>15</v>
      </c>
      <c r="AO15" s="7" t="e">
        <f>MATCH(AO$4,#REF!,0)</f>
        <v>#REF!</v>
      </c>
      <c r="AP15" s="7" t="e">
        <f>MATCH(AP$4,#REF!,0)</f>
        <v>#REF!</v>
      </c>
      <c r="AQ15" s="7" t="e">
        <f>MATCH(AQ$4,#REF!,0)</f>
        <v>#REF!</v>
      </c>
      <c r="AR15" s="7" t="e">
        <f>MATCH(AR$4,#REF!,0)</f>
        <v>#REF!</v>
      </c>
      <c r="AS15" s="7" t="e">
        <f>MATCH(AS$4,#REF!,0)</f>
        <v>#REF!</v>
      </c>
      <c r="AT15" s="7" t="e">
        <f>MATCH(AT$4,#REF!,0)</f>
        <v>#REF!</v>
      </c>
      <c r="AU15" s="7" t="e">
        <f>MATCH(AU$4,#REF!,0)</f>
        <v>#REF!</v>
      </c>
      <c r="AV15" s="7" t="e">
        <f>MATCH(AV$4,#REF!,0)</f>
        <v>#REF!</v>
      </c>
      <c r="AW15" s="7" t="e">
        <f>MATCH(AW$4,#REF!,0)</f>
        <v>#REF!</v>
      </c>
      <c r="AX15" s="7" t="e">
        <f>MATCH(AX$4,#REF!,0)</f>
        <v>#REF!</v>
      </c>
      <c r="AY15" s="7" t="e">
        <f>MATCH(AY$4,#REF!,0)</f>
        <v>#REF!</v>
      </c>
      <c r="AZ15" s="7" t="e">
        <f>MATCH(AZ$4,#REF!,0)</f>
        <v>#REF!</v>
      </c>
      <c r="BA15" s="7" t="e">
        <f>MATCH(BA$4,#REF!,0)</f>
        <v>#REF!</v>
      </c>
      <c r="BB15" s="7" t="e">
        <f>MATCH(BB$4,#REF!,0)</f>
        <v>#REF!</v>
      </c>
      <c r="BC15" s="7" t="e">
        <f>MATCH(BC$4,#REF!,0)</f>
        <v>#REF!</v>
      </c>
      <c r="BD15" s="7" t="e">
        <f>MATCH(BD$4,#REF!,0)</f>
        <v>#REF!</v>
      </c>
      <c r="BE15" s="7" t="e">
        <f>MATCH(BE$4,#REF!,0)</f>
        <v>#REF!</v>
      </c>
      <c r="BF15" s="7" t="e">
        <f>MATCH(BF$4,#REF!,0)</f>
        <v>#REF!</v>
      </c>
      <c r="BG15" s="7" t="e">
        <f>MATCH(BG$4,#REF!,0)</f>
        <v>#REF!</v>
      </c>
      <c r="BH15" s="7" t="e">
        <f>MATCH(BH$4,#REF!,0)</f>
        <v>#REF!</v>
      </c>
      <c r="BI15" s="7" t="e">
        <f>MATCH(BI$4,#REF!,0)</f>
        <v>#REF!</v>
      </c>
      <c r="BJ15" s="7" t="e">
        <f>MATCH(BJ$4,#REF!,0)</f>
        <v>#REF!</v>
      </c>
      <c r="BK15" s="7" t="e">
        <f>MATCH(BK$4,#REF!,0)</f>
        <v>#REF!</v>
      </c>
      <c r="BL15" s="7" t="e">
        <f>MATCH(BL$4,#REF!,0)</f>
        <v>#REF!</v>
      </c>
      <c r="BM15" s="7" t="e">
        <f>MATCH(BM$4,#REF!,0)</f>
        <v>#REF!</v>
      </c>
      <c r="BN15" s="7" t="e">
        <f>MATCH(BN$4,#REF!,0)</f>
        <v>#REF!</v>
      </c>
      <c r="BO15" s="7" t="e">
        <f>MATCH(BO$4,#REF!,0)</f>
        <v>#REF!</v>
      </c>
    </row>
    <row r="16" spans="1:67" ht="12.75" customHeight="1" x14ac:dyDescent="0.15">
      <c r="A16" s="6">
        <f t="shared" si="0"/>
        <v>501120511413</v>
      </c>
      <c r="B16" s="6">
        <f t="shared" si="1"/>
        <v>750120511413</v>
      </c>
      <c r="C16" s="6">
        <f t="shared" si="2"/>
        <v>601120511413</v>
      </c>
      <c r="D16" s="1557" t="e">
        <f>VLOOKUP($A16,#REF!,AO16,FALSE)</f>
        <v>#REF!</v>
      </c>
      <c r="E16" s="1558"/>
      <c r="F16" s="25" t="s">
        <v>292</v>
      </c>
      <c r="G16" s="1560"/>
      <c r="H16" s="1560"/>
      <c r="I16" s="1547" t="e">
        <f>VLOOKUP($A16,#REF!,AS16,FALSE)</f>
        <v>#REF!</v>
      </c>
      <c r="J16" s="1547" t="e">
        <f>VLOOKUP($A16,#REF!,AT16,FALSE)</f>
        <v>#REF!</v>
      </c>
      <c r="K16" s="1559" t="e">
        <f>VLOOKUP($A16,#REF!,AU16,FALSE)</f>
        <v>#REF!</v>
      </c>
      <c r="L16" s="1555" t="str">
        <f>IFERROR(VLOOKUP($B16,#REF!,AV16,FALSE),"")</f>
        <v/>
      </c>
      <c r="M16" s="1556" t="e">
        <f>VLOOKUP($A16,#REF!,AW16,FALSE)</f>
        <v>#REF!</v>
      </c>
      <c r="N16" s="1556" t="e">
        <f>VLOOKUP($A16,#REF!,AX16,FALSE)*100</f>
        <v>#REF!</v>
      </c>
      <c r="O16" s="1559" t="e">
        <f>VLOOKUP($A16,#REF!,AY16,FALSE)</f>
        <v>#REF!</v>
      </c>
      <c r="P16" s="1561" t="str">
        <f>IFERROR(VLOOKUP($B16,#REF!,AZ16,FALSE),"")</f>
        <v/>
      </c>
      <c r="Q16" s="1562" t="str">
        <f>IFERROR(VLOOKUP($C16,#REF!,BA16,FALSE),"")</f>
        <v/>
      </c>
      <c r="R16" s="1547" t="e">
        <f>VLOOKUP($A16,#REF!,BB16,FALSE)</f>
        <v>#REF!</v>
      </c>
      <c r="S16" s="1547" t="e">
        <f>VLOOKUP($A16,#REF!,BC16,FALSE)</f>
        <v>#REF!</v>
      </c>
      <c r="T16" s="1547" t="e">
        <f>VLOOKUP($A16,#REF!,BD16,FALSE)</f>
        <v>#REF!</v>
      </c>
      <c r="U16" s="1547" t="e">
        <f>VLOOKUP($A16,#REF!,BE16,FALSE)</f>
        <v>#REF!</v>
      </c>
      <c r="V16" s="25" t="e">
        <f>VLOOKUP($A16,#REF!,BF16,FALSE)</f>
        <v>#REF!</v>
      </c>
      <c r="W16" s="25" t="e">
        <f>VLOOKUP($A16,#REF!,BG16,FALSE)</f>
        <v>#REF!</v>
      </c>
      <c r="X16" s="25" t="e">
        <f>VLOOKUP($A16,#REF!,BH16,FALSE)</f>
        <v>#REF!</v>
      </c>
      <c r="Y16" s="25" t="e">
        <f>VLOOKUP($A16,#REF!,BI16,FALSE)</f>
        <v>#REF!</v>
      </c>
      <c r="Z16" s="1547" t="e">
        <f>VLOOKUP($A16,#REF!,BJ16,FALSE)</f>
        <v>#REF!</v>
      </c>
      <c r="AA16" s="1547" t="e">
        <f>VLOOKUP($A16,#REF!,BK16,FALSE)</f>
        <v>#REF!</v>
      </c>
      <c r="AB16" s="1556" t="e">
        <f>VLOOKUP($A16,#REF!,BL16,FALSE)</f>
        <v>#REF!</v>
      </c>
      <c r="AC16" s="1547" t="e">
        <f>VLOOKUP($A16,#REF!,BM16,FALSE)</f>
        <v>#REF!</v>
      </c>
      <c r="AD16" s="1547" t="e">
        <f>VLOOKUP($A16,#REF!,BN16,FALSE)</f>
        <v>#REF!</v>
      </c>
      <c r="AE16" s="1547" t="e">
        <f>VLOOKUP($A16,#REF!,BO16,FALSE)</f>
        <v>#REF!</v>
      </c>
      <c r="AG16" s="1">
        <v>501120511413</v>
      </c>
      <c r="AH16" s="1" t="str">
        <f t="shared" si="3"/>
        <v>5011</v>
      </c>
      <c r="AI16" s="1" t="str">
        <f t="shared" si="4"/>
        <v>7501</v>
      </c>
      <c r="AJ16" s="1" t="str">
        <f t="shared" si="5"/>
        <v>6011</v>
      </c>
      <c r="AK16" s="1" t="str">
        <f t="shared" si="6"/>
        <v>205</v>
      </c>
      <c r="AL16" s="1" t="str">
        <f t="shared" si="7"/>
        <v>1</v>
      </c>
      <c r="AM16" s="1" t="str">
        <f t="shared" si="8"/>
        <v>14</v>
      </c>
      <c r="AN16" s="1" t="str">
        <f t="shared" si="9"/>
        <v>13</v>
      </c>
      <c r="AO16" s="7" t="e">
        <f>MATCH(AO$4,#REF!,0)</f>
        <v>#REF!</v>
      </c>
      <c r="AP16" s="7" t="e">
        <f>MATCH(AP$4,#REF!,0)</f>
        <v>#REF!</v>
      </c>
      <c r="AQ16" s="7" t="e">
        <f>MATCH(AQ$4,#REF!,0)</f>
        <v>#REF!</v>
      </c>
      <c r="AR16" s="7" t="e">
        <f>MATCH(AR$4,#REF!,0)</f>
        <v>#REF!</v>
      </c>
      <c r="AS16" s="7" t="e">
        <f>MATCH(AS$4,#REF!,0)</f>
        <v>#REF!</v>
      </c>
      <c r="AT16" s="7" t="e">
        <f>MATCH(AT$4,#REF!,0)</f>
        <v>#REF!</v>
      </c>
      <c r="AU16" s="7" t="e">
        <f>MATCH(AU$4,#REF!,0)</f>
        <v>#REF!</v>
      </c>
      <c r="AV16" s="7" t="e">
        <f>MATCH(AV$4,#REF!,0)</f>
        <v>#REF!</v>
      </c>
      <c r="AW16" s="7" t="e">
        <f>MATCH(AW$4,#REF!,0)</f>
        <v>#REF!</v>
      </c>
      <c r="AX16" s="7" t="e">
        <f>MATCH(AX$4,#REF!,0)</f>
        <v>#REF!</v>
      </c>
      <c r="AY16" s="7" t="e">
        <f>MATCH(AY$4,#REF!,0)</f>
        <v>#REF!</v>
      </c>
      <c r="AZ16" s="7" t="e">
        <f>MATCH(AZ$4,#REF!,0)</f>
        <v>#REF!</v>
      </c>
      <c r="BA16" s="7" t="e">
        <f>MATCH(BA$4,#REF!,0)</f>
        <v>#REF!</v>
      </c>
      <c r="BB16" s="7" t="e">
        <f>MATCH(BB$4,#REF!,0)</f>
        <v>#REF!</v>
      </c>
      <c r="BC16" s="7" t="e">
        <f>MATCH(BC$4,#REF!,0)</f>
        <v>#REF!</v>
      </c>
      <c r="BD16" s="7" t="e">
        <f>MATCH(BD$4,#REF!,0)</f>
        <v>#REF!</v>
      </c>
      <c r="BE16" s="7" t="e">
        <f>MATCH(BE$4,#REF!,0)</f>
        <v>#REF!</v>
      </c>
      <c r="BF16" s="7" t="e">
        <f>MATCH(BF$4,#REF!,0)</f>
        <v>#REF!</v>
      </c>
      <c r="BG16" s="7" t="e">
        <f>MATCH(BG$4,#REF!,0)</f>
        <v>#REF!</v>
      </c>
      <c r="BH16" s="7" t="e">
        <f>MATCH(BH$4,#REF!,0)</f>
        <v>#REF!</v>
      </c>
      <c r="BI16" s="7" t="e">
        <f>MATCH(BI$4,#REF!,0)</f>
        <v>#REF!</v>
      </c>
      <c r="BJ16" s="7" t="e">
        <f>MATCH(BJ$4,#REF!,0)</f>
        <v>#REF!</v>
      </c>
      <c r="BK16" s="7" t="e">
        <f>MATCH(BK$4,#REF!,0)</f>
        <v>#REF!</v>
      </c>
      <c r="BL16" s="7" t="e">
        <f>MATCH(BL$4,#REF!,0)</f>
        <v>#REF!</v>
      </c>
      <c r="BM16" s="7" t="e">
        <f>MATCH(BM$4,#REF!,0)</f>
        <v>#REF!</v>
      </c>
      <c r="BN16" s="7" t="e">
        <f>MATCH(BN$4,#REF!,0)</f>
        <v>#REF!</v>
      </c>
      <c r="BO16" s="7" t="e">
        <f>MATCH(BO$4,#REF!,0)</f>
        <v>#REF!</v>
      </c>
    </row>
    <row r="17" spans="1:67" ht="12.75" customHeight="1" x14ac:dyDescent="0.15">
      <c r="A17" s="6">
        <f t="shared" si="0"/>
        <v>501151613334</v>
      </c>
      <c r="B17" s="6">
        <f t="shared" si="1"/>
        <v>750151613334</v>
      </c>
      <c r="C17" s="6">
        <f t="shared" si="2"/>
        <v>601151613334</v>
      </c>
      <c r="D17" s="1557" t="e">
        <f>VLOOKUP($A17,#REF!,AO17,FALSE)</f>
        <v>#REF!</v>
      </c>
      <c r="E17" s="1543" t="e">
        <f>VLOOKUP($A17,#REF!,AP17,FALSE)</f>
        <v>#REF!</v>
      </c>
      <c r="F17" s="25" t="s">
        <v>293</v>
      </c>
      <c r="G17" s="1554" t="e">
        <f>VLOOKUP($A17,#REF!,AR17,FALSE)</f>
        <v>#REF!</v>
      </c>
      <c r="H17" s="1554"/>
      <c r="I17" s="1547" t="e">
        <f>VLOOKUP($A17,#REF!,AS17,FALSE)</f>
        <v>#REF!</v>
      </c>
      <c r="J17" s="1547" t="e">
        <f>VLOOKUP($A17,#REF!,AT17,FALSE)</f>
        <v>#REF!</v>
      </c>
      <c r="K17" s="1559" t="e">
        <f>VLOOKUP($A17,#REF!,AU17,FALSE)</f>
        <v>#REF!</v>
      </c>
      <c r="L17" s="1555" t="str">
        <f>IFERROR(VLOOKUP($B17,#REF!,AV17,FALSE),"")</f>
        <v/>
      </c>
      <c r="M17" s="1556" t="e">
        <f>VLOOKUP($A17,#REF!,AW17,FALSE)</f>
        <v>#REF!</v>
      </c>
      <c r="N17" s="1556" t="e">
        <f>VLOOKUP($A17,#REF!,AX17,FALSE)*100</f>
        <v>#REF!</v>
      </c>
      <c r="O17" s="1559" t="e">
        <f>VLOOKUP($A17,#REF!,AY17,FALSE)</f>
        <v>#REF!</v>
      </c>
      <c r="P17" s="1561" t="str">
        <f>IFERROR(VLOOKUP($B17,#REF!,AZ17,FALSE),"")</f>
        <v/>
      </c>
      <c r="Q17" s="1562" t="str">
        <f>IFERROR(VLOOKUP($C17,#REF!,BA17,FALSE),"")</f>
        <v/>
      </c>
      <c r="R17" s="1547" t="e">
        <f>VLOOKUP($A17,#REF!,BB17,FALSE)</f>
        <v>#REF!</v>
      </c>
      <c r="S17" s="1547" t="e">
        <f>VLOOKUP($A17,#REF!,BC17,FALSE)</f>
        <v>#REF!</v>
      </c>
      <c r="T17" s="1547" t="e">
        <f>VLOOKUP($A17,#REF!,BD17,FALSE)</f>
        <v>#REF!</v>
      </c>
      <c r="U17" s="1547" t="e">
        <f>VLOOKUP($A17,#REF!,BE17,FALSE)</f>
        <v>#REF!</v>
      </c>
      <c r="V17" s="25" t="e">
        <f>VLOOKUP($A17,#REF!,BF17,FALSE)</f>
        <v>#REF!</v>
      </c>
      <c r="W17" s="25" t="e">
        <f>VLOOKUP($A17,#REF!,BG17,FALSE)</f>
        <v>#REF!</v>
      </c>
      <c r="X17" s="25" t="e">
        <f>VLOOKUP($A17,#REF!,BH17,FALSE)</f>
        <v>#REF!</v>
      </c>
      <c r="Y17" s="25" t="e">
        <f>VLOOKUP($A17,#REF!,BI17,FALSE)</f>
        <v>#REF!</v>
      </c>
      <c r="Z17" s="1547" t="e">
        <f>VLOOKUP($A17,#REF!,BJ17,FALSE)</f>
        <v>#REF!</v>
      </c>
      <c r="AA17" s="1547" t="e">
        <f>VLOOKUP($A17,#REF!,BK17,FALSE)</f>
        <v>#REF!</v>
      </c>
      <c r="AB17" s="1556" t="e">
        <f>VLOOKUP($A17,#REF!,BL17,FALSE)</f>
        <v>#REF!</v>
      </c>
      <c r="AC17" s="1547" t="e">
        <f>VLOOKUP($A17,#REF!,BM17,FALSE)</f>
        <v>#REF!</v>
      </c>
      <c r="AD17" s="1547" t="e">
        <f>VLOOKUP($A17,#REF!,BN17,FALSE)</f>
        <v>#REF!</v>
      </c>
      <c r="AE17" s="1547" t="e">
        <f>VLOOKUP($A17,#REF!,BO17,FALSE)</f>
        <v>#REF!</v>
      </c>
      <c r="AG17" s="1">
        <v>501151613334</v>
      </c>
      <c r="AH17" s="1" t="str">
        <f t="shared" si="3"/>
        <v>5011</v>
      </c>
      <c r="AI17" s="1" t="str">
        <f t="shared" si="4"/>
        <v>7501</v>
      </c>
      <c r="AJ17" s="1" t="str">
        <f t="shared" si="5"/>
        <v>6011</v>
      </c>
      <c r="AK17" s="1" t="str">
        <f t="shared" si="6"/>
        <v>516</v>
      </c>
      <c r="AL17" s="1" t="str">
        <f t="shared" si="7"/>
        <v>1</v>
      </c>
      <c r="AM17" s="1" t="str">
        <f t="shared" ref="AM17:AM80" si="10">MID(AG17,9,2)</f>
        <v>33</v>
      </c>
      <c r="AN17" s="1" t="str">
        <f t="shared" ref="AN17:AN80" si="11">MID(AG17,11,2)</f>
        <v>34</v>
      </c>
      <c r="AO17" s="7" t="e">
        <f>MATCH(AO$4,#REF!,0)</f>
        <v>#REF!</v>
      </c>
      <c r="AP17" s="7" t="e">
        <f>MATCH(AP$4,#REF!,0)</f>
        <v>#REF!</v>
      </c>
      <c r="AQ17" s="7" t="e">
        <f>MATCH(AQ$4,#REF!,0)</f>
        <v>#REF!</v>
      </c>
      <c r="AR17" s="7" t="e">
        <f>MATCH(AR$4,#REF!,0)</f>
        <v>#REF!</v>
      </c>
      <c r="AS17" s="7" t="e">
        <f>MATCH(AS$4,#REF!,0)</f>
        <v>#REF!</v>
      </c>
      <c r="AT17" s="7" t="e">
        <f>MATCH(AT$4,#REF!,0)</f>
        <v>#REF!</v>
      </c>
      <c r="AU17" s="7" t="e">
        <f>MATCH(AU$4,#REF!,0)</f>
        <v>#REF!</v>
      </c>
      <c r="AV17" s="7" t="e">
        <f>MATCH(AV$4,#REF!,0)</f>
        <v>#REF!</v>
      </c>
      <c r="AW17" s="7" t="e">
        <f>MATCH(AW$4,#REF!,0)</f>
        <v>#REF!</v>
      </c>
      <c r="AX17" s="7" t="e">
        <f>MATCH(AX$4,#REF!,0)</f>
        <v>#REF!</v>
      </c>
      <c r="AY17" s="7" t="e">
        <f>MATCH(AY$4,#REF!,0)</f>
        <v>#REF!</v>
      </c>
      <c r="AZ17" s="7" t="e">
        <f>MATCH(AZ$4,#REF!,0)</f>
        <v>#REF!</v>
      </c>
      <c r="BA17" s="7" t="e">
        <f>MATCH(BA$4,#REF!,0)</f>
        <v>#REF!</v>
      </c>
      <c r="BB17" s="7" t="e">
        <f>MATCH(BB$4,#REF!,0)</f>
        <v>#REF!</v>
      </c>
      <c r="BC17" s="7" t="e">
        <f>MATCH(BC$4,#REF!,0)</f>
        <v>#REF!</v>
      </c>
      <c r="BD17" s="7" t="e">
        <f>MATCH(BD$4,#REF!,0)</f>
        <v>#REF!</v>
      </c>
      <c r="BE17" s="7" t="e">
        <f>MATCH(BE$4,#REF!,0)</f>
        <v>#REF!</v>
      </c>
      <c r="BF17" s="7" t="e">
        <f>MATCH(BF$4,#REF!,0)</f>
        <v>#REF!</v>
      </c>
      <c r="BG17" s="7" t="e">
        <f>MATCH(BG$4,#REF!,0)</f>
        <v>#REF!</v>
      </c>
      <c r="BH17" s="7" t="e">
        <f>MATCH(BH$4,#REF!,0)</f>
        <v>#REF!</v>
      </c>
      <c r="BI17" s="7" t="e">
        <f>MATCH(BI$4,#REF!,0)</f>
        <v>#REF!</v>
      </c>
      <c r="BJ17" s="7" t="e">
        <f>MATCH(BJ$4,#REF!,0)</f>
        <v>#REF!</v>
      </c>
      <c r="BK17" s="7" t="e">
        <f>MATCH(BK$4,#REF!,0)</f>
        <v>#REF!</v>
      </c>
      <c r="BL17" s="7" t="e">
        <f>MATCH(BL$4,#REF!,0)</f>
        <v>#REF!</v>
      </c>
      <c r="BM17" s="7" t="e">
        <f>MATCH(BM$4,#REF!,0)</f>
        <v>#REF!</v>
      </c>
      <c r="BN17" s="7" t="e">
        <f>MATCH(BN$4,#REF!,0)</f>
        <v>#REF!</v>
      </c>
      <c r="BO17" s="7" t="e">
        <f>MATCH(BO$4,#REF!,0)</f>
        <v>#REF!</v>
      </c>
    </row>
    <row r="18" spans="1:67" ht="12.75" customHeight="1" x14ac:dyDescent="0.15">
      <c r="A18" s="6">
        <f t="shared" si="0"/>
        <v>501151613335</v>
      </c>
      <c r="B18" s="6">
        <f t="shared" si="1"/>
        <v>750151613335</v>
      </c>
      <c r="C18" s="6">
        <f t="shared" si="2"/>
        <v>601151613335</v>
      </c>
      <c r="D18" s="1557" t="e">
        <f>VLOOKUP($A18,#REF!,AO18,FALSE)</f>
        <v>#REF!</v>
      </c>
      <c r="E18" s="1558"/>
      <c r="F18" s="25" t="s">
        <v>293</v>
      </c>
      <c r="G18" s="1560"/>
      <c r="H18" s="1560"/>
      <c r="I18" s="1547" t="e">
        <f>VLOOKUP($A18,#REF!,AS18,FALSE)</f>
        <v>#REF!</v>
      </c>
      <c r="J18" s="1547" t="e">
        <f>VLOOKUP($A18,#REF!,AT18,FALSE)</f>
        <v>#REF!</v>
      </c>
      <c r="K18" s="1559" t="e">
        <f>VLOOKUP($A18,#REF!,AU18,FALSE)</f>
        <v>#REF!</v>
      </c>
      <c r="L18" s="1555" t="str">
        <f>IFERROR(VLOOKUP($B18,#REF!,AV18,FALSE),"")</f>
        <v/>
      </c>
      <c r="M18" s="1556" t="e">
        <f>VLOOKUP($A18,#REF!,AW18,FALSE)</f>
        <v>#REF!</v>
      </c>
      <c r="N18" s="1556" t="e">
        <f>VLOOKUP($A18,#REF!,AX18,FALSE)*100</f>
        <v>#REF!</v>
      </c>
      <c r="O18" s="1559" t="e">
        <f>VLOOKUP($A18,#REF!,AY18,FALSE)</f>
        <v>#REF!</v>
      </c>
      <c r="P18" s="1561" t="str">
        <f>IFERROR(VLOOKUP($B18,#REF!,AZ18,FALSE),"")</f>
        <v/>
      </c>
      <c r="Q18" s="1562" t="str">
        <f>IFERROR(VLOOKUP($C18,#REF!,BA18,FALSE),"")</f>
        <v/>
      </c>
      <c r="R18" s="1547" t="e">
        <f>VLOOKUP($A18,#REF!,BB18,FALSE)</f>
        <v>#REF!</v>
      </c>
      <c r="S18" s="1547" t="e">
        <f>VLOOKUP($A18,#REF!,BC18,FALSE)</f>
        <v>#REF!</v>
      </c>
      <c r="T18" s="1547" t="e">
        <f>VLOOKUP($A18,#REF!,BD18,FALSE)</f>
        <v>#REF!</v>
      </c>
      <c r="U18" s="1547" t="e">
        <f>VLOOKUP($A18,#REF!,BE18,FALSE)</f>
        <v>#REF!</v>
      </c>
      <c r="V18" s="25" t="e">
        <f>VLOOKUP($A18,#REF!,BF18,FALSE)</f>
        <v>#REF!</v>
      </c>
      <c r="W18" s="25" t="e">
        <f>VLOOKUP($A18,#REF!,BG18,FALSE)</f>
        <v>#REF!</v>
      </c>
      <c r="X18" s="25" t="e">
        <f>VLOOKUP($A18,#REF!,BH18,FALSE)</f>
        <v>#REF!</v>
      </c>
      <c r="Y18" s="25" t="e">
        <f>VLOOKUP($A18,#REF!,BI18,FALSE)</f>
        <v>#REF!</v>
      </c>
      <c r="Z18" s="1547" t="e">
        <f>VLOOKUP($A18,#REF!,BJ18,FALSE)</f>
        <v>#REF!</v>
      </c>
      <c r="AA18" s="1547" t="e">
        <f>VLOOKUP($A18,#REF!,BK18,FALSE)</f>
        <v>#REF!</v>
      </c>
      <c r="AB18" s="1556" t="e">
        <f>VLOOKUP($A18,#REF!,BL18,FALSE)</f>
        <v>#REF!</v>
      </c>
      <c r="AC18" s="1547" t="e">
        <f>VLOOKUP($A18,#REF!,BM18,FALSE)</f>
        <v>#REF!</v>
      </c>
      <c r="AD18" s="1547" t="e">
        <f>VLOOKUP($A18,#REF!,BN18,FALSE)</f>
        <v>#REF!</v>
      </c>
      <c r="AE18" s="1547" t="e">
        <f>VLOOKUP($A18,#REF!,BO18,FALSE)</f>
        <v>#REF!</v>
      </c>
      <c r="AG18" s="1">
        <v>501151613335</v>
      </c>
      <c r="AH18" s="1" t="str">
        <f t="shared" si="3"/>
        <v>5011</v>
      </c>
      <c r="AI18" s="1" t="str">
        <f t="shared" si="4"/>
        <v>7501</v>
      </c>
      <c r="AJ18" s="1" t="str">
        <f t="shared" si="5"/>
        <v>6011</v>
      </c>
      <c r="AK18" s="1" t="str">
        <f t="shared" si="6"/>
        <v>516</v>
      </c>
      <c r="AL18" s="1" t="str">
        <f t="shared" si="7"/>
        <v>1</v>
      </c>
      <c r="AM18" s="1" t="str">
        <f t="shared" si="10"/>
        <v>33</v>
      </c>
      <c r="AN18" s="1" t="str">
        <f t="shared" si="11"/>
        <v>35</v>
      </c>
      <c r="AO18" s="7" t="e">
        <f>MATCH(AO$4,#REF!,0)</f>
        <v>#REF!</v>
      </c>
      <c r="AP18" s="7" t="e">
        <f>MATCH(AP$4,#REF!,0)</f>
        <v>#REF!</v>
      </c>
      <c r="AQ18" s="7" t="e">
        <f>MATCH(AQ$4,#REF!,0)</f>
        <v>#REF!</v>
      </c>
      <c r="AR18" s="7" t="e">
        <f>MATCH(AR$4,#REF!,0)</f>
        <v>#REF!</v>
      </c>
      <c r="AS18" s="7" t="e">
        <f>MATCH(AS$4,#REF!,0)</f>
        <v>#REF!</v>
      </c>
      <c r="AT18" s="7" t="e">
        <f>MATCH(AT$4,#REF!,0)</f>
        <v>#REF!</v>
      </c>
      <c r="AU18" s="7" t="e">
        <f>MATCH(AU$4,#REF!,0)</f>
        <v>#REF!</v>
      </c>
      <c r="AV18" s="7" t="e">
        <f>MATCH(AV$4,#REF!,0)</f>
        <v>#REF!</v>
      </c>
      <c r="AW18" s="7" t="e">
        <f>MATCH(AW$4,#REF!,0)</f>
        <v>#REF!</v>
      </c>
      <c r="AX18" s="7" t="e">
        <f>MATCH(AX$4,#REF!,0)</f>
        <v>#REF!</v>
      </c>
      <c r="AY18" s="7" t="e">
        <f>MATCH(AY$4,#REF!,0)</f>
        <v>#REF!</v>
      </c>
      <c r="AZ18" s="7" t="e">
        <f>MATCH(AZ$4,#REF!,0)</f>
        <v>#REF!</v>
      </c>
      <c r="BA18" s="7" t="e">
        <f>MATCH(BA$4,#REF!,0)</f>
        <v>#REF!</v>
      </c>
      <c r="BB18" s="7" t="e">
        <f>MATCH(BB$4,#REF!,0)</f>
        <v>#REF!</v>
      </c>
      <c r="BC18" s="7" t="e">
        <f>MATCH(BC$4,#REF!,0)</f>
        <v>#REF!</v>
      </c>
      <c r="BD18" s="7" t="e">
        <f>MATCH(BD$4,#REF!,0)</f>
        <v>#REF!</v>
      </c>
      <c r="BE18" s="7" t="e">
        <f>MATCH(BE$4,#REF!,0)</f>
        <v>#REF!</v>
      </c>
      <c r="BF18" s="7" t="e">
        <f>MATCH(BF$4,#REF!,0)</f>
        <v>#REF!</v>
      </c>
      <c r="BG18" s="7" t="e">
        <f>MATCH(BG$4,#REF!,0)</f>
        <v>#REF!</v>
      </c>
      <c r="BH18" s="7" t="e">
        <f>MATCH(BH$4,#REF!,0)</f>
        <v>#REF!</v>
      </c>
      <c r="BI18" s="7" t="e">
        <f>MATCH(BI$4,#REF!,0)</f>
        <v>#REF!</v>
      </c>
      <c r="BJ18" s="7" t="e">
        <f>MATCH(BJ$4,#REF!,0)</f>
        <v>#REF!</v>
      </c>
      <c r="BK18" s="7" t="e">
        <f>MATCH(BK$4,#REF!,0)</f>
        <v>#REF!</v>
      </c>
      <c r="BL18" s="7" t="e">
        <f>MATCH(BL$4,#REF!,0)</f>
        <v>#REF!</v>
      </c>
      <c r="BM18" s="7" t="e">
        <f>MATCH(BM$4,#REF!,0)</f>
        <v>#REF!</v>
      </c>
      <c r="BN18" s="7" t="e">
        <f>MATCH(BN$4,#REF!,0)</f>
        <v>#REF!</v>
      </c>
      <c r="BO18" s="7" t="e">
        <f>MATCH(BO$4,#REF!,0)</f>
        <v>#REF!</v>
      </c>
    </row>
    <row r="19" spans="1:67" ht="12.75" customHeight="1" x14ac:dyDescent="0.15">
      <c r="A19" s="6">
        <f t="shared" si="0"/>
        <v>501151613433</v>
      </c>
      <c r="B19" s="6">
        <f t="shared" si="1"/>
        <v>750151613433</v>
      </c>
      <c r="C19" s="6">
        <f t="shared" si="2"/>
        <v>601151613433</v>
      </c>
      <c r="D19" s="1557" t="e">
        <f>VLOOKUP($A19,#REF!,AO19,FALSE)</f>
        <v>#REF!</v>
      </c>
      <c r="E19" s="1558"/>
      <c r="F19" s="25" t="s">
        <v>293</v>
      </c>
      <c r="G19" s="1554" t="e">
        <f>VLOOKUP($A19,#REF!,AR19,FALSE)</f>
        <v>#REF!</v>
      </c>
      <c r="H19" s="1554"/>
      <c r="I19" s="1547" t="e">
        <f>VLOOKUP($A19,#REF!,AS19,FALSE)</f>
        <v>#REF!</v>
      </c>
      <c r="J19" s="1547" t="e">
        <f>VLOOKUP($A19,#REF!,AT19,FALSE)</f>
        <v>#REF!</v>
      </c>
      <c r="K19" s="1559" t="e">
        <f>VLOOKUP($A19,#REF!,AU19,FALSE)</f>
        <v>#REF!</v>
      </c>
      <c r="L19" s="1555" t="str">
        <f>IFERROR(VLOOKUP($B19,#REF!,AV19,FALSE),"")</f>
        <v/>
      </c>
      <c r="M19" s="1556" t="e">
        <f>VLOOKUP($A19,#REF!,AW19,FALSE)</f>
        <v>#REF!</v>
      </c>
      <c r="N19" s="1556" t="e">
        <f>VLOOKUP($A19,#REF!,AX19,FALSE)*100</f>
        <v>#REF!</v>
      </c>
      <c r="O19" s="1559" t="e">
        <f>VLOOKUP($A19,#REF!,AY19,FALSE)</f>
        <v>#REF!</v>
      </c>
      <c r="P19" s="1561" t="str">
        <f>IFERROR(VLOOKUP($B19,#REF!,AZ19,FALSE),"")</f>
        <v/>
      </c>
      <c r="Q19" s="1562" t="str">
        <f>IFERROR(VLOOKUP($C19,#REF!,BA19,FALSE),"")</f>
        <v/>
      </c>
      <c r="R19" s="1547" t="e">
        <f>VLOOKUP($A19,#REF!,BB19,FALSE)</f>
        <v>#REF!</v>
      </c>
      <c r="S19" s="1547" t="e">
        <f>VLOOKUP($A19,#REF!,BC19,FALSE)</f>
        <v>#REF!</v>
      </c>
      <c r="T19" s="1547" t="e">
        <f>VLOOKUP($A19,#REF!,BD19,FALSE)</f>
        <v>#REF!</v>
      </c>
      <c r="U19" s="1547" t="e">
        <f>VLOOKUP($A19,#REF!,BE19,FALSE)</f>
        <v>#REF!</v>
      </c>
      <c r="V19" s="25" t="e">
        <f>VLOOKUP($A19,#REF!,BF19,FALSE)</f>
        <v>#REF!</v>
      </c>
      <c r="W19" s="25" t="e">
        <f>VLOOKUP($A19,#REF!,BG19,FALSE)</f>
        <v>#REF!</v>
      </c>
      <c r="X19" s="25" t="e">
        <f>VLOOKUP($A19,#REF!,BH19,FALSE)</f>
        <v>#REF!</v>
      </c>
      <c r="Y19" s="25" t="e">
        <f>VLOOKUP($A19,#REF!,BI19,FALSE)</f>
        <v>#REF!</v>
      </c>
      <c r="Z19" s="1547" t="e">
        <f>VLOOKUP($A19,#REF!,BJ19,FALSE)</f>
        <v>#REF!</v>
      </c>
      <c r="AA19" s="1547" t="e">
        <f>VLOOKUP($A19,#REF!,BK19,FALSE)</f>
        <v>#REF!</v>
      </c>
      <c r="AB19" s="1556" t="e">
        <f>VLOOKUP($A19,#REF!,BL19,FALSE)</f>
        <v>#REF!</v>
      </c>
      <c r="AC19" s="1547" t="e">
        <f>VLOOKUP($A19,#REF!,BM19,FALSE)</f>
        <v>#REF!</v>
      </c>
      <c r="AD19" s="1547" t="e">
        <f>VLOOKUP($A19,#REF!,BN19,FALSE)</f>
        <v>#REF!</v>
      </c>
      <c r="AE19" s="1547" t="e">
        <f>VLOOKUP($A19,#REF!,BO19,FALSE)</f>
        <v>#REF!</v>
      </c>
      <c r="AG19" s="1">
        <v>501151613433</v>
      </c>
      <c r="AH19" s="1" t="str">
        <f t="shared" si="3"/>
        <v>5011</v>
      </c>
      <c r="AI19" s="1" t="str">
        <f t="shared" si="4"/>
        <v>7501</v>
      </c>
      <c r="AJ19" s="1" t="str">
        <f t="shared" si="5"/>
        <v>6011</v>
      </c>
      <c r="AK19" s="1" t="str">
        <f t="shared" si="6"/>
        <v>516</v>
      </c>
      <c r="AL19" s="1" t="str">
        <f t="shared" si="7"/>
        <v>1</v>
      </c>
      <c r="AM19" s="1" t="str">
        <f t="shared" si="10"/>
        <v>34</v>
      </c>
      <c r="AN19" s="1" t="str">
        <f t="shared" si="11"/>
        <v>33</v>
      </c>
      <c r="AO19" s="7" t="e">
        <f>MATCH(AO$4,#REF!,0)</f>
        <v>#REF!</v>
      </c>
      <c r="AP19" s="7" t="e">
        <f>MATCH(AP$4,#REF!,0)</f>
        <v>#REF!</v>
      </c>
      <c r="AQ19" s="7" t="e">
        <f>MATCH(AQ$4,#REF!,0)</f>
        <v>#REF!</v>
      </c>
      <c r="AR19" s="7" t="e">
        <f>MATCH(AR$4,#REF!,0)</f>
        <v>#REF!</v>
      </c>
      <c r="AS19" s="7" t="e">
        <f>MATCH(AS$4,#REF!,0)</f>
        <v>#REF!</v>
      </c>
      <c r="AT19" s="7" t="e">
        <f>MATCH(AT$4,#REF!,0)</f>
        <v>#REF!</v>
      </c>
      <c r="AU19" s="7" t="e">
        <f>MATCH(AU$4,#REF!,0)</f>
        <v>#REF!</v>
      </c>
      <c r="AV19" s="7" t="e">
        <f>MATCH(AV$4,#REF!,0)</f>
        <v>#REF!</v>
      </c>
      <c r="AW19" s="7" t="e">
        <f>MATCH(AW$4,#REF!,0)</f>
        <v>#REF!</v>
      </c>
      <c r="AX19" s="7" t="e">
        <f>MATCH(AX$4,#REF!,0)</f>
        <v>#REF!</v>
      </c>
      <c r="AY19" s="7" t="e">
        <f>MATCH(AY$4,#REF!,0)</f>
        <v>#REF!</v>
      </c>
      <c r="AZ19" s="7" t="e">
        <f>MATCH(AZ$4,#REF!,0)</f>
        <v>#REF!</v>
      </c>
      <c r="BA19" s="7" t="e">
        <f>MATCH(BA$4,#REF!,0)</f>
        <v>#REF!</v>
      </c>
      <c r="BB19" s="7" t="e">
        <f>MATCH(BB$4,#REF!,0)</f>
        <v>#REF!</v>
      </c>
      <c r="BC19" s="7" t="e">
        <f>MATCH(BC$4,#REF!,0)</f>
        <v>#REF!</v>
      </c>
      <c r="BD19" s="7" t="e">
        <f>MATCH(BD$4,#REF!,0)</f>
        <v>#REF!</v>
      </c>
      <c r="BE19" s="7" t="e">
        <f>MATCH(BE$4,#REF!,0)</f>
        <v>#REF!</v>
      </c>
      <c r="BF19" s="7" t="e">
        <f>MATCH(BF$4,#REF!,0)</f>
        <v>#REF!</v>
      </c>
      <c r="BG19" s="7" t="e">
        <f>MATCH(BG$4,#REF!,0)</f>
        <v>#REF!</v>
      </c>
      <c r="BH19" s="7" t="e">
        <f>MATCH(BH$4,#REF!,0)</f>
        <v>#REF!</v>
      </c>
      <c r="BI19" s="7" t="e">
        <f>MATCH(BI$4,#REF!,0)</f>
        <v>#REF!</v>
      </c>
      <c r="BJ19" s="7" t="e">
        <f>MATCH(BJ$4,#REF!,0)</f>
        <v>#REF!</v>
      </c>
      <c r="BK19" s="7" t="e">
        <f>MATCH(BK$4,#REF!,0)</f>
        <v>#REF!</v>
      </c>
      <c r="BL19" s="7" t="e">
        <f>MATCH(BL$4,#REF!,0)</f>
        <v>#REF!</v>
      </c>
      <c r="BM19" s="7" t="e">
        <f>MATCH(BM$4,#REF!,0)</f>
        <v>#REF!</v>
      </c>
      <c r="BN19" s="7" t="e">
        <f>MATCH(BN$4,#REF!,0)</f>
        <v>#REF!</v>
      </c>
      <c r="BO19" s="7" t="e">
        <f>MATCH(BO$4,#REF!,0)</f>
        <v>#REF!</v>
      </c>
    </row>
    <row r="20" spans="1:67" ht="12.75" customHeight="1" x14ac:dyDescent="0.15">
      <c r="A20" s="6">
        <f t="shared" si="0"/>
        <v>501151613435</v>
      </c>
      <c r="B20" s="6">
        <f t="shared" si="1"/>
        <v>750151613435</v>
      </c>
      <c r="C20" s="6">
        <f t="shared" si="2"/>
        <v>601151613435</v>
      </c>
      <c r="D20" s="1557" t="e">
        <f>VLOOKUP($A20,#REF!,AO20,FALSE)</f>
        <v>#REF!</v>
      </c>
      <c r="E20" s="1558"/>
      <c r="F20" s="25" t="s">
        <v>293</v>
      </c>
      <c r="G20" s="1560"/>
      <c r="H20" s="1560"/>
      <c r="I20" s="1547" t="e">
        <f>VLOOKUP($A20,#REF!,AS20,FALSE)</f>
        <v>#REF!</v>
      </c>
      <c r="J20" s="1547" t="e">
        <f>VLOOKUP($A20,#REF!,AT20,FALSE)</f>
        <v>#REF!</v>
      </c>
      <c r="K20" s="1559" t="e">
        <f>VLOOKUP($A20,#REF!,AU20,FALSE)</f>
        <v>#REF!</v>
      </c>
      <c r="L20" s="1555" t="str">
        <f>IFERROR(VLOOKUP($B20,#REF!,AV20,FALSE),"")</f>
        <v/>
      </c>
      <c r="M20" s="1556" t="e">
        <f>VLOOKUP($A20,#REF!,AW20,FALSE)</f>
        <v>#REF!</v>
      </c>
      <c r="N20" s="1556" t="e">
        <f>VLOOKUP($A20,#REF!,AX20,FALSE)*100</f>
        <v>#REF!</v>
      </c>
      <c r="O20" s="1559" t="e">
        <f>VLOOKUP($A20,#REF!,AY20,FALSE)</f>
        <v>#REF!</v>
      </c>
      <c r="P20" s="1561" t="str">
        <f>IFERROR(VLOOKUP($B20,#REF!,AZ20,FALSE),"")</f>
        <v/>
      </c>
      <c r="Q20" s="1562" t="str">
        <f>IFERROR(VLOOKUP($C20,#REF!,BA20,FALSE),"")</f>
        <v/>
      </c>
      <c r="R20" s="1547" t="e">
        <f>VLOOKUP($A20,#REF!,BB20,FALSE)</f>
        <v>#REF!</v>
      </c>
      <c r="S20" s="1547" t="e">
        <f>VLOOKUP($A20,#REF!,BC20,FALSE)</f>
        <v>#REF!</v>
      </c>
      <c r="T20" s="1547" t="e">
        <f>VLOOKUP($A20,#REF!,BD20,FALSE)</f>
        <v>#REF!</v>
      </c>
      <c r="U20" s="1547" t="e">
        <f>VLOOKUP($A20,#REF!,BE20,FALSE)</f>
        <v>#REF!</v>
      </c>
      <c r="V20" s="25" t="e">
        <f>VLOOKUP($A20,#REF!,BF20,FALSE)</f>
        <v>#REF!</v>
      </c>
      <c r="W20" s="25" t="e">
        <f>VLOOKUP($A20,#REF!,BG20,FALSE)</f>
        <v>#REF!</v>
      </c>
      <c r="X20" s="25" t="e">
        <f>VLOOKUP($A20,#REF!,BH20,FALSE)</f>
        <v>#REF!</v>
      </c>
      <c r="Y20" s="25" t="e">
        <f>VLOOKUP($A20,#REF!,BI20,FALSE)</f>
        <v>#REF!</v>
      </c>
      <c r="Z20" s="1547" t="e">
        <f>VLOOKUP($A20,#REF!,BJ20,FALSE)</f>
        <v>#REF!</v>
      </c>
      <c r="AA20" s="1547" t="e">
        <f>VLOOKUP($A20,#REF!,BK20,FALSE)</f>
        <v>#REF!</v>
      </c>
      <c r="AB20" s="1556" t="e">
        <f>VLOOKUP($A20,#REF!,BL20,FALSE)</f>
        <v>#REF!</v>
      </c>
      <c r="AC20" s="1547" t="e">
        <f>VLOOKUP($A20,#REF!,BM20,FALSE)</f>
        <v>#REF!</v>
      </c>
      <c r="AD20" s="1547" t="e">
        <f>VLOOKUP($A20,#REF!,BN20,FALSE)</f>
        <v>#REF!</v>
      </c>
      <c r="AE20" s="1547" t="e">
        <f>VLOOKUP($A20,#REF!,BO20,FALSE)</f>
        <v>#REF!</v>
      </c>
      <c r="AG20" s="1">
        <v>501151613435</v>
      </c>
      <c r="AH20" s="1" t="str">
        <f t="shared" si="3"/>
        <v>5011</v>
      </c>
      <c r="AI20" s="1" t="str">
        <f t="shared" si="4"/>
        <v>7501</v>
      </c>
      <c r="AJ20" s="1" t="str">
        <f t="shared" si="5"/>
        <v>6011</v>
      </c>
      <c r="AK20" s="1" t="str">
        <f t="shared" si="6"/>
        <v>516</v>
      </c>
      <c r="AL20" s="1" t="str">
        <f t="shared" si="7"/>
        <v>1</v>
      </c>
      <c r="AM20" s="1" t="str">
        <f t="shared" si="10"/>
        <v>34</v>
      </c>
      <c r="AN20" s="1" t="str">
        <f t="shared" si="11"/>
        <v>35</v>
      </c>
      <c r="AO20" s="7" t="e">
        <f>MATCH(AO$4,#REF!,0)</f>
        <v>#REF!</v>
      </c>
      <c r="AP20" s="7" t="e">
        <f>MATCH(AP$4,#REF!,0)</f>
        <v>#REF!</v>
      </c>
      <c r="AQ20" s="7" t="e">
        <f>MATCH(AQ$4,#REF!,0)</f>
        <v>#REF!</v>
      </c>
      <c r="AR20" s="7" t="e">
        <f>MATCH(AR$4,#REF!,0)</f>
        <v>#REF!</v>
      </c>
      <c r="AS20" s="7" t="e">
        <f>MATCH(AS$4,#REF!,0)</f>
        <v>#REF!</v>
      </c>
      <c r="AT20" s="7" t="e">
        <f>MATCH(AT$4,#REF!,0)</f>
        <v>#REF!</v>
      </c>
      <c r="AU20" s="7" t="e">
        <f>MATCH(AU$4,#REF!,0)</f>
        <v>#REF!</v>
      </c>
      <c r="AV20" s="7" t="e">
        <f>MATCH(AV$4,#REF!,0)</f>
        <v>#REF!</v>
      </c>
      <c r="AW20" s="7" t="e">
        <f>MATCH(AW$4,#REF!,0)</f>
        <v>#REF!</v>
      </c>
      <c r="AX20" s="7" t="e">
        <f>MATCH(AX$4,#REF!,0)</f>
        <v>#REF!</v>
      </c>
      <c r="AY20" s="7" t="e">
        <f>MATCH(AY$4,#REF!,0)</f>
        <v>#REF!</v>
      </c>
      <c r="AZ20" s="7" t="e">
        <f>MATCH(AZ$4,#REF!,0)</f>
        <v>#REF!</v>
      </c>
      <c r="BA20" s="7" t="e">
        <f>MATCH(BA$4,#REF!,0)</f>
        <v>#REF!</v>
      </c>
      <c r="BB20" s="7" t="e">
        <f>MATCH(BB$4,#REF!,0)</f>
        <v>#REF!</v>
      </c>
      <c r="BC20" s="7" t="e">
        <f>MATCH(BC$4,#REF!,0)</f>
        <v>#REF!</v>
      </c>
      <c r="BD20" s="7" t="e">
        <f>MATCH(BD$4,#REF!,0)</f>
        <v>#REF!</v>
      </c>
      <c r="BE20" s="7" t="e">
        <f>MATCH(BE$4,#REF!,0)</f>
        <v>#REF!</v>
      </c>
      <c r="BF20" s="7" t="e">
        <f>MATCH(BF$4,#REF!,0)</f>
        <v>#REF!</v>
      </c>
      <c r="BG20" s="7" t="e">
        <f>MATCH(BG$4,#REF!,0)</f>
        <v>#REF!</v>
      </c>
      <c r="BH20" s="7" t="e">
        <f>MATCH(BH$4,#REF!,0)</f>
        <v>#REF!</v>
      </c>
      <c r="BI20" s="7" t="e">
        <f>MATCH(BI$4,#REF!,0)</f>
        <v>#REF!</v>
      </c>
      <c r="BJ20" s="7" t="e">
        <f>MATCH(BJ$4,#REF!,0)</f>
        <v>#REF!</v>
      </c>
      <c r="BK20" s="7" t="e">
        <f>MATCH(BK$4,#REF!,0)</f>
        <v>#REF!</v>
      </c>
      <c r="BL20" s="7" t="e">
        <f>MATCH(BL$4,#REF!,0)</f>
        <v>#REF!</v>
      </c>
      <c r="BM20" s="7" t="e">
        <f>MATCH(BM$4,#REF!,0)</f>
        <v>#REF!</v>
      </c>
      <c r="BN20" s="7" t="e">
        <f>MATCH(BN$4,#REF!,0)</f>
        <v>#REF!</v>
      </c>
      <c r="BO20" s="7" t="e">
        <f>MATCH(BO$4,#REF!,0)</f>
        <v>#REF!</v>
      </c>
    </row>
    <row r="21" spans="1:67" ht="12.75" customHeight="1" x14ac:dyDescent="0.15">
      <c r="A21" s="6">
        <f t="shared" si="0"/>
        <v>501151613533</v>
      </c>
      <c r="B21" s="6">
        <f t="shared" si="1"/>
        <v>750151613533</v>
      </c>
      <c r="C21" s="6">
        <f t="shared" si="2"/>
        <v>601151613533</v>
      </c>
      <c r="D21" s="1557" t="e">
        <f>VLOOKUP($A21,#REF!,AO21,FALSE)</f>
        <v>#REF!</v>
      </c>
      <c r="E21" s="1558"/>
      <c r="F21" s="25" t="s">
        <v>293</v>
      </c>
      <c r="G21" s="1554" t="e">
        <f>VLOOKUP($A21,#REF!,AR21,FALSE)</f>
        <v>#REF!</v>
      </c>
      <c r="H21" s="1554"/>
      <c r="I21" s="1547" t="e">
        <f>VLOOKUP($A21,#REF!,AS21,FALSE)</f>
        <v>#REF!</v>
      </c>
      <c r="J21" s="1547" t="e">
        <f>VLOOKUP($A21,#REF!,AT21,FALSE)</f>
        <v>#REF!</v>
      </c>
      <c r="K21" s="1559" t="e">
        <f>VLOOKUP($A21,#REF!,AU21,FALSE)</f>
        <v>#REF!</v>
      </c>
      <c r="L21" s="1555" t="str">
        <f>IFERROR(VLOOKUP($B21,#REF!,AV21,FALSE),"")</f>
        <v/>
      </c>
      <c r="M21" s="1556" t="e">
        <f>VLOOKUP($A21,#REF!,AW21,FALSE)</f>
        <v>#REF!</v>
      </c>
      <c r="N21" s="1556" t="e">
        <f>VLOOKUP($A21,#REF!,AX21,FALSE)*100</f>
        <v>#REF!</v>
      </c>
      <c r="O21" s="1559" t="e">
        <f>VLOOKUP($A21,#REF!,AY21,FALSE)</f>
        <v>#REF!</v>
      </c>
      <c r="P21" s="1561" t="str">
        <f>IFERROR(VLOOKUP($B21,#REF!,AZ21,FALSE),"")</f>
        <v/>
      </c>
      <c r="Q21" s="1562" t="str">
        <f>IFERROR(VLOOKUP($C21,#REF!,BA21,FALSE),"")</f>
        <v/>
      </c>
      <c r="R21" s="1547" t="e">
        <f>VLOOKUP($A21,#REF!,BB21,FALSE)</f>
        <v>#REF!</v>
      </c>
      <c r="S21" s="1547" t="e">
        <f>VLOOKUP($A21,#REF!,BC21,FALSE)</f>
        <v>#REF!</v>
      </c>
      <c r="T21" s="1547" t="e">
        <f>VLOOKUP($A21,#REF!,BD21,FALSE)</f>
        <v>#REF!</v>
      </c>
      <c r="U21" s="1547" t="e">
        <f>VLOOKUP($A21,#REF!,BE21,FALSE)</f>
        <v>#REF!</v>
      </c>
      <c r="V21" s="25" t="e">
        <f>VLOOKUP($A21,#REF!,BF21,FALSE)</f>
        <v>#REF!</v>
      </c>
      <c r="W21" s="25" t="e">
        <f>VLOOKUP($A21,#REF!,BG21,FALSE)</f>
        <v>#REF!</v>
      </c>
      <c r="X21" s="25" t="e">
        <f>VLOOKUP($A21,#REF!,BH21,FALSE)</f>
        <v>#REF!</v>
      </c>
      <c r="Y21" s="25" t="e">
        <f>VLOOKUP($A21,#REF!,BI21,FALSE)</f>
        <v>#REF!</v>
      </c>
      <c r="Z21" s="1547" t="e">
        <f>VLOOKUP($A21,#REF!,BJ21,FALSE)</f>
        <v>#REF!</v>
      </c>
      <c r="AA21" s="1547" t="e">
        <f>VLOOKUP($A21,#REF!,BK21,FALSE)</f>
        <v>#REF!</v>
      </c>
      <c r="AB21" s="1556" t="e">
        <f>VLOOKUP($A21,#REF!,BL21,FALSE)</f>
        <v>#REF!</v>
      </c>
      <c r="AC21" s="1547" t="e">
        <f>VLOOKUP($A21,#REF!,BM21,FALSE)</f>
        <v>#REF!</v>
      </c>
      <c r="AD21" s="1547" t="e">
        <f>VLOOKUP($A21,#REF!,BN21,FALSE)</f>
        <v>#REF!</v>
      </c>
      <c r="AE21" s="1547" t="e">
        <f>VLOOKUP($A21,#REF!,BO21,FALSE)</f>
        <v>#REF!</v>
      </c>
      <c r="AG21" s="1">
        <v>501151613533</v>
      </c>
      <c r="AH21" s="1" t="str">
        <f t="shared" si="3"/>
        <v>5011</v>
      </c>
      <c r="AI21" s="1" t="str">
        <f t="shared" si="4"/>
        <v>7501</v>
      </c>
      <c r="AJ21" s="1" t="str">
        <f t="shared" si="5"/>
        <v>6011</v>
      </c>
      <c r="AK21" s="1" t="str">
        <f t="shared" si="6"/>
        <v>516</v>
      </c>
      <c r="AL21" s="1" t="str">
        <f t="shared" si="7"/>
        <v>1</v>
      </c>
      <c r="AM21" s="1" t="str">
        <f t="shared" si="10"/>
        <v>35</v>
      </c>
      <c r="AN21" s="1" t="str">
        <f t="shared" si="11"/>
        <v>33</v>
      </c>
      <c r="AO21" s="7" t="e">
        <f>MATCH(AO$4,#REF!,0)</f>
        <v>#REF!</v>
      </c>
      <c r="AP21" s="7" t="e">
        <f>MATCH(AP$4,#REF!,0)</f>
        <v>#REF!</v>
      </c>
      <c r="AQ21" s="7" t="e">
        <f>MATCH(AQ$4,#REF!,0)</f>
        <v>#REF!</v>
      </c>
      <c r="AR21" s="7" t="e">
        <f>MATCH(AR$4,#REF!,0)</f>
        <v>#REF!</v>
      </c>
      <c r="AS21" s="7" t="e">
        <f>MATCH(AS$4,#REF!,0)</f>
        <v>#REF!</v>
      </c>
      <c r="AT21" s="7" t="e">
        <f>MATCH(AT$4,#REF!,0)</f>
        <v>#REF!</v>
      </c>
      <c r="AU21" s="7" t="e">
        <f>MATCH(AU$4,#REF!,0)</f>
        <v>#REF!</v>
      </c>
      <c r="AV21" s="7" t="e">
        <f>MATCH(AV$4,#REF!,0)</f>
        <v>#REF!</v>
      </c>
      <c r="AW21" s="7" t="e">
        <f>MATCH(AW$4,#REF!,0)</f>
        <v>#REF!</v>
      </c>
      <c r="AX21" s="7" t="e">
        <f>MATCH(AX$4,#REF!,0)</f>
        <v>#REF!</v>
      </c>
      <c r="AY21" s="7" t="e">
        <f>MATCH(AY$4,#REF!,0)</f>
        <v>#REF!</v>
      </c>
      <c r="AZ21" s="7" t="e">
        <f>MATCH(AZ$4,#REF!,0)</f>
        <v>#REF!</v>
      </c>
      <c r="BA21" s="7" t="e">
        <f>MATCH(BA$4,#REF!,0)</f>
        <v>#REF!</v>
      </c>
      <c r="BB21" s="7" t="e">
        <f>MATCH(BB$4,#REF!,0)</f>
        <v>#REF!</v>
      </c>
      <c r="BC21" s="7" t="e">
        <f>MATCH(BC$4,#REF!,0)</f>
        <v>#REF!</v>
      </c>
      <c r="BD21" s="7" t="e">
        <f>MATCH(BD$4,#REF!,0)</f>
        <v>#REF!</v>
      </c>
      <c r="BE21" s="7" t="e">
        <f>MATCH(BE$4,#REF!,0)</f>
        <v>#REF!</v>
      </c>
      <c r="BF21" s="7" t="e">
        <f>MATCH(BF$4,#REF!,0)</f>
        <v>#REF!</v>
      </c>
      <c r="BG21" s="7" t="e">
        <f>MATCH(BG$4,#REF!,0)</f>
        <v>#REF!</v>
      </c>
      <c r="BH21" s="7" t="e">
        <f>MATCH(BH$4,#REF!,0)</f>
        <v>#REF!</v>
      </c>
      <c r="BI21" s="7" t="e">
        <f>MATCH(BI$4,#REF!,0)</f>
        <v>#REF!</v>
      </c>
      <c r="BJ21" s="7" t="e">
        <f>MATCH(BJ$4,#REF!,0)</f>
        <v>#REF!</v>
      </c>
      <c r="BK21" s="7" t="e">
        <f>MATCH(BK$4,#REF!,0)</f>
        <v>#REF!</v>
      </c>
      <c r="BL21" s="7" t="e">
        <f>MATCH(BL$4,#REF!,0)</f>
        <v>#REF!</v>
      </c>
      <c r="BM21" s="7" t="e">
        <f>MATCH(BM$4,#REF!,0)</f>
        <v>#REF!</v>
      </c>
      <c r="BN21" s="7" t="e">
        <f>MATCH(BN$4,#REF!,0)</f>
        <v>#REF!</v>
      </c>
      <c r="BO21" s="7" t="e">
        <f>MATCH(BO$4,#REF!,0)</f>
        <v>#REF!</v>
      </c>
    </row>
    <row r="22" spans="1:67" ht="12.75" customHeight="1" x14ac:dyDescent="0.15">
      <c r="A22" s="6">
        <f t="shared" si="0"/>
        <v>501151613534</v>
      </c>
      <c r="B22" s="6">
        <f t="shared" si="1"/>
        <v>750151613534</v>
      </c>
      <c r="C22" s="6">
        <f t="shared" si="2"/>
        <v>601151613534</v>
      </c>
      <c r="D22" s="1557" t="e">
        <f>VLOOKUP($A22,#REF!,AO22,FALSE)</f>
        <v>#REF!</v>
      </c>
      <c r="E22" s="1558"/>
      <c r="F22" s="25" t="s">
        <v>293</v>
      </c>
      <c r="G22" s="1560"/>
      <c r="H22" s="1560"/>
      <c r="I22" s="1547" t="e">
        <f>VLOOKUP($A22,#REF!,AS22,FALSE)</f>
        <v>#REF!</v>
      </c>
      <c r="J22" s="1547" t="e">
        <f>VLOOKUP($A22,#REF!,AT22,FALSE)</f>
        <v>#REF!</v>
      </c>
      <c r="K22" s="1559" t="e">
        <f>VLOOKUP($A22,#REF!,AU22,FALSE)</f>
        <v>#REF!</v>
      </c>
      <c r="L22" s="1555" t="str">
        <f>IFERROR(VLOOKUP($B22,#REF!,AV22,FALSE),"")</f>
        <v/>
      </c>
      <c r="M22" s="1556" t="e">
        <f>VLOOKUP($A22,#REF!,AW22,FALSE)</f>
        <v>#REF!</v>
      </c>
      <c r="N22" s="1556" t="e">
        <f>VLOOKUP($A22,#REF!,AX22,FALSE)*100</f>
        <v>#REF!</v>
      </c>
      <c r="O22" s="1559" t="e">
        <f>VLOOKUP($A22,#REF!,AY22,FALSE)</f>
        <v>#REF!</v>
      </c>
      <c r="P22" s="1561" t="str">
        <f>IFERROR(VLOOKUP($B22,#REF!,AZ22,FALSE),"")</f>
        <v/>
      </c>
      <c r="Q22" s="1562" t="str">
        <f>IFERROR(VLOOKUP($C22,#REF!,BA22,FALSE),"")</f>
        <v/>
      </c>
      <c r="R22" s="1547" t="e">
        <f>VLOOKUP($A22,#REF!,BB22,FALSE)</f>
        <v>#REF!</v>
      </c>
      <c r="S22" s="1547" t="e">
        <f>VLOOKUP($A22,#REF!,BC22,FALSE)</f>
        <v>#REF!</v>
      </c>
      <c r="T22" s="1547" t="e">
        <f>VLOOKUP($A22,#REF!,BD22,FALSE)</f>
        <v>#REF!</v>
      </c>
      <c r="U22" s="1547" t="e">
        <f>VLOOKUP($A22,#REF!,BE22,FALSE)</f>
        <v>#REF!</v>
      </c>
      <c r="V22" s="25" t="e">
        <f>VLOOKUP($A22,#REF!,BF22,FALSE)</f>
        <v>#REF!</v>
      </c>
      <c r="W22" s="25" t="e">
        <f>VLOOKUP($A22,#REF!,BG22,FALSE)</f>
        <v>#REF!</v>
      </c>
      <c r="X22" s="25" t="e">
        <f>VLOOKUP($A22,#REF!,BH22,FALSE)</f>
        <v>#REF!</v>
      </c>
      <c r="Y22" s="25" t="e">
        <f>VLOOKUP($A22,#REF!,BI22,FALSE)</f>
        <v>#REF!</v>
      </c>
      <c r="Z22" s="1547" t="e">
        <f>VLOOKUP($A22,#REF!,BJ22,FALSE)</f>
        <v>#REF!</v>
      </c>
      <c r="AA22" s="1547" t="e">
        <f>VLOOKUP($A22,#REF!,BK22,FALSE)</f>
        <v>#REF!</v>
      </c>
      <c r="AB22" s="1556" t="e">
        <f>VLOOKUP($A22,#REF!,BL22,FALSE)</f>
        <v>#REF!</v>
      </c>
      <c r="AC22" s="1547" t="e">
        <f>VLOOKUP($A22,#REF!,BM22,FALSE)</f>
        <v>#REF!</v>
      </c>
      <c r="AD22" s="1547" t="e">
        <f>VLOOKUP($A22,#REF!,BN22,FALSE)</f>
        <v>#REF!</v>
      </c>
      <c r="AE22" s="1547" t="e">
        <f>VLOOKUP($A22,#REF!,BO22,FALSE)</f>
        <v>#REF!</v>
      </c>
      <c r="AG22" s="1">
        <v>501151613534</v>
      </c>
      <c r="AH22" s="1" t="str">
        <f t="shared" si="3"/>
        <v>5011</v>
      </c>
      <c r="AI22" s="1" t="str">
        <f t="shared" si="4"/>
        <v>7501</v>
      </c>
      <c r="AJ22" s="1" t="str">
        <f t="shared" si="5"/>
        <v>6011</v>
      </c>
      <c r="AK22" s="1" t="str">
        <f t="shared" si="6"/>
        <v>516</v>
      </c>
      <c r="AL22" s="1" t="str">
        <f t="shared" si="7"/>
        <v>1</v>
      </c>
      <c r="AM22" s="1" t="str">
        <f t="shared" si="10"/>
        <v>35</v>
      </c>
      <c r="AN22" s="1" t="str">
        <f t="shared" si="11"/>
        <v>34</v>
      </c>
      <c r="AO22" s="7" t="e">
        <f>MATCH(AO$4,#REF!,0)</f>
        <v>#REF!</v>
      </c>
      <c r="AP22" s="7" t="e">
        <f>MATCH(AP$4,#REF!,0)</f>
        <v>#REF!</v>
      </c>
      <c r="AQ22" s="7" t="e">
        <f>MATCH(AQ$4,#REF!,0)</f>
        <v>#REF!</v>
      </c>
      <c r="AR22" s="7" t="e">
        <f>MATCH(AR$4,#REF!,0)</f>
        <v>#REF!</v>
      </c>
      <c r="AS22" s="7" t="e">
        <f>MATCH(AS$4,#REF!,0)</f>
        <v>#REF!</v>
      </c>
      <c r="AT22" s="7" t="e">
        <f>MATCH(AT$4,#REF!,0)</f>
        <v>#REF!</v>
      </c>
      <c r="AU22" s="7" t="e">
        <f>MATCH(AU$4,#REF!,0)</f>
        <v>#REF!</v>
      </c>
      <c r="AV22" s="7" t="e">
        <f>MATCH(AV$4,#REF!,0)</f>
        <v>#REF!</v>
      </c>
      <c r="AW22" s="7" t="e">
        <f>MATCH(AW$4,#REF!,0)</f>
        <v>#REF!</v>
      </c>
      <c r="AX22" s="7" t="e">
        <f>MATCH(AX$4,#REF!,0)</f>
        <v>#REF!</v>
      </c>
      <c r="AY22" s="7" t="e">
        <f>MATCH(AY$4,#REF!,0)</f>
        <v>#REF!</v>
      </c>
      <c r="AZ22" s="7" t="e">
        <f>MATCH(AZ$4,#REF!,0)</f>
        <v>#REF!</v>
      </c>
      <c r="BA22" s="7" t="e">
        <f>MATCH(BA$4,#REF!,0)</f>
        <v>#REF!</v>
      </c>
      <c r="BB22" s="7" t="e">
        <f>MATCH(BB$4,#REF!,0)</f>
        <v>#REF!</v>
      </c>
      <c r="BC22" s="7" t="e">
        <f>MATCH(BC$4,#REF!,0)</f>
        <v>#REF!</v>
      </c>
      <c r="BD22" s="7" t="e">
        <f>MATCH(BD$4,#REF!,0)</f>
        <v>#REF!</v>
      </c>
      <c r="BE22" s="7" t="e">
        <f>MATCH(BE$4,#REF!,0)</f>
        <v>#REF!</v>
      </c>
      <c r="BF22" s="7" t="e">
        <f>MATCH(BF$4,#REF!,0)</f>
        <v>#REF!</v>
      </c>
      <c r="BG22" s="7" t="e">
        <f>MATCH(BG$4,#REF!,0)</f>
        <v>#REF!</v>
      </c>
      <c r="BH22" s="7" t="e">
        <f>MATCH(BH$4,#REF!,0)</f>
        <v>#REF!</v>
      </c>
      <c r="BI22" s="7" t="e">
        <f>MATCH(BI$4,#REF!,0)</f>
        <v>#REF!</v>
      </c>
      <c r="BJ22" s="7" t="e">
        <f>MATCH(BJ$4,#REF!,0)</f>
        <v>#REF!</v>
      </c>
      <c r="BK22" s="7" t="e">
        <f>MATCH(BK$4,#REF!,0)</f>
        <v>#REF!</v>
      </c>
      <c r="BL22" s="7" t="e">
        <f>MATCH(BL$4,#REF!,0)</f>
        <v>#REF!</v>
      </c>
      <c r="BM22" s="7" t="e">
        <f>MATCH(BM$4,#REF!,0)</f>
        <v>#REF!</v>
      </c>
      <c r="BN22" s="7" t="e">
        <f>MATCH(BN$4,#REF!,0)</f>
        <v>#REF!</v>
      </c>
      <c r="BO22" s="7" t="e">
        <f>MATCH(BO$4,#REF!,0)</f>
        <v>#REF!</v>
      </c>
    </row>
    <row r="23" spans="1:67" ht="12.75" customHeight="1" x14ac:dyDescent="0.15">
      <c r="A23" s="6">
        <f t="shared" si="0"/>
        <v>501120611617</v>
      </c>
      <c r="B23" s="6">
        <f t="shared" si="1"/>
        <v>750120611617</v>
      </c>
      <c r="C23" s="6">
        <f t="shared" si="2"/>
        <v>601120611617</v>
      </c>
      <c r="D23" s="1557" t="e">
        <f>VLOOKUP($A23,#REF!,AO23,FALSE)</f>
        <v>#REF!</v>
      </c>
      <c r="E23" s="1543" t="e">
        <f>VLOOKUP($A23,#REF!,AP23,FALSE)</f>
        <v>#REF!</v>
      </c>
      <c r="F23" s="25" t="s">
        <v>293</v>
      </c>
      <c r="G23" s="1547" t="e">
        <f>VLOOKUP($A23,#REF!,AR23,FALSE)</f>
        <v>#REF!</v>
      </c>
      <c r="H23" s="1547"/>
      <c r="I23" s="25" t="e">
        <f>VLOOKUP($A23,#REF!,AS23,FALSE)</f>
        <v>#REF!</v>
      </c>
      <c r="J23" s="1547" t="e">
        <f>VLOOKUP($A23,#REF!,AT23,FALSE)</f>
        <v>#REF!</v>
      </c>
      <c r="K23" s="1559" t="e">
        <f>VLOOKUP($A23,#REF!,AU23,FALSE)</f>
        <v>#REF!</v>
      </c>
      <c r="L23" s="1555" t="str">
        <f>IFERROR(VLOOKUP($B23,#REF!,AV23,FALSE),"")</f>
        <v/>
      </c>
      <c r="M23" s="1556" t="e">
        <f>VLOOKUP($A23,#REF!,AW23,FALSE)</f>
        <v>#REF!</v>
      </c>
      <c r="N23" s="1556" t="e">
        <f>VLOOKUP($A23,#REF!,AX23,FALSE)*100</f>
        <v>#REF!</v>
      </c>
      <c r="O23" s="28" t="e">
        <f>VLOOKUP($A23,#REF!,AY23,FALSE)</f>
        <v>#REF!</v>
      </c>
      <c r="P23" s="31" t="str">
        <f>IFERROR(VLOOKUP($B23,#REF!,AZ23,FALSE),"")</f>
        <v/>
      </c>
      <c r="Q23" s="30" t="str">
        <f>IFERROR(VLOOKUP($C23,#REF!,BA23,FALSE),"")</f>
        <v/>
      </c>
      <c r="R23" s="25" t="e">
        <f>VLOOKUP($A23,#REF!,BB23,FALSE)</f>
        <v>#REF!</v>
      </c>
      <c r="S23" s="25" t="e">
        <f>VLOOKUP($A23,#REF!,BC23,FALSE)</f>
        <v>#REF!</v>
      </c>
      <c r="T23" s="25" t="e">
        <f>VLOOKUP($A23,#REF!,BD23,FALSE)</f>
        <v>#REF!</v>
      </c>
      <c r="U23" s="25" t="e">
        <f>VLOOKUP($A23,#REF!,BE23,FALSE)</f>
        <v>#REF!</v>
      </c>
      <c r="V23" s="25" t="e">
        <f>VLOOKUP($A23,#REF!,BF23,FALSE)</f>
        <v>#REF!</v>
      </c>
      <c r="W23" s="25" t="e">
        <f>VLOOKUP($A23,#REF!,BG23,FALSE)</f>
        <v>#REF!</v>
      </c>
      <c r="X23" s="25" t="e">
        <f>VLOOKUP($A23,#REF!,BH23,FALSE)</f>
        <v>#REF!</v>
      </c>
      <c r="Y23" s="25" t="e">
        <f>VLOOKUP($A23,#REF!,BI23,FALSE)</f>
        <v>#REF!</v>
      </c>
      <c r="Z23" s="25" t="e">
        <f>VLOOKUP($A23,#REF!,BJ23,FALSE)</f>
        <v>#REF!</v>
      </c>
      <c r="AA23" s="25" t="e">
        <f>VLOOKUP($A23,#REF!,BK23,FALSE)</f>
        <v>#REF!</v>
      </c>
      <c r="AB23" s="27" t="e">
        <f>VLOOKUP($A23,#REF!,BL23,FALSE)</f>
        <v>#REF!</v>
      </c>
      <c r="AC23" s="25" t="e">
        <f>VLOOKUP($A23,#REF!,BM23,FALSE)</f>
        <v>#REF!</v>
      </c>
      <c r="AD23" s="25" t="e">
        <f>VLOOKUP($A23,#REF!,BN23,FALSE)</f>
        <v>#REF!</v>
      </c>
      <c r="AE23" s="25" t="e">
        <f>VLOOKUP($A23,#REF!,BO23,FALSE)</f>
        <v>#REF!</v>
      </c>
      <c r="AG23" s="1">
        <v>501120611617</v>
      </c>
      <c r="AH23" s="1" t="str">
        <f t="shared" si="3"/>
        <v>5011</v>
      </c>
      <c r="AI23" s="1" t="str">
        <f t="shared" si="4"/>
        <v>7501</v>
      </c>
      <c r="AJ23" s="1" t="str">
        <f t="shared" si="5"/>
        <v>6011</v>
      </c>
      <c r="AK23" s="1" t="str">
        <f t="shared" si="6"/>
        <v>206</v>
      </c>
      <c r="AL23" s="1" t="str">
        <f t="shared" si="7"/>
        <v>1</v>
      </c>
      <c r="AM23" s="1" t="str">
        <f t="shared" si="10"/>
        <v>16</v>
      </c>
      <c r="AN23" s="1" t="str">
        <f t="shared" si="11"/>
        <v>17</v>
      </c>
      <c r="AO23" s="7" t="e">
        <f>MATCH(AO$4,#REF!,0)</f>
        <v>#REF!</v>
      </c>
      <c r="AP23" s="7" t="e">
        <f>MATCH(AP$4,#REF!,0)</f>
        <v>#REF!</v>
      </c>
      <c r="AQ23" s="7" t="e">
        <f>MATCH(AQ$4,#REF!,0)</f>
        <v>#REF!</v>
      </c>
      <c r="AR23" s="7" t="e">
        <f>MATCH(AR$4,#REF!,0)</f>
        <v>#REF!</v>
      </c>
      <c r="AS23" s="7" t="e">
        <f>MATCH(AS$4,#REF!,0)</f>
        <v>#REF!</v>
      </c>
      <c r="AT23" s="7" t="e">
        <f>MATCH(AT$4,#REF!,0)</f>
        <v>#REF!</v>
      </c>
      <c r="AU23" s="7" t="e">
        <f>MATCH(AU$4,#REF!,0)</f>
        <v>#REF!</v>
      </c>
      <c r="AV23" s="7" t="e">
        <f>MATCH(AV$4,#REF!,0)</f>
        <v>#REF!</v>
      </c>
      <c r="AW23" s="7" t="e">
        <f>MATCH(AW$4,#REF!,0)</f>
        <v>#REF!</v>
      </c>
      <c r="AX23" s="7" t="e">
        <f>MATCH(AX$4,#REF!,0)</f>
        <v>#REF!</v>
      </c>
      <c r="AY23" s="7" t="e">
        <f>MATCH(AY$4,#REF!,0)</f>
        <v>#REF!</v>
      </c>
      <c r="AZ23" s="7" t="e">
        <f>MATCH(AZ$4,#REF!,0)</f>
        <v>#REF!</v>
      </c>
      <c r="BA23" s="7" t="e">
        <f>MATCH(BA$4,#REF!,0)</f>
        <v>#REF!</v>
      </c>
      <c r="BB23" s="7" t="e">
        <f>MATCH(BB$4,#REF!,0)</f>
        <v>#REF!</v>
      </c>
      <c r="BC23" s="7" t="e">
        <f>MATCH(BC$4,#REF!,0)</f>
        <v>#REF!</v>
      </c>
      <c r="BD23" s="7" t="e">
        <f>MATCH(BD$4,#REF!,0)</f>
        <v>#REF!</v>
      </c>
      <c r="BE23" s="7" t="e">
        <f>MATCH(BE$4,#REF!,0)</f>
        <v>#REF!</v>
      </c>
      <c r="BF23" s="7" t="e">
        <f>MATCH(BF$4,#REF!,0)</f>
        <v>#REF!</v>
      </c>
      <c r="BG23" s="7" t="e">
        <f>MATCH(BG$4,#REF!,0)</f>
        <v>#REF!</v>
      </c>
      <c r="BH23" s="7" t="e">
        <f>MATCH(BH$4,#REF!,0)</f>
        <v>#REF!</v>
      </c>
      <c r="BI23" s="7" t="e">
        <f>MATCH(BI$4,#REF!,0)</f>
        <v>#REF!</v>
      </c>
      <c r="BJ23" s="7" t="e">
        <f>MATCH(BJ$4,#REF!,0)</f>
        <v>#REF!</v>
      </c>
      <c r="BK23" s="7" t="e">
        <f>MATCH(BK$4,#REF!,0)</f>
        <v>#REF!</v>
      </c>
      <c r="BL23" s="7" t="e">
        <f>MATCH(BL$4,#REF!,0)</f>
        <v>#REF!</v>
      </c>
      <c r="BM23" s="7" t="e">
        <f>MATCH(BM$4,#REF!,0)</f>
        <v>#REF!</v>
      </c>
      <c r="BN23" s="7" t="e">
        <f>MATCH(BN$4,#REF!,0)</f>
        <v>#REF!</v>
      </c>
      <c r="BO23" s="7" t="e">
        <f>MATCH(BO$4,#REF!,0)</f>
        <v>#REF!</v>
      </c>
    </row>
    <row r="24" spans="1:67" ht="12.75" customHeight="1" x14ac:dyDescent="0.15">
      <c r="A24" s="6">
        <f t="shared" si="0"/>
        <v>501120611716</v>
      </c>
      <c r="B24" s="6">
        <f t="shared" si="1"/>
        <v>750120611716</v>
      </c>
      <c r="C24" s="6">
        <f t="shared" si="2"/>
        <v>601120611716</v>
      </c>
      <c r="D24" s="1557" t="e">
        <f>VLOOKUP($A24,#REF!,AO24,FALSE)</f>
        <v>#REF!</v>
      </c>
      <c r="E24" s="1558"/>
      <c r="F24" s="25" t="s">
        <v>293</v>
      </c>
      <c r="G24" s="1547" t="e">
        <f>VLOOKUP($A24,#REF!,AR24,FALSE)</f>
        <v>#REF!</v>
      </c>
      <c r="H24" s="1547"/>
      <c r="I24" s="25" t="e">
        <f>VLOOKUP($A24,#REF!,AS24,FALSE)</f>
        <v>#REF!</v>
      </c>
      <c r="J24" s="1547" t="e">
        <f>VLOOKUP($A24,#REF!,AT24,FALSE)</f>
        <v>#REF!</v>
      </c>
      <c r="K24" s="1559" t="e">
        <f>VLOOKUP($A24,#REF!,AU24,FALSE)</f>
        <v>#REF!</v>
      </c>
      <c r="L24" s="1555" t="str">
        <f>IFERROR(VLOOKUP($B24,#REF!,AV24,FALSE),"")</f>
        <v/>
      </c>
      <c r="M24" s="1556" t="e">
        <f>VLOOKUP($A24,#REF!,AW24,FALSE)</f>
        <v>#REF!</v>
      </c>
      <c r="N24" s="1556" t="e">
        <f>VLOOKUP($A24,#REF!,AX24,FALSE)*100</f>
        <v>#REF!</v>
      </c>
      <c r="O24" s="28" t="e">
        <f>VLOOKUP($A24,#REF!,AY24,FALSE)</f>
        <v>#REF!</v>
      </c>
      <c r="P24" s="31" t="str">
        <f>IFERROR(VLOOKUP($B24,#REF!,AZ24,FALSE),"")</f>
        <v/>
      </c>
      <c r="Q24" s="30" t="str">
        <f>IFERROR(VLOOKUP($C24,#REF!,BA24,FALSE),"")</f>
        <v/>
      </c>
      <c r="R24" s="25" t="e">
        <f>VLOOKUP($A24,#REF!,BB24,FALSE)</f>
        <v>#REF!</v>
      </c>
      <c r="S24" s="25" t="e">
        <f>VLOOKUP($A24,#REF!,BC24,FALSE)</f>
        <v>#REF!</v>
      </c>
      <c r="T24" s="25" t="e">
        <f>VLOOKUP($A24,#REF!,BD24,FALSE)</f>
        <v>#REF!</v>
      </c>
      <c r="U24" s="25" t="e">
        <f>VLOOKUP($A24,#REF!,BE24,FALSE)</f>
        <v>#REF!</v>
      </c>
      <c r="V24" s="25" t="e">
        <f>VLOOKUP($A24,#REF!,BF24,FALSE)</f>
        <v>#REF!</v>
      </c>
      <c r="W24" s="25" t="e">
        <f>VLOOKUP($A24,#REF!,BG24,FALSE)</f>
        <v>#REF!</v>
      </c>
      <c r="X24" s="25" t="e">
        <f>VLOOKUP($A24,#REF!,BH24,FALSE)</f>
        <v>#REF!</v>
      </c>
      <c r="Y24" s="25" t="e">
        <f>VLOOKUP($A24,#REF!,BI24,FALSE)</f>
        <v>#REF!</v>
      </c>
      <c r="Z24" s="25" t="e">
        <f>VLOOKUP($A24,#REF!,BJ24,FALSE)</f>
        <v>#REF!</v>
      </c>
      <c r="AA24" s="25" t="e">
        <f>VLOOKUP($A24,#REF!,BK24,FALSE)</f>
        <v>#REF!</v>
      </c>
      <c r="AB24" s="27" t="e">
        <f>VLOOKUP($A24,#REF!,BL24,FALSE)</f>
        <v>#REF!</v>
      </c>
      <c r="AC24" s="25" t="e">
        <f>VLOOKUP($A24,#REF!,BM24,FALSE)</f>
        <v>#REF!</v>
      </c>
      <c r="AD24" s="25" t="e">
        <f>VLOOKUP($A24,#REF!,BN24,FALSE)</f>
        <v>#REF!</v>
      </c>
      <c r="AE24" s="25" t="e">
        <f>VLOOKUP($A24,#REF!,BO24,FALSE)</f>
        <v>#REF!</v>
      </c>
      <c r="AG24" s="1">
        <v>501120611716</v>
      </c>
      <c r="AH24" s="1" t="str">
        <f t="shared" si="3"/>
        <v>5011</v>
      </c>
      <c r="AI24" s="1" t="str">
        <f t="shared" si="4"/>
        <v>7501</v>
      </c>
      <c r="AJ24" s="1" t="str">
        <f t="shared" si="5"/>
        <v>6011</v>
      </c>
      <c r="AK24" s="1" t="str">
        <f t="shared" si="6"/>
        <v>206</v>
      </c>
      <c r="AL24" s="1" t="str">
        <f t="shared" si="7"/>
        <v>1</v>
      </c>
      <c r="AM24" s="1" t="str">
        <f t="shared" si="10"/>
        <v>17</v>
      </c>
      <c r="AN24" s="1" t="str">
        <f t="shared" si="11"/>
        <v>16</v>
      </c>
      <c r="AO24" s="7" t="e">
        <f>MATCH(AO$4,#REF!,0)</f>
        <v>#REF!</v>
      </c>
      <c r="AP24" s="7" t="e">
        <f>MATCH(AP$4,#REF!,0)</f>
        <v>#REF!</v>
      </c>
      <c r="AQ24" s="7" t="e">
        <f>MATCH(AQ$4,#REF!,0)</f>
        <v>#REF!</v>
      </c>
      <c r="AR24" s="7" t="e">
        <f>MATCH(AR$4,#REF!,0)</f>
        <v>#REF!</v>
      </c>
      <c r="AS24" s="7" t="e">
        <f>MATCH(AS$4,#REF!,0)</f>
        <v>#REF!</v>
      </c>
      <c r="AT24" s="7" t="e">
        <f>MATCH(AT$4,#REF!,0)</f>
        <v>#REF!</v>
      </c>
      <c r="AU24" s="7" t="e">
        <f>MATCH(AU$4,#REF!,0)</f>
        <v>#REF!</v>
      </c>
      <c r="AV24" s="7" t="e">
        <f>MATCH(AV$4,#REF!,0)</f>
        <v>#REF!</v>
      </c>
      <c r="AW24" s="7" t="e">
        <f>MATCH(AW$4,#REF!,0)</f>
        <v>#REF!</v>
      </c>
      <c r="AX24" s="7" t="e">
        <f>MATCH(AX$4,#REF!,0)</f>
        <v>#REF!</v>
      </c>
      <c r="AY24" s="7" t="e">
        <f>MATCH(AY$4,#REF!,0)</f>
        <v>#REF!</v>
      </c>
      <c r="AZ24" s="7" t="e">
        <f>MATCH(AZ$4,#REF!,0)</f>
        <v>#REF!</v>
      </c>
      <c r="BA24" s="7" t="e">
        <f>MATCH(BA$4,#REF!,0)</f>
        <v>#REF!</v>
      </c>
      <c r="BB24" s="7" t="e">
        <f>MATCH(BB$4,#REF!,0)</f>
        <v>#REF!</v>
      </c>
      <c r="BC24" s="7" t="e">
        <f>MATCH(BC$4,#REF!,0)</f>
        <v>#REF!</v>
      </c>
      <c r="BD24" s="7" t="e">
        <f>MATCH(BD$4,#REF!,0)</f>
        <v>#REF!</v>
      </c>
      <c r="BE24" s="7" t="e">
        <f>MATCH(BE$4,#REF!,0)</f>
        <v>#REF!</v>
      </c>
      <c r="BF24" s="7" t="e">
        <f>MATCH(BF$4,#REF!,0)</f>
        <v>#REF!</v>
      </c>
      <c r="BG24" s="7" t="e">
        <f>MATCH(BG$4,#REF!,0)</f>
        <v>#REF!</v>
      </c>
      <c r="BH24" s="7" t="e">
        <f>MATCH(BH$4,#REF!,0)</f>
        <v>#REF!</v>
      </c>
      <c r="BI24" s="7" t="e">
        <f>MATCH(BI$4,#REF!,0)</f>
        <v>#REF!</v>
      </c>
      <c r="BJ24" s="7" t="e">
        <f>MATCH(BJ$4,#REF!,0)</f>
        <v>#REF!</v>
      </c>
      <c r="BK24" s="7" t="e">
        <f>MATCH(BK$4,#REF!,0)</f>
        <v>#REF!</v>
      </c>
      <c r="BL24" s="7" t="e">
        <f>MATCH(BL$4,#REF!,0)</f>
        <v>#REF!</v>
      </c>
      <c r="BM24" s="7" t="e">
        <f>MATCH(BM$4,#REF!,0)</f>
        <v>#REF!</v>
      </c>
      <c r="BN24" s="7" t="e">
        <f>MATCH(BN$4,#REF!,0)</f>
        <v>#REF!</v>
      </c>
      <c r="BO24" s="7" t="e">
        <f>MATCH(BO$4,#REF!,0)</f>
        <v>#REF!</v>
      </c>
    </row>
    <row r="25" spans="1:67" ht="12.75" customHeight="1" x14ac:dyDescent="0.15">
      <c r="A25" s="6">
        <f t="shared" si="0"/>
        <v>501151011920</v>
      </c>
      <c r="B25" s="6">
        <f t="shared" si="1"/>
        <v>750151011920</v>
      </c>
      <c r="C25" s="6">
        <f t="shared" si="2"/>
        <v>601151011920</v>
      </c>
      <c r="D25" s="1557" t="e">
        <f>VLOOKUP($A25,#REF!,AO25,FALSE)</f>
        <v>#REF!</v>
      </c>
      <c r="E25" s="1543" t="e">
        <f>VLOOKUP($A25,#REF!,AP25,FALSE)</f>
        <v>#REF!</v>
      </c>
      <c r="F25" s="25" t="s">
        <v>293</v>
      </c>
      <c r="G25" s="1554" t="e">
        <f>VLOOKUP($A25,#REF!,AR25,FALSE)</f>
        <v>#REF!</v>
      </c>
      <c r="H25" s="1554"/>
      <c r="I25" s="1547" t="e">
        <f>VLOOKUP($A25,#REF!,AS25,FALSE)</f>
        <v>#REF!</v>
      </c>
      <c r="J25" s="1547" t="e">
        <f>VLOOKUP($A25,#REF!,AT25,FALSE)</f>
        <v>#REF!</v>
      </c>
      <c r="K25" s="1559" t="e">
        <f>VLOOKUP($A25,#REF!,AU25,FALSE)</f>
        <v>#REF!</v>
      </c>
      <c r="L25" s="1555" t="str">
        <f>IFERROR(VLOOKUP($B25,#REF!,AV25,FALSE),"")</f>
        <v/>
      </c>
      <c r="M25" s="1556" t="e">
        <f>VLOOKUP($A25,#REF!,AW25,FALSE)</f>
        <v>#REF!</v>
      </c>
      <c r="N25" s="1556" t="e">
        <f>VLOOKUP($A25,#REF!,AX25,FALSE)*100</f>
        <v>#REF!</v>
      </c>
      <c r="O25" s="1559" t="e">
        <f>VLOOKUP($A25,#REF!,AY25,FALSE)</f>
        <v>#REF!</v>
      </c>
      <c r="P25" s="1561" t="str">
        <f>IFERROR(VLOOKUP($B25,#REF!,AZ25,FALSE),"")</f>
        <v/>
      </c>
      <c r="Q25" s="1562" t="str">
        <f>IFERROR(VLOOKUP($C25,#REF!,BA25,FALSE),"")</f>
        <v/>
      </c>
      <c r="R25" s="1547" t="e">
        <f>VLOOKUP($A25,#REF!,BB25,FALSE)</f>
        <v>#REF!</v>
      </c>
      <c r="S25" s="1547" t="e">
        <f>VLOOKUP($A25,#REF!,BC25,FALSE)</f>
        <v>#REF!</v>
      </c>
      <c r="T25" s="1547" t="e">
        <f>VLOOKUP($A25,#REF!,BD25,FALSE)</f>
        <v>#REF!</v>
      </c>
      <c r="U25" s="1547" t="e">
        <f>VLOOKUP($A25,#REF!,BE25,FALSE)</f>
        <v>#REF!</v>
      </c>
      <c r="V25" s="25" t="e">
        <f>VLOOKUP($A25,#REF!,BF25,FALSE)</f>
        <v>#REF!</v>
      </c>
      <c r="W25" s="25" t="e">
        <f>VLOOKUP($A25,#REF!,BG25,FALSE)</f>
        <v>#REF!</v>
      </c>
      <c r="X25" s="25" t="e">
        <f>VLOOKUP($A25,#REF!,BH25,FALSE)</f>
        <v>#REF!</v>
      </c>
      <c r="Y25" s="25" t="e">
        <f>VLOOKUP($A25,#REF!,BI25,FALSE)</f>
        <v>#REF!</v>
      </c>
      <c r="Z25" s="1547" t="e">
        <f>VLOOKUP($A25,#REF!,BJ25,FALSE)</f>
        <v>#REF!</v>
      </c>
      <c r="AA25" s="1547" t="e">
        <f>VLOOKUP($A25,#REF!,BK25,FALSE)</f>
        <v>#REF!</v>
      </c>
      <c r="AB25" s="1556" t="e">
        <f>VLOOKUP($A25,#REF!,BL25,FALSE)</f>
        <v>#REF!</v>
      </c>
      <c r="AC25" s="1547" t="e">
        <f>VLOOKUP($A25,#REF!,BM25,FALSE)</f>
        <v>#REF!</v>
      </c>
      <c r="AD25" s="1547" t="e">
        <f>VLOOKUP($A25,#REF!,BN25,FALSE)</f>
        <v>#REF!</v>
      </c>
      <c r="AE25" s="1547" t="e">
        <f>VLOOKUP($A25,#REF!,BO25,FALSE)</f>
        <v>#REF!</v>
      </c>
      <c r="AG25" s="1">
        <v>501151011920</v>
      </c>
      <c r="AH25" s="1" t="str">
        <f t="shared" si="3"/>
        <v>5011</v>
      </c>
      <c r="AI25" s="1" t="str">
        <f t="shared" si="4"/>
        <v>7501</v>
      </c>
      <c r="AJ25" s="1" t="str">
        <f t="shared" si="5"/>
        <v>6011</v>
      </c>
      <c r="AK25" s="1" t="str">
        <f t="shared" si="6"/>
        <v>510</v>
      </c>
      <c r="AL25" s="1" t="str">
        <f t="shared" si="7"/>
        <v>1</v>
      </c>
      <c r="AM25" s="1" t="str">
        <f t="shared" si="10"/>
        <v>19</v>
      </c>
      <c r="AN25" s="1" t="str">
        <f t="shared" si="11"/>
        <v>20</v>
      </c>
      <c r="AO25" s="7" t="e">
        <f>MATCH(AO$4,#REF!,0)</f>
        <v>#REF!</v>
      </c>
      <c r="AP25" s="7" t="e">
        <f>MATCH(AP$4,#REF!,0)</f>
        <v>#REF!</v>
      </c>
      <c r="AQ25" s="7" t="e">
        <f>MATCH(AQ$4,#REF!,0)</f>
        <v>#REF!</v>
      </c>
      <c r="AR25" s="7" t="e">
        <f>MATCH(AR$4,#REF!,0)</f>
        <v>#REF!</v>
      </c>
      <c r="AS25" s="7" t="e">
        <f>MATCH(AS$4,#REF!,0)</f>
        <v>#REF!</v>
      </c>
      <c r="AT25" s="7" t="e">
        <f>MATCH(AT$4,#REF!,0)</f>
        <v>#REF!</v>
      </c>
      <c r="AU25" s="7" t="e">
        <f>MATCH(AU$4,#REF!,0)</f>
        <v>#REF!</v>
      </c>
      <c r="AV25" s="7" t="e">
        <f>MATCH(AV$4,#REF!,0)</f>
        <v>#REF!</v>
      </c>
      <c r="AW25" s="7" t="e">
        <f>MATCH(AW$4,#REF!,0)</f>
        <v>#REF!</v>
      </c>
      <c r="AX25" s="7" t="e">
        <f>MATCH(AX$4,#REF!,0)</f>
        <v>#REF!</v>
      </c>
      <c r="AY25" s="7" t="e">
        <f>MATCH(AY$4,#REF!,0)</f>
        <v>#REF!</v>
      </c>
      <c r="AZ25" s="7" t="e">
        <f>MATCH(AZ$4,#REF!,0)</f>
        <v>#REF!</v>
      </c>
      <c r="BA25" s="7" t="e">
        <f>MATCH(BA$4,#REF!,0)</f>
        <v>#REF!</v>
      </c>
      <c r="BB25" s="7" t="e">
        <f>MATCH(BB$4,#REF!,0)</f>
        <v>#REF!</v>
      </c>
      <c r="BC25" s="7" t="e">
        <f>MATCH(BC$4,#REF!,0)</f>
        <v>#REF!</v>
      </c>
      <c r="BD25" s="7" t="e">
        <f>MATCH(BD$4,#REF!,0)</f>
        <v>#REF!</v>
      </c>
      <c r="BE25" s="7" t="e">
        <f>MATCH(BE$4,#REF!,0)</f>
        <v>#REF!</v>
      </c>
      <c r="BF25" s="7" t="e">
        <f>MATCH(BF$4,#REF!,0)</f>
        <v>#REF!</v>
      </c>
      <c r="BG25" s="7" t="e">
        <f>MATCH(BG$4,#REF!,0)</f>
        <v>#REF!</v>
      </c>
      <c r="BH25" s="7" t="e">
        <f>MATCH(BH$4,#REF!,0)</f>
        <v>#REF!</v>
      </c>
      <c r="BI25" s="7" t="e">
        <f>MATCH(BI$4,#REF!,0)</f>
        <v>#REF!</v>
      </c>
      <c r="BJ25" s="7" t="e">
        <f>MATCH(BJ$4,#REF!,0)</f>
        <v>#REF!</v>
      </c>
      <c r="BK25" s="7" t="e">
        <f>MATCH(BK$4,#REF!,0)</f>
        <v>#REF!</v>
      </c>
      <c r="BL25" s="7" t="e">
        <f>MATCH(BL$4,#REF!,0)</f>
        <v>#REF!</v>
      </c>
      <c r="BM25" s="7" t="e">
        <f>MATCH(BM$4,#REF!,0)</f>
        <v>#REF!</v>
      </c>
      <c r="BN25" s="7" t="e">
        <f>MATCH(BN$4,#REF!,0)</f>
        <v>#REF!</v>
      </c>
      <c r="BO25" s="7" t="e">
        <f>MATCH(BO$4,#REF!,0)</f>
        <v>#REF!</v>
      </c>
    </row>
    <row r="26" spans="1:67" ht="12.75" customHeight="1" x14ac:dyDescent="0.15">
      <c r="A26" s="6">
        <f t="shared" ref="A26:A89" si="12">VALUE(AH26&amp;AK26&amp;AL26&amp;AM26&amp;AN26)</f>
        <v>501151011921</v>
      </c>
      <c r="B26" s="6">
        <f t="shared" ref="B26:B89" si="13">VALUE(AI26&amp;AK26&amp;AL26&amp;AM26&amp;AN26)</f>
        <v>750151011921</v>
      </c>
      <c r="C26" s="6">
        <f t="shared" ref="C26:C89" si="14">VALUE(AJ26&amp;AK26&amp;AL26&amp;AM26&amp;AN26)</f>
        <v>601151011921</v>
      </c>
      <c r="D26" s="1557" t="e">
        <f>VLOOKUP($A26,#REF!,AO26,FALSE)</f>
        <v>#REF!</v>
      </c>
      <c r="E26" s="1558"/>
      <c r="F26" s="25" t="s">
        <v>293</v>
      </c>
      <c r="G26" s="1560"/>
      <c r="H26" s="1560"/>
      <c r="I26" s="1547" t="e">
        <f>VLOOKUP($A26,#REF!,AS26,FALSE)</f>
        <v>#REF!</v>
      </c>
      <c r="J26" s="1547" t="e">
        <f>VLOOKUP($A26,#REF!,AT26,FALSE)</f>
        <v>#REF!</v>
      </c>
      <c r="K26" s="1559" t="e">
        <f>VLOOKUP($A26,#REF!,AU26,FALSE)</f>
        <v>#REF!</v>
      </c>
      <c r="L26" s="1555" t="str">
        <f>IFERROR(VLOOKUP($B26,#REF!,AV26,FALSE),"")</f>
        <v/>
      </c>
      <c r="M26" s="1556" t="e">
        <f>VLOOKUP($A26,#REF!,AW26,FALSE)</f>
        <v>#REF!</v>
      </c>
      <c r="N26" s="1556" t="e">
        <f>VLOOKUP($A26,#REF!,AX26,FALSE)*100</f>
        <v>#REF!</v>
      </c>
      <c r="O26" s="1559" t="e">
        <f>VLOOKUP($A26,#REF!,AY26,FALSE)</f>
        <v>#REF!</v>
      </c>
      <c r="P26" s="1561" t="str">
        <f>IFERROR(VLOOKUP($B26,#REF!,AZ26,FALSE),"")</f>
        <v/>
      </c>
      <c r="Q26" s="1562" t="str">
        <f>IFERROR(VLOOKUP($C26,#REF!,BA26,FALSE),"")</f>
        <v/>
      </c>
      <c r="R26" s="1547" t="e">
        <f>VLOOKUP($A26,#REF!,BB26,FALSE)</f>
        <v>#REF!</v>
      </c>
      <c r="S26" s="1547" t="e">
        <f>VLOOKUP($A26,#REF!,BC26,FALSE)</f>
        <v>#REF!</v>
      </c>
      <c r="T26" s="1547" t="e">
        <f>VLOOKUP($A26,#REF!,BD26,FALSE)</f>
        <v>#REF!</v>
      </c>
      <c r="U26" s="1547" t="e">
        <f>VLOOKUP($A26,#REF!,BE26,FALSE)</f>
        <v>#REF!</v>
      </c>
      <c r="V26" s="25" t="e">
        <f>VLOOKUP($A26,#REF!,BF26,FALSE)</f>
        <v>#REF!</v>
      </c>
      <c r="W26" s="25" t="e">
        <f>VLOOKUP($A26,#REF!,BG26,FALSE)</f>
        <v>#REF!</v>
      </c>
      <c r="X26" s="25" t="e">
        <f>VLOOKUP($A26,#REF!,BH26,FALSE)</f>
        <v>#REF!</v>
      </c>
      <c r="Y26" s="25" t="e">
        <f>VLOOKUP($A26,#REF!,BI26,FALSE)</f>
        <v>#REF!</v>
      </c>
      <c r="Z26" s="1547" t="e">
        <f>VLOOKUP($A26,#REF!,BJ26,FALSE)</f>
        <v>#REF!</v>
      </c>
      <c r="AA26" s="1547" t="e">
        <f>VLOOKUP($A26,#REF!,BK26,FALSE)</f>
        <v>#REF!</v>
      </c>
      <c r="AB26" s="1556" t="e">
        <f>VLOOKUP($A26,#REF!,BL26,FALSE)</f>
        <v>#REF!</v>
      </c>
      <c r="AC26" s="1547" t="e">
        <f>VLOOKUP($A26,#REF!,BM26,FALSE)</f>
        <v>#REF!</v>
      </c>
      <c r="AD26" s="1547" t="e">
        <f>VLOOKUP($A26,#REF!,BN26,FALSE)</f>
        <v>#REF!</v>
      </c>
      <c r="AE26" s="1547" t="e">
        <f>VLOOKUP($A26,#REF!,BO26,FALSE)</f>
        <v>#REF!</v>
      </c>
      <c r="AG26" s="1">
        <v>501151011921</v>
      </c>
      <c r="AH26" s="1" t="str">
        <f t="shared" ref="AH26:AH89" si="15">MID(AG26,1,4)</f>
        <v>5011</v>
      </c>
      <c r="AI26" s="1" t="str">
        <f t="shared" ref="AI26:AI89" si="16">"7"&amp;MID(AH26,1,2)&amp;MID(AH26,4,1)</f>
        <v>7501</v>
      </c>
      <c r="AJ26" s="1" t="str">
        <f t="shared" ref="AJ26:AJ89" si="17">IF(RIGHT(AH26,1)="1","6011","6010")</f>
        <v>6011</v>
      </c>
      <c r="AK26" s="1" t="str">
        <f t="shared" ref="AK26:AK89" si="18">MID(AG26,5,3)</f>
        <v>510</v>
      </c>
      <c r="AL26" s="1" t="str">
        <f t="shared" ref="AL26:AL89" si="19">MID(AG26,8,1)</f>
        <v>1</v>
      </c>
      <c r="AM26" s="1" t="str">
        <f t="shared" si="10"/>
        <v>19</v>
      </c>
      <c r="AN26" s="1" t="str">
        <f t="shared" si="11"/>
        <v>21</v>
      </c>
      <c r="AO26" s="7" t="e">
        <f>MATCH(AO$4,#REF!,0)</f>
        <v>#REF!</v>
      </c>
      <c r="AP26" s="7" t="e">
        <f>MATCH(AP$4,#REF!,0)</f>
        <v>#REF!</v>
      </c>
      <c r="AQ26" s="7" t="e">
        <f>MATCH(AQ$4,#REF!,0)</f>
        <v>#REF!</v>
      </c>
      <c r="AR26" s="7" t="e">
        <f>MATCH(AR$4,#REF!,0)</f>
        <v>#REF!</v>
      </c>
      <c r="AS26" s="7" t="e">
        <f>MATCH(AS$4,#REF!,0)</f>
        <v>#REF!</v>
      </c>
      <c r="AT26" s="7" t="e">
        <f>MATCH(AT$4,#REF!,0)</f>
        <v>#REF!</v>
      </c>
      <c r="AU26" s="7" t="e">
        <f>MATCH(AU$4,#REF!,0)</f>
        <v>#REF!</v>
      </c>
      <c r="AV26" s="7" t="e">
        <f>MATCH(AV$4,#REF!,0)</f>
        <v>#REF!</v>
      </c>
      <c r="AW26" s="7" t="e">
        <f>MATCH(AW$4,#REF!,0)</f>
        <v>#REF!</v>
      </c>
      <c r="AX26" s="7" t="e">
        <f>MATCH(AX$4,#REF!,0)</f>
        <v>#REF!</v>
      </c>
      <c r="AY26" s="7" t="e">
        <f>MATCH(AY$4,#REF!,0)</f>
        <v>#REF!</v>
      </c>
      <c r="AZ26" s="7" t="e">
        <f>MATCH(AZ$4,#REF!,0)</f>
        <v>#REF!</v>
      </c>
      <c r="BA26" s="7" t="e">
        <f>MATCH(BA$4,#REF!,0)</f>
        <v>#REF!</v>
      </c>
      <c r="BB26" s="7" t="e">
        <f>MATCH(BB$4,#REF!,0)</f>
        <v>#REF!</v>
      </c>
      <c r="BC26" s="7" t="e">
        <f>MATCH(BC$4,#REF!,0)</f>
        <v>#REF!</v>
      </c>
      <c r="BD26" s="7" t="e">
        <f>MATCH(BD$4,#REF!,0)</f>
        <v>#REF!</v>
      </c>
      <c r="BE26" s="7" t="e">
        <f>MATCH(BE$4,#REF!,0)</f>
        <v>#REF!</v>
      </c>
      <c r="BF26" s="7" t="e">
        <f>MATCH(BF$4,#REF!,0)</f>
        <v>#REF!</v>
      </c>
      <c r="BG26" s="7" t="e">
        <f>MATCH(BG$4,#REF!,0)</f>
        <v>#REF!</v>
      </c>
      <c r="BH26" s="7" t="e">
        <f>MATCH(BH$4,#REF!,0)</f>
        <v>#REF!</v>
      </c>
      <c r="BI26" s="7" t="e">
        <f>MATCH(BI$4,#REF!,0)</f>
        <v>#REF!</v>
      </c>
      <c r="BJ26" s="7" t="e">
        <f>MATCH(BJ$4,#REF!,0)</f>
        <v>#REF!</v>
      </c>
      <c r="BK26" s="7" t="e">
        <f>MATCH(BK$4,#REF!,0)</f>
        <v>#REF!</v>
      </c>
      <c r="BL26" s="7" t="e">
        <f>MATCH(BL$4,#REF!,0)</f>
        <v>#REF!</v>
      </c>
      <c r="BM26" s="7" t="e">
        <f>MATCH(BM$4,#REF!,0)</f>
        <v>#REF!</v>
      </c>
      <c r="BN26" s="7" t="e">
        <f>MATCH(BN$4,#REF!,0)</f>
        <v>#REF!</v>
      </c>
      <c r="BO26" s="7" t="e">
        <f>MATCH(BO$4,#REF!,0)</f>
        <v>#REF!</v>
      </c>
    </row>
    <row r="27" spans="1:67" ht="12.75" customHeight="1" x14ac:dyDescent="0.15">
      <c r="A27" s="6">
        <f t="shared" si="12"/>
        <v>501151011918</v>
      </c>
      <c r="B27" s="6">
        <f t="shared" si="13"/>
        <v>750151011918</v>
      </c>
      <c r="C27" s="6">
        <f t="shared" si="14"/>
        <v>601151011918</v>
      </c>
      <c r="D27" s="1557" t="e">
        <f>VLOOKUP($A27,#REF!,AO27,FALSE)</f>
        <v>#REF!</v>
      </c>
      <c r="E27" s="1558"/>
      <c r="F27" s="25" t="s">
        <v>293</v>
      </c>
      <c r="G27" s="1560"/>
      <c r="H27" s="1560"/>
      <c r="I27" s="1547" t="e">
        <f>VLOOKUP($A27,#REF!,AS27,FALSE)</f>
        <v>#REF!</v>
      </c>
      <c r="J27" s="1547" t="e">
        <f>VLOOKUP($A27,#REF!,AT27,FALSE)</f>
        <v>#REF!</v>
      </c>
      <c r="K27" s="1559" t="e">
        <f>VLOOKUP($A27,#REF!,AU27,FALSE)</f>
        <v>#REF!</v>
      </c>
      <c r="L27" s="1555" t="str">
        <f>IFERROR(VLOOKUP($B27,#REF!,AV27,FALSE),"")</f>
        <v/>
      </c>
      <c r="M27" s="1556" t="e">
        <f>VLOOKUP($A27,#REF!,AW27,FALSE)</f>
        <v>#REF!</v>
      </c>
      <c r="N27" s="1556" t="e">
        <f>VLOOKUP($A27,#REF!,AX27,FALSE)*100</f>
        <v>#REF!</v>
      </c>
      <c r="O27" s="1559" t="e">
        <f>VLOOKUP($A27,#REF!,AY27,FALSE)</f>
        <v>#REF!</v>
      </c>
      <c r="P27" s="1561" t="str">
        <f>IFERROR(VLOOKUP($B27,#REF!,AZ27,FALSE),"")</f>
        <v/>
      </c>
      <c r="Q27" s="1562" t="str">
        <f>IFERROR(VLOOKUP($C27,#REF!,BA27,FALSE),"")</f>
        <v/>
      </c>
      <c r="R27" s="1547" t="e">
        <f>VLOOKUP($A27,#REF!,BB27,FALSE)</f>
        <v>#REF!</v>
      </c>
      <c r="S27" s="1547" t="e">
        <f>VLOOKUP($A27,#REF!,BC27,FALSE)</f>
        <v>#REF!</v>
      </c>
      <c r="T27" s="1547" t="e">
        <f>VLOOKUP($A27,#REF!,BD27,FALSE)</f>
        <v>#REF!</v>
      </c>
      <c r="U27" s="1547" t="e">
        <f>VLOOKUP($A27,#REF!,BE27,FALSE)</f>
        <v>#REF!</v>
      </c>
      <c r="V27" s="25" t="e">
        <f>VLOOKUP($A27,#REF!,BF27,FALSE)</f>
        <v>#REF!</v>
      </c>
      <c r="W27" s="25" t="e">
        <f>VLOOKUP($A27,#REF!,BG27,FALSE)</f>
        <v>#REF!</v>
      </c>
      <c r="X27" s="25" t="e">
        <f>VLOOKUP($A27,#REF!,BH27,FALSE)</f>
        <v>#REF!</v>
      </c>
      <c r="Y27" s="25" t="e">
        <f>VLOOKUP($A27,#REF!,BI27,FALSE)</f>
        <v>#REF!</v>
      </c>
      <c r="Z27" s="1547" t="e">
        <f>VLOOKUP($A27,#REF!,BJ27,FALSE)</f>
        <v>#REF!</v>
      </c>
      <c r="AA27" s="1547" t="e">
        <f>VLOOKUP($A27,#REF!,BK27,FALSE)</f>
        <v>#REF!</v>
      </c>
      <c r="AB27" s="1556" t="e">
        <f>VLOOKUP($A27,#REF!,BL27,FALSE)</f>
        <v>#REF!</v>
      </c>
      <c r="AC27" s="1547" t="e">
        <f>VLOOKUP($A27,#REF!,BM27,FALSE)</f>
        <v>#REF!</v>
      </c>
      <c r="AD27" s="1547" t="e">
        <f>VLOOKUP($A27,#REF!,BN27,FALSE)</f>
        <v>#REF!</v>
      </c>
      <c r="AE27" s="1547" t="e">
        <f>VLOOKUP($A27,#REF!,BO27,FALSE)</f>
        <v>#REF!</v>
      </c>
      <c r="AG27" s="1">
        <v>501151011918</v>
      </c>
      <c r="AH27" s="1" t="str">
        <f t="shared" si="15"/>
        <v>5011</v>
      </c>
      <c r="AI27" s="1" t="str">
        <f t="shared" si="16"/>
        <v>7501</v>
      </c>
      <c r="AJ27" s="1" t="str">
        <f t="shared" si="17"/>
        <v>6011</v>
      </c>
      <c r="AK27" s="1" t="str">
        <f t="shared" si="18"/>
        <v>510</v>
      </c>
      <c r="AL27" s="1" t="str">
        <f t="shared" si="19"/>
        <v>1</v>
      </c>
      <c r="AM27" s="1" t="str">
        <f t="shared" si="10"/>
        <v>19</v>
      </c>
      <c r="AN27" s="1" t="str">
        <f t="shared" si="11"/>
        <v>18</v>
      </c>
      <c r="AO27" s="7" t="e">
        <f>MATCH(AO$4,#REF!,0)</f>
        <v>#REF!</v>
      </c>
      <c r="AP27" s="7" t="e">
        <f>MATCH(AP$4,#REF!,0)</f>
        <v>#REF!</v>
      </c>
      <c r="AQ27" s="7" t="e">
        <f>MATCH(AQ$4,#REF!,0)</f>
        <v>#REF!</v>
      </c>
      <c r="AR27" s="7" t="e">
        <f>MATCH(AR$4,#REF!,0)</f>
        <v>#REF!</v>
      </c>
      <c r="AS27" s="7" t="e">
        <f>MATCH(AS$4,#REF!,0)</f>
        <v>#REF!</v>
      </c>
      <c r="AT27" s="7" t="e">
        <f>MATCH(AT$4,#REF!,0)</f>
        <v>#REF!</v>
      </c>
      <c r="AU27" s="7" t="e">
        <f>MATCH(AU$4,#REF!,0)</f>
        <v>#REF!</v>
      </c>
      <c r="AV27" s="7" t="e">
        <f>MATCH(AV$4,#REF!,0)</f>
        <v>#REF!</v>
      </c>
      <c r="AW27" s="7" t="e">
        <f>MATCH(AW$4,#REF!,0)</f>
        <v>#REF!</v>
      </c>
      <c r="AX27" s="7" t="e">
        <f>MATCH(AX$4,#REF!,0)</f>
        <v>#REF!</v>
      </c>
      <c r="AY27" s="7" t="e">
        <f>MATCH(AY$4,#REF!,0)</f>
        <v>#REF!</v>
      </c>
      <c r="AZ27" s="7" t="e">
        <f>MATCH(AZ$4,#REF!,0)</f>
        <v>#REF!</v>
      </c>
      <c r="BA27" s="7" t="e">
        <f>MATCH(BA$4,#REF!,0)</f>
        <v>#REF!</v>
      </c>
      <c r="BB27" s="7" t="e">
        <f>MATCH(BB$4,#REF!,0)</f>
        <v>#REF!</v>
      </c>
      <c r="BC27" s="7" t="e">
        <f>MATCH(BC$4,#REF!,0)</f>
        <v>#REF!</v>
      </c>
      <c r="BD27" s="7" t="e">
        <f>MATCH(BD$4,#REF!,0)</f>
        <v>#REF!</v>
      </c>
      <c r="BE27" s="7" t="e">
        <f>MATCH(BE$4,#REF!,0)</f>
        <v>#REF!</v>
      </c>
      <c r="BF27" s="7" t="e">
        <f>MATCH(BF$4,#REF!,0)</f>
        <v>#REF!</v>
      </c>
      <c r="BG27" s="7" t="e">
        <f>MATCH(BG$4,#REF!,0)</f>
        <v>#REF!</v>
      </c>
      <c r="BH27" s="7" t="e">
        <f>MATCH(BH$4,#REF!,0)</f>
        <v>#REF!</v>
      </c>
      <c r="BI27" s="7" t="e">
        <f>MATCH(BI$4,#REF!,0)</f>
        <v>#REF!</v>
      </c>
      <c r="BJ27" s="7" t="e">
        <f>MATCH(BJ$4,#REF!,0)</f>
        <v>#REF!</v>
      </c>
      <c r="BK27" s="7" t="e">
        <f>MATCH(BK$4,#REF!,0)</f>
        <v>#REF!</v>
      </c>
      <c r="BL27" s="7" t="e">
        <f>MATCH(BL$4,#REF!,0)</f>
        <v>#REF!</v>
      </c>
      <c r="BM27" s="7" t="e">
        <f>MATCH(BM$4,#REF!,0)</f>
        <v>#REF!</v>
      </c>
      <c r="BN27" s="7" t="e">
        <f>MATCH(BN$4,#REF!,0)</f>
        <v>#REF!</v>
      </c>
      <c r="BO27" s="7" t="e">
        <f>MATCH(BO$4,#REF!,0)</f>
        <v>#REF!</v>
      </c>
    </row>
    <row r="28" spans="1:67" ht="12.75" customHeight="1" x14ac:dyDescent="0.15">
      <c r="A28" s="6">
        <f t="shared" si="12"/>
        <v>501151012019</v>
      </c>
      <c r="B28" s="6">
        <f t="shared" si="13"/>
        <v>750151012019</v>
      </c>
      <c r="C28" s="6">
        <f t="shared" si="14"/>
        <v>601151012019</v>
      </c>
      <c r="D28" s="1557" t="e">
        <f>VLOOKUP($A28,#REF!,AO28,FALSE)</f>
        <v>#REF!</v>
      </c>
      <c r="E28" s="1558"/>
      <c r="F28" s="25" t="s">
        <v>293</v>
      </c>
      <c r="G28" s="1554" t="e">
        <f>VLOOKUP($A28,#REF!,AR28,FALSE)</f>
        <v>#REF!</v>
      </c>
      <c r="H28" s="1554"/>
      <c r="I28" s="1547" t="e">
        <f>VLOOKUP($A28,#REF!,AS28,FALSE)</f>
        <v>#REF!</v>
      </c>
      <c r="J28" s="1547" t="e">
        <f>VLOOKUP($A28,#REF!,AT28,FALSE)</f>
        <v>#REF!</v>
      </c>
      <c r="K28" s="1559" t="e">
        <f>VLOOKUP($A28,#REF!,AU28,FALSE)</f>
        <v>#REF!</v>
      </c>
      <c r="L28" s="1555" t="str">
        <f>IFERROR(VLOOKUP($B28,#REF!,AV28,FALSE),"")</f>
        <v/>
      </c>
      <c r="M28" s="1556" t="e">
        <f>VLOOKUP($A28,#REF!,AW28,FALSE)</f>
        <v>#REF!</v>
      </c>
      <c r="N28" s="1556" t="e">
        <f>VLOOKUP($A28,#REF!,AX28,FALSE)*100</f>
        <v>#REF!</v>
      </c>
      <c r="O28" s="1559" t="e">
        <f>VLOOKUP($A28,#REF!,AY28,FALSE)</f>
        <v>#REF!</v>
      </c>
      <c r="P28" s="1561" t="str">
        <f>IFERROR(VLOOKUP($B28,#REF!,AZ28,FALSE),"")</f>
        <v/>
      </c>
      <c r="Q28" s="1562" t="str">
        <f>IFERROR(VLOOKUP($C28,#REF!,BA28,FALSE),"")</f>
        <v/>
      </c>
      <c r="R28" s="1547" t="e">
        <f>VLOOKUP($A28,#REF!,BB28,FALSE)</f>
        <v>#REF!</v>
      </c>
      <c r="S28" s="1547" t="e">
        <f>VLOOKUP($A28,#REF!,BC28,FALSE)</f>
        <v>#REF!</v>
      </c>
      <c r="T28" s="1547" t="e">
        <f>VLOOKUP($A28,#REF!,BD28,FALSE)</f>
        <v>#REF!</v>
      </c>
      <c r="U28" s="1547" t="e">
        <f>VLOOKUP($A28,#REF!,BE28,FALSE)</f>
        <v>#REF!</v>
      </c>
      <c r="V28" s="25" t="e">
        <f>VLOOKUP($A28,#REF!,BF28,FALSE)</f>
        <v>#REF!</v>
      </c>
      <c r="W28" s="25" t="e">
        <f>VLOOKUP($A28,#REF!,BG28,FALSE)</f>
        <v>#REF!</v>
      </c>
      <c r="X28" s="25" t="e">
        <f>VLOOKUP($A28,#REF!,BH28,FALSE)</f>
        <v>#REF!</v>
      </c>
      <c r="Y28" s="25" t="e">
        <f>VLOOKUP($A28,#REF!,BI28,FALSE)</f>
        <v>#REF!</v>
      </c>
      <c r="Z28" s="1547" t="e">
        <f>VLOOKUP($A28,#REF!,BJ28,FALSE)</f>
        <v>#REF!</v>
      </c>
      <c r="AA28" s="1547" t="e">
        <f>VLOOKUP($A28,#REF!,BK28,FALSE)</f>
        <v>#REF!</v>
      </c>
      <c r="AB28" s="1556" t="e">
        <f>VLOOKUP($A28,#REF!,BL28,FALSE)</f>
        <v>#REF!</v>
      </c>
      <c r="AC28" s="1547" t="e">
        <f>VLOOKUP($A28,#REF!,BM28,FALSE)</f>
        <v>#REF!</v>
      </c>
      <c r="AD28" s="1547" t="e">
        <f>VLOOKUP($A28,#REF!,BN28,FALSE)</f>
        <v>#REF!</v>
      </c>
      <c r="AE28" s="1547" t="e">
        <f>VLOOKUP($A28,#REF!,BO28,FALSE)</f>
        <v>#REF!</v>
      </c>
      <c r="AG28" s="1">
        <v>501151012019</v>
      </c>
      <c r="AH28" s="1" t="str">
        <f t="shared" si="15"/>
        <v>5011</v>
      </c>
      <c r="AI28" s="1" t="str">
        <f t="shared" si="16"/>
        <v>7501</v>
      </c>
      <c r="AJ28" s="1" t="str">
        <f t="shared" si="17"/>
        <v>6011</v>
      </c>
      <c r="AK28" s="1" t="str">
        <f t="shared" si="18"/>
        <v>510</v>
      </c>
      <c r="AL28" s="1" t="str">
        <f t="shared" si="19"/>
        <v>1</v>
      </c>
      <c r="AM28" s="1" t="str">
        <f t="shared" si="10"/>
        <v>20</v>
      </c>
      <c r="AN28" s="1" t="str">
        <f t="shared" si="11"/>
        <v>19</v>
      </c>
      <c r="AO28" s="7" t="e">
        <f>MATCH(AO$4,#REF!,0)</f>
        <v>#REF!</v>
      </c>
      <c r="AP28" s="7" t="e">
        <f>MATCH(AP$4,#REF!,0)</f>
        <v>#REF!</v>
      </c>
      <c r="AQ28" s="7" t="e">
        <f>MATCH(AQ$4,#REF!,0)</f>
        <v>#REF!</v>
      </c>
      <c r="AR28" s="7" t="e">
        <f>MATCH(AR$4,#REF!,0)</f>
        <v>#REF!</v>
      </c>
      <c r="AS28" s="7" t="e">
        <f>MATCH(AS$4,#REF!,0)</f>
        <v>#REF!</v>
      </c>
      <c r="AT28" s="7" t="e">
        <f>MATCH(AT$4,#REF!,0)</f>
        <v>#REF!</v>
      </c>
      <c r="AU28" s="7" t="e">
        <f>MATCH(AU$4,#REF!,0)</f>
        <v>#REF!</v>
      </c>
      <c r="AV28" s="7" t="e">
        <f>MATCH(AV$4,#REF!,0)</f>
        <v>#REF!</v>
      </c>
      <c r="AW28" s="7" t="e">
        <f>MATCH(AW$4,#REF!,0)</f>
        <v>#REF!</v>
      </c>
      <c r="AX28" s="7" t="e">
        <f>MATCH(AX$4,#REF!,0)</f>
        <v>#REF!</v>
      </c>
      <c r="AY28" s="7" t="e">
        <f>MATCH(AY$4,#REF!,0)</f>
        <v>#REF!</v>
      </c>
      <c r="AZ28" s="7" t="e">
        <f>MATCH(AZ$4,#REF!,0)</f>
        <v>#REF!</v>
      </c>
      <c r="BA28" s="7" t="e">
        <f>MATCH(BA$4,#REF!,0)</f>
        <v>#REF!</v>
      </c>
      <c r="BB28" s="7" t="e">
        <f>MATCH(BB$4,#REF!,0)</f>
        <v>#REF!</v>
      </c>
      <c r="BC28" s="7" t="e">
        <f>MATCH(BC$4,#REF!,0)</f>
        <v>#REF!</v>
      </c>
      <c r="BD28" s="7" t="e">
        <f>MATCH(BD$4,#REF!,0)</f>
        <v>#REF!</v>
      </c>
      <c r="BE28" s="7" t="e">
        <f>MATCH(BE$4,#REF!,0)</f>
        <v>#REF!</v>
      </c>
      <c r="BF28" s="7" t="e">
        <f>MATCH(BF$4,#REF!,0)</f>
        <v>#REF!</v>
      </c>
      <c r="BG28" s="7" t="e">
        <f>MATCH(BG$4,#REF!,0)</f>
        <v>#REF!</v>
      </c>
      <c r="BH28" s="7" t="e">
        <f>MATCH(BH$4,#REF!,0)</f>
        <v>#REF!</v>
      </c>
      <c r="BI28" s="7" t="e">
        <f>MATCH(BI$4,#REF!,0)</f>
        <v>#REF!</v>
      </c>
      <c r="BJ28" s="7" t="e">
        <f>MATCH(BJ$4,#REF!,0)</f>
        <v>#REF!</v>
      </c>
      <c r="BK28" s="7" t="e">
        <f>MATCH(BK$4,#REF!,0)</f>
        <v>#REF!</v>
      </c>
      <c r="BL28" s="7" t="e">
        <f>MATCH(BL$4,#REF!,0)</f>
        <v>#REF!</v>
      </c>
      <c r="BM28" s="7" t="e">
        <f>MATCH(BM$4,#REF!,0)</f>
        <v>#REF!</v>
      </c>
      <c r="BN28" s="7" t="e">
        <f>MATCH(BN$4,#REF!,0)</f>
        <v>#REF!</v>
      </c>
      <c r="BO28" s="7" t="e">
        <f>MATCH(BO$4,#REF!,0)</f>
        <v>#REF!</v>
      </c>
    </row>
    <row r="29" spans="1:67" ht="12.75" customHeight="1" x14ac:dyDescent="0.15">
      <c r="A29" s="6">
        <f t="shared" si="12"/>
        <v>501151012021</v>
      </c>
      <c r="B29" s="6">
        <f t="shared" si="13"/>
        <v>750151012021</v>
      </c>
      <c r="C29" s="6">
        <f t="shared" si="14"/>
        <v>601151012021</v>
      </c>
      <c r="D29" s="1557" t="e">
        <f>VLOOKUP($A29,#REF!,AO29,FALSE)</f>
        <v>#REF!</v>
      </c>
      <c r="E29" s="1558"/>
      <c r="F29" s="25" t="s">
        <v>293</v>
      </c>
      <c r="G29" s="1560"/>
      <c r="H29" s="1560"/>
      <c r="I29" s="1547" t="e">
        <f>VLOOKUP($A29,#REF!,AS29,FALSE)</f>
        <v>#REF!</v>
      </c>
      <c r="J29" s="1547" t="e">
        <f>VLOOKUP($A29,#REF!,AT29,FALSE)</f>
        <v>#REF!</v>
      </c>
      <c r="K29" s="1559" t="e">
        <f>VLOOKUP($A29,#REF!,AU29,FALSE)</f>
        <v>#REF!</v>
      </c>
      <c r="L29" s="1555" t="str">
        <f>IFERROR(VLOOKUP($B29,#REF!,AV29,FALSE),"")</f>
        <v/>
      </c>
      <c r="M29" s="1556" t="e">
        <f>VLOOKUP($A29,#REF!,AW29,FALSE)</f>
        <v>#REF!</v>
      </c>
      <c r="N29" s="1556" t="e">
        <f>VLOOKUP($A29,#REF!,AX29,FALSE)*100</f>
        <v>#REF!</v>
      </c>
      <c r="O29" s="1559" t="e">
        <f>VLOOKUP($A29,#REF!,AY29,FALSE)</f>
        <v>#REF!</v>
      </c>
      <c r="P29" s="1561" t="str">
        <f>IFERROR(VLOOKUP($B29,#REF!,AZ29,FALSE),"")</f>
        <v/>
      </c>
      <c r="Q29" s="1562" t="str">
        <f>IFERROR(VLOOKUP($C29,#REF!,BA29,FALSE),"")</f>
        <v/>
      </c>
      <c r="R29" s="1547" t="e">
        <f>VLOOKUP($A29,#REF!,BB29,FALSE)</f>
        <v>#REF!</v>
      </c>
      <c r="S29" s="1547" t="e">
        <f>VLOOKUP($A29,#REF!,BC29,FALSE)</f>
        <v>#REF!</v>
      </c>
      <c r="T29" s="1547" t="e">
        <f>VLOOKUP($A29,#REF!,BD29,FALSE)</f>
        <v>#REF!</v>
      </c>
      <c r="U29" s="1547" t="e">
        <f>VLOOKUP($A29,#REF!,BE29,FALSE)</f>
        <v>#REF!</v>
      </c>
      <c r="V29" s="25" t="e">
        <f>VLOOKUP($A29,#REF!,BF29,FALSE)</f>
        <v>#REF!</v>
      </c>
      <c r="W29" s="25" t="e">
        <f>VLOOKUP($A29,#REF!,BG29,FALSE)</f>
        <v>#REF!</v>
      </c>
      <c r="X29" s="25" t="e">
        <f>VLOOKUP($A29,#REF!,BH29,FALSE)</f>
        <v>#REF!</v>
      </c>
      <c r="Y29" s="25" t="e">
        <f>VLOOKUP($A29,#REF!,BI29,FALSE)</f>
        <v>#REF!</v>
      </c>
      <c r="Z29" s="1547" t="e">
        <f>VLOOKUP($A29,#REF!,BJ29,FALSE)</f>
        <v>#REF!</v>
      </c>
      <c r="AA29" s="1547" t="e">
        <f>VLOOKUP($A29,#REF!,BK29,FALSE)</f>
        <v>#REF!</v>
      </c>
      <c r="AB29" s="1556" t="e">
        <f>VLOOKUP($A29,#REF!,BL29,FALSE)</f>
        <v>#REF!</v>
      </c>
      <c r="AC29" s="1547" t="e">
        <f>VLOOKUP($A29,#REF!,BM29,FALSE)</f>
        <v>#REF!</v>
      </c>
      <c r="AD29" s="1547" t="e">
        <f>VLOOKUP($A29,#REF!,BN29,FALSE)</f>
        <v>#REF!</v>
      </c>
      <c r="AE29" s="1547" t="e">
        <f>VLOOKUP($A29,#REF!,BO29,FALSE)</f>
        <v>#REF!</v>
      </c>
      <c r="AG29" s="1">
        <v>501151012021</v>
      </c>
      <c r="AH29" s="1" t="str">
        <f t="shared" si="15"/>
        <v>5011</v>
      </c>
      <c r="AI29" s="1" t="str">
        <f t="shared" si="16"/>
        <v>7501</v>
      </c>
      <c r="AJ29" s="1" t="str">
        <f t="shared" si="17"/>
        <v>6011</v>
      </c>
      <c r="AK29" s="1" t="str">
        <f t="shared" si="18"/>
        <v>510</v>
      </c>
      <c r="AL29" s="1" t="str">
        <f t="shared" si="19"/>
        <v>1</v>
      </c>
      <c r="AM29" s="1" t="str">
        <f t="shared" si="10"/>
        <v>20</v>
      </c>
      <c r="AN29" s="1" t="str">
        <f t="shared" si="11"/>
        <v>21</v>
      </c>
      <c r="AO29" s="7" t="e">
        <f>MATCH(AO$4,#REF!,0)</f>
        <v>#REF!</v>
      </c>
      <c r="AP29" s="7" t="e">
        <f>MATCH(AP$4,#REF!,0)</f>
        <v>#REF!</v>
      </c>
      <c r="AQ29" s="7" t="e">
        <f>MATCH(AQ$4,#REF!,0)</f>
        <v>#REF!</v>
      </c>
      <c r="AR29" s="7" t="e">
        <f>MATCH(AR$4,#REF!,0)</f>
        <v>#REF!</v>
      </c>
      <c r="AS29" s="7" t="e">
        <f>MATCH(AS$4,#REF!,0)</f>
        <v>#REF!</v>
      </c>
      <c r="AT29" s="7" t="e">
        <f>MATCH(AT$4,#REF!,0)</f>
        <v>#REF!</v>
      </c>
      <c r="AU29" s="7" t="e">
        <f>MATCH(AU$4,#REF!,0)</f>
        <v>#REF!</v>
      </c>
      <c r="AV29" s="7" t="e">
        <f>MATCH(AV$4,#REF!,0)</f>
        <v>#REF!</v>
      </c>
      <c r="AW29" s="7" t="e">
        <f>MATCH(AW$4,#REF!,0)</f>
        <v>#REF!</v>
      </c>
      <c r="AX29" s="7" t="e">
        <f>MATCH(AX$4,#REF!,0)</f>
        <v>#REF!</v>
      </c>
      <c r="AY29" s="7" t="e">
        <f>MATCH(AY$4,#REF!,0)</f>
        <v>#REF!</v>
      </c>
      <c r="AZ29" s="7" t="e">
        <f>MATCH(AZ$4,#REF!,0)</f>
        <v>#REF!</v>
      </c>
      <c r="BA29" s="7" t="e">
        <f>MATCH(BA$4,#REF!,0)</f>
        <v>#REF!</v>
      </c>
      <c r="BB29" s="7" t="e">
        <f>MATCH(BB$4,#REF!,0)</f>
        <v>#REF!</v>
      </c>
      <c r="BC29" s="7" t="e">
        <f>MATCH(BC$4,#REF!,0)</f>
        <v>#REF!</v>
      </c>
      <c r="BD29" s="7" t="e">
        <f>MATCH(BD$4,#REF!,0)</f>
        <v>#REF!</v>
      </c>
      <c r="BE29" s="7" t="e">
        <f>MATCH(BE$4,#REF!,0)</f>
        <v>#REF!</v>
      </c>
      <c r="BF29" s="7" t="e">
        <f>MATCH(BF$4,#REF!,0)</f>
        <v>#REF!</v>
      </c>
      <c r="BG29" s="7" t="e">
        <f>MATCH(BG$4,#REF!,0)</f>
        <v>#REF!</v>
      </c>
      <c r="BH29" s="7" t="e">
        <f>MATCH(BH$4,#REF!,0)</f>
        <v>#REF!</v>
      </c>
      <c r="BI29" s="7" t="e">
        <f>MATCH(BI$4,#REF!,0)</f>
        <v>#REF!</v>
      </c>
      <c r="BJ29" s="7" t="e">
        <f>MATCH(BJ$4,#REF!,0)</f>
        <v>#REF!</v>
      </c>
      <c r="BK29" s="7" t="e">
        <f>MATCH(BK$4,#REF!,0)</f>
        <v>#REF!</v>
      </c>
      <c r="BL29" s="7" t="e">
        <f>MATCH(BL$4,#REF!,0)</f>
        <v>#REF!</v>
      </c>
      <c r="BM29" s="7" t="e">
        <f>MATCH(BM$4,#REF!,0)</f>
        <v>#REF!</v>
      </c>
      <c r="BN29" s="7" t="e">
        <f>MATCH(BN$4,#REF!,0)</f>
        <v>#REF!</v>
      </c>
      <c r="BO29" s="7" t="e">
        <f>MATCH(BO$4,#REF!,0)</f>
        <v>#REF!</v>
      </c>
    </row>
    <row r="30" spans="1:67" ht="12.75" customHeight="1" x14ac:dyDescent="0.15">
      <c r="A30" s="6">
        <f t="shared" si="12"/>
        <v>501151012018</v>
      </c>
      <c r="B30" s="6">
        <f t="shared" si="13"/>
        <v>750151012018</v>
      </c>
      <c r="C30" s="6">
        <f t="shared" si="14"/>
        <v>601151012018</v>
      </c>
      <c r="D30" s="1557" t="e">
        <f>VLOOKUP($A30,#REF!,AO30,FALSE)</f>
        <v>#REF!</v>
      </c>
      <c r="E30" s="1558"/>
      <c r="F30" s="25" t="s">
        <v>293</v>
      </c>
      <c r="G30" s="1560"/>
      <c r="H30" s="1560"/>
      <c r="I30" s="1547" t="e">
        <f>VLOOKUP($A30,#REF!,AS30,FALSE)</f>
        <v>#REF!</v>
      </c>
      <c r="J30" s="1547" t="e">
        <f>VLOOKUP($A30,#REF!,AT30,FALSE)</f>
        <v>#REF!</v>
      </c>
      <c r="K30" s="1559" t="e">
        <f>VLOOKUP($A30,#REF!,AU30,FALSE)</f>
        <v>#REF!</v>
      </c>
      <c r="L30" s="1555" t="str">
        <f>IFERROR(VLOOKUP($B30,#REF!,AV30,FALSE),"")</f>
        <v/>
      </c>
      <c r="M30" s="1556" t="e">
        <f>VLOOKUP($A30,#REF!,AW30,FALSE)</f>
        <v>#REF!</v>
      </c>
      <c r="N30" s="1556" t="e">
        <f>VLOOKUP($A30,#REF!,AX30,FALSE)*100</f>
        <v>#REF!</v>
      </c>
      <c r="O30" s="1559" t="e">
        <f>VLOOKUP($A30,#REF!,AY30,FALSE)</f>
        <v>#REF!</v>
      </c>
      <c r="P30" s="1561" t="str">
        <f>IFERROR(VLOOKUP($B30,#REF!,AZ30,FALSE),"")</f>
        <v/>
      </c>
      <c r="Q30" s="1562" t="str">
        <f>IFERROR(VLOOKUP($C30,#REF!,BA30,FALSE),"")</f>
        <v/>
      </c>
      <c r="R30" s="1547" t="e">
        <f>VLOOKUP($A30,#REF!,BB30,FALSE)</f>
        <v>#REF!</v>
      </c>
      <c r="S30" s="1547" t="e">
        <f>VLOOKUP($A30,#REF!,BC30,FALSE)</f>
        <v>#REF!</v>
      </c>
      <c r="T30" s="1547" t="e">
        <f>VLOOKUP($A30,#REF!,BD30,FALSE)</f>
        <v>#REF!</v>
      </c>
      <c r="U30" s="1547" t="e">
        <f>VLOOKUP($A30,#REF!,BE30,FALSE)</f>
        <v>#REF!</v>
      </c>
      <c r="V30" s="25" t="e">
        <f>VLOOKUP($A30,#REF!,BF30,FALSE)</f>
        <v>#REF!</v>
      </c>
      <c r="W30" s="25" t="e">
        <f>VLOOKUP($A30,#REF!,BG30,FALSE)</f>
        <v>#REF!</v>
      </c>
      <c r="X30" s="25" t="e">
        <f>VLOOKUP($A30,#REF!,BH30,FALSE)</f>
        <v>#REF!</v>
      </c>
      <c r="Y30" s="25" t="e">
        <f>VLOOKUP($A30,#REF!,BI30,FALSE)</f>
        <v>#REF!</v>
      </c>
      <c r="Z30" s="1547" t="e">
        <f>VLOOKUP($A30,#REF!,BJ30,FALSE)</f>
        <v>#REF!</v>
      </c>
      <c r="AA30" s="1547" t="e">
        <f>VLOOKUP($A30,#REF!,BK30,FALSE)</f>
        <v>#REF!</v>
      </c>
      <c r="AB30" s="1556" t="e">
        <f>VLOOKUP($A30,#REF!,BL30,FALSE)</f>
        <v>#REF!</v>
      </c>
      <c r="AC30" s="1547" t="e">
        <f>VLOOKUP($A30,#REF!,BM30,FALSE)</f>
        <v>#REF!</v>
      </c>
      <c r="AD30" s="1547" t="e">
        <f>VLOOKUP($A30,#REF!,BN30,FALSE)</f>
        <v>#REF!</v>
      </c>
      <c r="AE30" s="1547" t="e">
        <f>VLOOKUP($A30,#REF!,BO30,FALSE)</f>
        <v>#REF!</v>
      </c>
      <c r="AG30" s="1">
        <v>501151012018</v>
      </c>
      <c r="AH30" s="1" t="str">
        <f t="shared" si="15"/>
        <v>5011</v>
      </c>
      <c r="AI30" s="1" t="str">
        <f t="shared" si="16"/>
        <v>7501</v>
      </c>
      <c r="AJ30" s="1" t="str">
        <f t="shared" si="17"/>
        <v>6011</v>
      </c>
      <c r="AK30" s="1" t="str">
        <f t="shared" si="18"/>
        <v>510</v>
      </c>
      <c r="AL30" s="1" t="str">
        <f t="shared" si="19"/>
        <v>1</v>
      </c>
      <c r="AM30" s="1" t="str">
        <f t="shared" si="10"/>
        <v>20</v>
      </c>
      <c r="AN30" s="1" t="str">
        <f t="shared" si="11"/>
        <v>18</v>
      </c>
      <c r="AO30" s="7" t="e">
        <f>MATCH(AO$4,#REF!,0)</f>
        <v>#REF!</v>
      </c>
      <c r="AP30" s="7" t="e">
        <f>MATCH(AP$4,#REF!,0)</f>
        <v>#REF!</v>
      </c>
      <c r="AQ30" s="7" t="e">
        <f>MATCH(AQ$4,#REF!,0)</f>
        <v>#REF!</v>
      </c>
      <c r="AR30" s="7" t="e">
        <f>MATCH(AR$4,#REF!,0)</f>
        <v>#REF!</v>
      </c>
      <c r="AS30" s="7" t="e">
        <f>MATCH(AS$4,#REF!,0)</f>
        <v>#REF!</v>
      </c>
      <c r="AT30" s="7" t="e">
        <f>MATCH(AT$4,#REF!,0)</f>
        <v>#REF!</v>
      </c>
      <c r="AU30" s="7" t="e">
        <f>MATCH(AU$4,#REF!,0)</f>
        <v>#REF!</v>
      </c>
      <c r="AV30" s="7" t="e">
        <f>MATCH(AV$4,#REF!,0)</f>
        <v>#REF!</v>
      </c>
      <c r="AW30" s="7" t="e">
        <f>MATCH(AW$4,#REF!,0)</f>
        <v>#REF!</v>
      </c>
      <c r="AX30" s="7" t="e">
        <f>MATCH(AX$4,#REF!,0)</f>
        <v>#REF!</v>
      </c>
      <c r="AY30" s="7" t="e">
        <f>MATCH(AY$4,#REF!,0)</f>
        <v>#REF!</v>
      </c>
      <c r="AZ30" s="7" t="e">
        <f>MATCH(AZ$4,#REF!,0)</f>
        <v>#REF!</v>
      </c>
      <c r="BA30" s="7" t="e">
        <f>MATCH(BA$4,#REF!,0)</f>
        <v>#REF!</v>
      </c>
      <c r="BB30" s="7" t="e">
        <f>MATCH(BB$4,#REF!,0)</f>
        <v>#REF!</v>
      </c>
      <c r="BC30" s="7" t="e">
        <f>MATCH(BC$4,#REF!,0)</f>
        <v>#REF!</v>
      </c>
      <c r="BD30" s="7" t="e">
        <f>MATCH(BD$4,#REF!,0)</f>
        <v>#REF!</v>
      </c>
      <c r="BE30" s="7" t="e">
        <f>MATCH(BE$4,#REF!,0)</f>
        <v>#REF!</v>
      </c>
      <c r="BF30" s="7" t="e">
        <f>MATCH(BF$4,#REF!,0)</f>
        <v>#REF!</v>
      </c>
      <c r="BG30" s="7" t="e">
        <f>MATCH(BG$4,#REF!,0)</f>
        <v>#REF!</v>
      </c>
      <c r="BH30" s="7" t="e">
        <f>MATCH(BH$4,#REF!,0)</f>
        <v>#REF!</v>
      </c>
      <c r="BI30" s="7" t="e">
        <f>MATCH(BI$4,#REF!,0)</f>
        <v>#REF!</v>
      </c>
      <c r="BJ30" s="7" t="e">
        <f>MATCH(BJ$4,#REF!,0)</f>
        <v>#REF!</v>
      </c>
      <c r="BK30" s="7" t="e">
        <f>MATCH(BK$4,#REF!,0)</f>
        <v>#REF!</v>
      </c>
      <c r="BL30" s="7" t="e">
        <f>MATCH(BL$4,#REF!,0)</f>
        <v>#REF!</v>
      </c>
      <c r="BM30" s="7" t="e">
        <f>MATCH(BM$4,#REF!,0)</f>
        <v>#REF!</v>
      </c>
      <c r="BN30" s="7" t="e">
        <f>MATCH(BN$4,#REF!,0)</f>
        <v>#REF!</v>
      </c>
      <c r="BO30" s="7" t="e">
        <f>MATCH(BO$4,#REF!,0)</f>
        <v>#REF!</v>
      </c>
    </row>
    <row r="31" spans="1:67" ht="12.75" customHeight="1" x14ac:dyDescent="0.15">
      <c r="A31" s="6">
        <f t="shared" si="12"/>
        <v>501151012119</v>
      </c>
      <c r="B31" s="6">
        <f t="shared" si="13"/>
        <v>750151012119</v>
      </c>
      <c r="C31" s="6">
        <f t="shared" si="14"/>
        <v>601151012119</v>
      </c>
      <c r="D31" s="1557" t="e">
        <f>VLOOKUP($A31,#REF!,AO31,FALSE)</f>
        <v>#REF!</v>
      </c>
      <c r="E31" s="1558"/>
      <c r="F31" s="25" t="s">
        <v>293</v>
      </c>
      <c r="G31" s="1554" t="e">
        <f>VLOOKUP($A31,#REF!,AR31,FALSE)</f>
        <v>#REF!</v>
      </c>
      <c r="H31" s="1554"/>
      <c r="I31" s="1547" t="e">
        <f>VLOOKUP($A31,#REF!,AS31,FALSE)</f>
        <v>#REF!</v>
      </c>
      <c r="J31" s="1547" t="e">
        <f>VLOOKUP($A31,#REF!,AT31,FALSE)</f>
        <v>#REF!</v>
      </c>
      <c r="K31" s="1559" t="e">
        <f>VLOOKUP($A31,#REF!,AU31,FALSE)</f>
        <v>#REF!</v>
      </c>
      <c r="L31" s="1555" t="str">
        <f>IFERROR(VLOOKUP($B31,#REF!,AV31,FALSE),"")</f>
        <v/>
      </c>
      <c r="M31" s="1556" t="e">
        <f>VLOOKUP($A31,#REF!,AW31,FALSE)</f>
        <v>#REF!</v>
      </c>
      <c r="N31" s="1556" t="e">
        <f>VLOOKUP($A31,#REF!,AX31,FALSE)*100</f>
        <v>#REF!</v>
      </c>
      <c r="O31" s="1559" t="e">
        <f>VLOOKUP($A31,#REF!,AY31,FALSE)</f>
        <v>#REF!</v>
      </c>
      <c r="P31" s="1561" t="str">
        <f>IFERROR(VLOOKUP($B31,#REF!,AZ31,FALSE),"")</f>
        <v/>
      </c>
      <c r="Q31" s="1562" t="str">
        <f>IFERROR(VLOOKUP($C31,#REF!,BA31,FALSE),"")</f>
        <v/>
      </c>
      <c r="R31" s="1547" t="e">
        <f>VLOOKUP($A31,#REF!,BB31,FALSE)</f>
        <v>#REF!</v>
      </c>
      <c r="S31" s="1547" t="e">
        <f>VLOOKUP($A31,#REF!,BC31,FALSE)</f>
        <v>#REF!</v>
      </c>
      <c r="T31" s="1547" t="e">
        <f>VLOOKUP($A31,#REF!,BD31,FALSE)</f>
        <v>#REF!</v>
      </c>
      <c r="U31" s="1547" t="e">
        <f>VLOOKUP($A31,#REF!,BE31,FALSE)</f>
        <v>#REF!</v>
      </c>
      <c r="V31" s="25" t="e">
        <f>VLOOKUP($A31,#REF!,BF31,FALSE)</f>
        <v>#REF!</v>
      </c>
      <c r="W31" s="25" t="e">
        <f>VLOOKUP($A31,#REF!,BG31,FALSE)</f>
        <v>#REF!</v>
      </c>
      <c r="X31" s="25" t="e">
        <f>VLOOKUP($A31,#REF!,BH31,FALSE)</f>
        <v>#REF!</v>
      </c>
      <c r="Y31" s="25" t="e">
        <f>VLOOKUP($A31,#REF!,BI31,FALSE)</f>
        <v>#REF!</v>
      </c>
      <c r="Z31" s="1547" t="e">
        <f>VLOOKUP($A31,#REF!,BJ31,FALSE)</f>
        <v>#REF!</v>
      </c>
      <c r="AA31" s="1547" t="e">
        <f>VLOOKUP($A31,#REF!,BK31,FALSE)</f>
        <v>#REF!</v>
      </c>
      <c r="AB31" s="1556" t="e">
        <f>VLOOKUP($A31,#REF!,BL31,FALSE)</f>
        <v>#REF!</v>
      </c>
      <c r="AC31" s="1547" t="e">
        <f>VLOOKUP($A31,#REF!,BM31,FALSE)</f>
        <v>#REF!</v>
      </c>
      <c r="AD31" s="1547" t="e">
        <f>VLOOKUP($A31,#REF!,BN31,FALSE)</f>
        <v>#REF!</v>
      </c>
      <c r="AE31" s="1547" t="e">
        <f>VLOOKUP($A31,#REF!,BO31,FALSE)</f>
        <v>#REF!</v>
      </c>
      <c r="AG31" s="1">
        <v>501151012119</v>
      </c>
      <c r="AH31" s="1" t="str">
        <f t="shared" si="15"/>
        <v>5011</v>
      </c>
      <c r="AI31" s="1" t="str">
        <f t="shared" si="16"/>
        <v>7501</v>
      </c>
      <c r="AJ31" s="1" t="str">
        <f t="shared" si="17"/>
        <v>6011</v>
      </c>
      <c r="AK31" s="1" t="str">
        <f t="shared" si="18"/>
        <v>510</v>
      </c>
      <c r="AL31" s="1" t="str">
        <f t="shared" si="19"/>
        <v>1</v>
      </c>
      <c r="AM31" s="1" t="str">
        <f t="shared" si="10"/>
        <v>21</v>
      </c>
      <c r="AN31" s="1" t="str">
        <f t="shared" si="11"/>
        <v>19</v>
      </c>
      <c r="AO31" s="7" t="e">
        <f>MATCH(AO$4,#REF!,0)</f>
        <v>#REF!</v>
      </c>
      <c r="AP31" s="7" t="e">
        <f>MATCH(AP$4,#REF!,0)</f>
        <v>#REF!</v>
      </c>
      <c r="AQ31" s="7" t="e">
        <f>MATCH(AQ$4,#REF!,0)</f>
        <v>#REF!</v>
      </c>
      <c r="AR31" s="7" t="e">
        <f>MATCH(AR$4,#REF!,0)</f>
        <v>#REF!</v>
      </c>
      <c r="AS31" s="7" t="e">
        <f>MATCH(AS$4,#REF!,0)</f>
        <v>#REF!</v>
      </c>
      <c r="AT31" s="7" t="e">
        <f>MATCH(AT$4,#REF!,0)</f>
        <v>#REF!</v>
      </c>
      <c r="AU31" s="7" t="e">
        <f>MATCH(AU$4,#REF!,0)</f>
        <v>#REF!</v>
      </c>
      <c r="AV31" s="7" t="e">
        <f>MATCH(AV$4,#REF!,0)</f>
        <v>#REF!</v>
      </c>
      <c r="AW31" s="7" t="e">
        <f>MATCH(AW$4,#REF!,0)</f>
        <v>#REF!</v>
      </c>
      <c r="AX31" s="7" t="e">
        <f>MATCH(AX$4,#REF!,0)</f>
        <v>#REF!</v>
      </c>
      <c r="AY31" s="7" t="e">
        <f>MATCH(AY$4,#REF!,0)</f>
        <v>#REF!</v>
      </c>
      <c r="AZ31" s="7" t="e">
        <f>MATCH(AZ$4,#REF!,0)</f>
        <v>#REF!</v>
      </c>
      <c r="BA31" s="7" t="e">
        <f>MATCH(BA$4,#REF!,0)</f>
        <v>#REF!</v>
      </c>
      <c r="BB31" s="7" t="e">
        <f>MATCH(BB$4,#REF!,0)</f>
        <v>#REF!</v>
      </c>
      <c r="BC31" s="7" t="e">
        <f>MATCH(BC$4,#REF!,0)</f>
        <v>#REF!</v>
      </c>
      <c r="BD31" s="7" t="e">
        <f>MATCH(BD$4,#REF!,0)</f>
        <v>#REF!</v>
      </c>
      <c r="BE31" s="7" t="e">
        <f>MATCH(BE$4,#REF!,0)</f>
        <v>#REF!</v>
      </c>
      <c r="BF31" s="7" t="e">
        <f>MATCH(BF$4,#REF!,0)</f>
        <v>#REF!</v>
      </c>
      <c r="BG31" s="7" t="e">
        <f>MATCH(BG$4,#REF!,0)</f>
        <v>#REF!</v>
      </c>
      <c r="BH31" s="7" t="e">
        <f>MATCH(BH$4,#REF!,0)</f>
        <v>#REF!</v>
      </c>
      <c r="BI31" s="7" t="e">
        <f>MATCH(BI$4,#REF!,0)</f>
        <v>#REF!</v>
      </c>
      <c r="BJ31" s="7" t="e">
        <f>MATCH(BJ$4,#REF!,0)</f>
        <v>#REF!</v>
      </c>
      <c r="BK31" s="7" t="e">
        <f>MATCH(BK$4,#REF!,0)</f>
        <v>#REF!</v>
      </c>
      <c r="BL31" s="7" t="e">
        <f>MATCH(BL$4,#REF!,0)</f>
        <v>#REF!</v>
      </c>
      <c r="BM31" s="7" t="e">
        <f>MATCH(BM$4,#REF!,0)</f>
        <v>#REF!</v>
      </c>
      <c r="BN31" s="7" t="e">
        <f>MATCH(BN$4,#REF!,0)</f>
        <v>#REF!</v>
      </c>
      <c r="BO31" s="7" t="e">
        <f>MATCH(BO$4,#REF!,0)</f>
        <v>#REF!</v>
      </c>
    </row>
    <row r="32" spans="1:67" ht="12.75" customHeight="1" x14ac:dyDescent="0.15">
      <c r="A32" s="6">
        <f t="shared" si="12"/>
        <v>501151012120</v>
      </c>
      <c r="B32" s="6">
        <f t="shared" si="13"/>
        <v>750151012120</v>
      </c>
      <c r="C32" s="6">
        <f t="shared" si="14"/>
        <v>601151012120</v>
      </c>
      <c r="D32" s="1557" t="e">
        <f>VLOOKUP($A32,#REF!,AO32,FALSE)</f>
        <v>#REF!</v>
      </c>
      <c r="E32" s="1558"/>
      <c r="F32" s="25" t="s">
        <v>293</v>
      </c>
      <c r="G32" s="1560"/>
      <c r="H32" s="1560"/>
      <c r="I32" s="1547" t="e">
        <f>VLOOKUP($A32,#REF!,AS32,FALSE)</f>
        <v>#REF!</v>
      </c>
      <c r="J32" s="1547" t="e">
        <f>VLOOKUP($A32,#REF!,AT32,FALSE)</f>
        <v>#REF!</v>
      </c>
      <c r="K32" s="1559" t="e">
        <f>VLOOKUP($A32,#REF!,AU32,FALSE)</f>
        <v>#REF!</v>
      </c>
      <c r="L32" s="1555" t="str">
        <f>IFERROR(VLOOKUP($B32,#REF!,AV32,FALSE),"")</f>
        <v/>
      </c>
      <c r="M32" s="1556" t="e">
        <f>VLOOKUP($A32,#REF!,AW32,FALSE)</f>
        <v>#REF!</v>
      </c>
      <c r="N32" s="1556" t="e">
        <f>VLOOKUP($A32,#REF!,AX32,FALSE)*100</f>
        <v>#REF!</v>
      </c>
      <c r="O32" s="1559" t="e">
        <f>VLOOKUP($A32,#REF!,AY32,FALSE)</f>
        <v>#REF!</v>
      </c>
      <c r="P32" s="1561" t="str">
        <f>IFERROR(VLOOKUP($B32,#REF!,AZ32,FALSE),"")</f>
        <v/>
      </c>
      <c r="Q32" s="1562" t="str">
        <f>IFERROR(VLOOKUP($C32,#REF!,BA32,FALSE),"")</f>
        <v/>
      </c>
      <c r="R32" s="1547" t="e">
        <f>VLOOKUP($A32,#REF!,BB32,FALSE)</f>
        <v>#REF!</v>
      </c>
      <c r="S32" s="1547" t="e">
        <f>VLOOKUP($A32,#REF!,BC32,FALSE)</f>
        <v>#REF!</v>
      </c>
      <c r="T32" s="1547" t="e">
        <f>VLOOKUP($A32,#REF!,BD32,FALSE)</f>
        <v>#REF!</v>
      </c>
      <c r="U32" s="1547" t="e">
        <f>VLOOKUP($A32,#REF!,BE32,FALSE)</f>
        <v>#REF!</v>
      </c>
      <c r="V32" s="25" t="e">
        <f>VLOOKUP($A32,#REF!,BF32,FALSE)</f>
        <v>#REF!</v>
      </c>
      <c r="W32" s="25" t="e">
        <f>VLOOKUP($A32,#REF!,BG32,FALSE)</f>
        <v>#REF!</v>
      </c>
      <c r="X32" s="25" t="e">
        <f>VLOOKUP($A32,#REF!,BH32,FALSE)</f>
        <v>#REF!</v>
      </c>
      <c r="Y32" s="25" t="e">
        <f>VLOOKUP($A32,#REF!,BI32,FALSE)</f>
        <v>#REF!</v>
      </c>
      <c r="Z32" s="1547" t="e">
        <f>VLOOKUP($A32,#REF!,BJ32,FALSE)</f>
        <v>#REF!</v>
      </c>
      <c r="AA32" s="1547" t="e">
        <f>VLOOKUP($A32,#REF!,BK32,FALSE)</f>
        <v>#REF!</v>
      </c>
      <c r="AB32" s="1556" t="e">
        <f>VLOOKUP($A32,#REF!,BL32,FALSE)</f>
        <v>#REF!</v>
      </c>
      <c r="AC32" s="1547" t="e">
        <f>VLOOKUP($A32,#REF!,BM32,FALSE)</f>
        <v>#REF!</v>
      </c>
      <c r="AD32" s="1547" t="e">
        <f>VLOOKUP($A32,#REF!,BN32,FALSE)</f>
        <v>#REF!</v>
      </c>
      <c r="AE32" s="1547" t="e">
        <f>VLOOKUP($A32,#REF!,BO32,FALSE)</f>
        <v>#REF!</v>
      </c>
      <c r="AG32" s="1">
        <v>501151012120</v>
      </c>
      <c r="AH32" s="1" t="str">
        <f t="shared" si="15"/>
        <v>5011</v>
      </c>
      <c r="AI32" s="1" t="str">
        <f t="shared" si="16"/>
        <v>7501</v>
      </c>
      <c r="AJ32" s="1" t="str">
        <f t="shared" si="17"/>
        <v>6011</v>
      </c>
      <c r="AK32" s="1" t="str">
        <f t="shared" si="18"/>
        <v>510</v>
      </c>
      <c r="AL32" s="1" t="str">
        <f t="shared" si="19"/>
        <v>1</v>
      </c>
      <c r="AM32" s="1" t="str">
        <f t="shared" si="10"/>
        <v>21</v>
      </c>
      <c r="AN32" s="1" t="str">
        <f t="shared" si="11"/>
        <v>20</v>
      </c>
      <c r="AO32" s="7" t="e">
        <f>MATCH(AO$4,#REF!,0)</f>
        <v>#REF!</v>
      </c>
      <c r="AP32" s="7" t="e">
        <f>MATCH(AP$4,#REF!,0)</f>
        <v>#REF!</v>
      </c>
      <c r="AQ32" s="7" t="e">
        <f>MATCH(AQ$4,#REF!,0)</f>
        <v>#REF!</v>
      </c>
      <c r="AR32" s="7" t="e">
        <f>MATCH(AR$4,#REF!,0)</f>
        <v>#REF!</v>
      </c>
      <c r="AS32" s="7" t="e">
        <f>MATCH(AS$4,#REF!,0)</f>
        <v>#REF!</v>
      </c>
      <c r="AT32" s="7" t="e">
        <f>MATCH(AT$4,#REF!,0)</f>
        <v>#REF!</v>
      </c>
      <c r="AU32" s="7" t="e">
        <f>MATCH(AU$4,#REF!,0)</f>
        <v>#REF!</v>
      </c>
      <c r="AV32" s="7" t="e">
        <f>MATCH(AV$4,#REF!,0)</f>
        <v>#REF!</v>
      </c>
      <c r="AW32" s="7" t="e">
        <f>MATCH(AW$4,#REF!,0)</f>
        <v>#REF!</v>
      </c>
      <c r="AX32" s="7" t="e">
        <f>MATCH(AX$4,#REF!,0)</f>
        <v>#REF!</v>
      </c>
      <c r="AY32" s="7" t="e">
        <f>MATCH(AY$4,#REF!,0)</f>
        <v>#REF!</v>
      </c>
      <c r="AZ32" s="7" t="e">
        <f>MATCH(AZ$4,#REF!,0)</f>
        <v>#REF!</v>
      </c>
      <c r="BA32" s="7" t="e">
        <f>MATCH(BA$4,#REF!,0)</f>
        <v>#REF!</v>
      </c>
      <c r="BB32" s="7" t="e">
        <f>MATCH(BB$4,#REF!,0)</f>
        <v>#REF!</v>
      </c>
      <c r="BC32" s="7" t="e">
        <f>MATCH(BC$4,#REF!,0)</f>
        <v>#REF!</v>
      </c>
      <c r="BD32" s="7" t="e">
        <f>MATCH(BD$4,#REF!,0)</f>
        <v>#REF!</v>
      </c>
      <c r="BE32" s="7" t="e">
        <f>MATCH(BE$4,#REF!,0)</f>
        <v>#REF!</v>
      </c>
      <c r="BF32" s="7" t="e">
        <f>MATCH(BF$4,#REF!,0)</f>
        <v>#REF!</v>
      </c>
      <c r="BG32" s="7" t="e">
        <f>MATCH(BG$4,#REF!,0)</f>
        <v>#REF!</v>
      </c>
      <c r="BH32" s="7" t="e">
        <f>MATCH(BH$4,#REF!,0)</f>
        <v>#REF!</v>
      </c>
      <c r="BI32" s="7" t="e">
        <f>MATCH(BI$4,#REF!,0)</f>
        <v>#REF!</v>
      </c>
      <c r="BJ32" s="7" t="e">
        <f>MATCH(BJ$4,#REF!,0)</f>
        <v>#REF!</v>
      </c>
      <c r="BK32" s="7" t="e">
        <f>MATCH(BK$4,#REF!,0)</f>
        <v>#REF!</v>
      </c>
      <c r="BL32" s="7" t="e">
        <f>MATCH(BL$4,#REF!,0)</f>
        <v>#REF!</v>
      </c>
      <c r="BM32" s="7" t="e">
        <f>MATCH(BM$4,#REF!,0)</f>
        <v>#REF!</v>
      </c>
      <c r="BN32" s="7" t="e">
        <f>MATCH(BN$4,#REF!,0)</f>
        <v>#REF!</v>
      </c>
      <c r="BO32" s="7" t="e">
        <f>MATCH(BO$4,#REF!,0)</f>
        <v>#REF!</v>
      </c>
    </row>
    <row r="33" spans="1:67" ht="12.75" customHeight="1" x14ac:dyDescent="0.15">
      <c r="A33" s="6">
        <f t="shared" si="12"/>
        <v>501151012118</v>
      </c>
      <c r="B33" s="6">
        <f t="shared" si="13"/>
        <v>750151012118</v>
      </c>
      <c r="C33" s="6">
        <f t="shared" si="14"/>
        <v>601151012118</v>
      </c>
      <c r="D33" s="1557" t="e">
        <f>VLOOKUP($A33,#REF!,AO33,FALSE)</f>
        <v>#REF!</v>
      </c>
      <c r="E33" s="1558"/>
      <c r="F33" s="25" t="s">
        <v>293</v>
      </c>
      <c r="G33" s="1560"/>
      <c r="H33" s="1560"/>
      <c r="I33" s="1547" t="e">
        <f>VLOOKUP($A33,#REF!,AS33,FALSE)</f>
        <v>#REF!</v>
      </c>
      <c r="J33" s="1547" t="e">
        <f>VLOOKUP($A33,#REF!,AT33,FALSE)</f>
        <v>#REF!</v>
      </c>
      <c r="K33" s="1559" t="e">
        <f>VLOOKUP($A33,#REF!,AU33,FALSE)</f>
        <v>#REF!</v>
      </c>
      <c r="L33" s="1555" t="str">
        <f>IFERROR(VLOOKUP($B33,#REF!,AV33,FALSE),"")</f>
        <v/>
      </c>
      <c r="M33" s="1556" t="e">
        <f>VLOOKUP($A33,#REF!,AW33,FALSE)</f>
        <v>#REF!</v>
      </c>
      <c r="N33" s="1556" t="e">
        <f>VLOOKUP($A33,#REF!,AX33,FALSE)*100</f>
        <v>#REF!</v>
      </c>
      <c r="O33" s="1559" t="e">
        <f>VLOOKUP($A33,#REF!,AY33,FALSE)</f>
        <v>#REF!</v>
      </c>
      <c r="P33" s="1561" t="str">
        <f>IFERROR(VLOOKUP($B33,#REF!,AZ33,FALSE),"")</f>
        <v/>
      </c>
      <c r="Q33" s="1562" t="str">
        <f>IFERROR(VLOOKUP($C33,#REF!,BA33,FALSE),"")</f>
        <v/>
      </c>
      <c r="R33" s="1547" t="e">
        <f>VLOOKUP($A33,#REF!,BB33,FALSE)</f>
        <v>#REF!</v>
      </c>
      <c r="S33" s="1547" t="e">
        <f>VLOOKUP($A33,#REF!,BC33,FALSE)</f>
        <v>#REF!</v>
      </c>
      <c r="T33" s="1547" t="e">
        <f>VLOOKUP($A33,#REF!,BD33,FALSE)</f>
        <v>#REF!</v>
      </c>
      <c r="U33" s="1547" t="e">
        <f>VLOOKUP($A33,#REF!,BE33,FALSE)</f>
        <v>#REF!</v>
      </c>
      <c r="V33" s="25" t="e">
        <f>VLOOKUP($A33,#REF!,BF33,FALSE)</f>
        <v>#REF!</v>
      </c>
      <c r="W33" s="25" t="e">
        <f>VLOOKUP($A33,#REF!,BG33,FALSE)</f>
        <v>#REF!</v>
      </c>
      <c r="X33" s="25" t="e">
        <f>VLOOKUP($A33,#REF!,BH33,FALSE)</f>
        <v>#REF!</v>
      </c>
      <c r="Y33" s="25" t="e">
        <f>VLOOKUP($A33,#REF!,BI33,FALSE)</f>
        <v>#REF!</v>
      </c>
      <c r="Z33" s="1547" t="e">
        <f>VLOOKUP($A33,#REF!,BJ33,FALSE)</f>
        <v>#REF!</v>
      </c>
      <c r="AA33" s="1547" t="e">
        <f>VLOOKUP($A33,#REF!,BK33,FALSE)</f>
        <v>#REF!</v>
      </c>
      <c r="AB33" s="1556" t="e">
        <f>VLOOKUP($A33,#REF!,BL33,FALSE)</f>
        <v>#REF!</v>
      </c>
      <c r="AC33" s="1547" t="e">
        <f>VLOOKUP($A33,#REF!,BM33,FALSE)</f>
        <v>#REF!</v>
      </c>
      <c r="AD33" s="1547" t="e">
        <f>VLOOKUP($A33,#REF!,BN33,FALSE)</f>
        <v>#REF!</v>
      </c>
      <c r="AE33" s="1547" t="e">
        <f>VLOOKUP($A33,#REF!,BO33,FALSE)</f>
        <v>#REF!</v>
      </c>
      <c r="AG33" s="1">
        <v>501151012118</v>
      </c>
      <c r="AH33" s="1" t="str">
        <f t="shared" si="15"/>
        <v>5011</v>
      </c>
      <c r="AI33" s="1" t="str">
        <f t="shared" si="16"/>
        <v>7501</v>
      </c>
      <c r="AJ33" s="1" t="str">
        <f t="shared" si="17"/>
        <v>6011</v>
      </c>
      <c r="AK33" s="1" t="str">
        <f t="shared" si="18"/>
        <v>510</v>
      </c>
      <c r="AL33" s="1" t="str">
        <f t="shared" si="19"/>
        <v>1</v>
      </c>
      <c r="AM33" s="1" t="str">
        <f t="shared" si="10"/>
        <v>21</v>
      </c>
      <c r="AN33" s="1" t="str">
        <f t="shared" si="11"/>
        <v>18</v>
      </c>
      <c r="AO33" s="7" t="e">
        <f>MATCH(AO$4,#REF!,0)</f>
        <v>#REF!</v>
      </c>
      <c r="AP33" s="7" t="e">
        <f>MATCH(AP$4,#REF!,0)</f>
        <v>#REF!</v>
      </c>
      <c r="AQ33" s="7" t="e">
        <f>MATCH(AQ$4,#REF!,0)</f>
        <v>#REF!</v>
      </c>
      <c r="AR33" s="7" t="e">
        <f>MATCH(AR$4,#REF!,0)</f>
        <v>#REF!</v>
      </c>
      <c r="AS33" s="7" t="e">
        <f>MATCH(AS$4,#REF!,0)</f>
        <v>#REF!</v>
      </c>
      <c r="AT33" s="7" t="e">
        <f>MATCH(AT$4,#REF!,0)</f>
        <v>#REF!</v>
      </c>
      <c r="AU33" s="7" t="e">
        <f>MATCH(AU$4,#REF!,0)</f>
        <v>#REF!</v>
      </c>
      <c r="AV33" s="7" t="e">
        <f>MATCH(AV$4,#REF!,0)</f>
        <v>#REF!</v>
      </c>
      <c r="AW33" s="7" t="e">
        <f>MATCH(AW$4,#REF!,0)</f>
        <v>#REF!</v>
      </c>
      <c r="AX33" s="7" t="e">
        <f>MATCH(AX$4,#REF!,0)</f>
        <v>#REF!</v>
      </c>
      <c r="AY33" s="7" t="e">
        <f>MATCH(AY$4,#REF!,0)</f>
        <v>#REF!</v>
      </c>
      <c r="AZ33" s="7" t="e">
        <f>MATCH(AZ$4,#REF!,0)</f>
        <v>#REF!</v>
      </c>
      <c r="BA33" s="7" t="e">
        <f>MATCH(BA$4,#REF!,0)</f>
        <v>#REF!</v>
      </c>
      <c r="BB33" s="7" t="e">
        <f>MATCH(BB$4,#REF!,0)</f>
        <v>#REF!</v>
      </c>
      <c r="BC33" s="7" t="e">
        <f>MATCH(BC$4,#REF!,0)</f>
        <v>#REF!</v>
      </c>
      <c r="BD33" s="7" t="e">
        <f>MATCH(BD$4,#REF!,0)</f>
        <v>#REF!</v>
      </c>
      <c r="BE33" s="7" t="e">
        <f>MATCH(BE$4,#REF!,0)</f>
        <v>#REF!</v>
      </c>
      <c r="BF33" s="7" t="e">
        <f>MATCH(BF$4,#REF!,0)</f>
        <v>#REF!</v>
      </c>
      <c r="BG33" s="7" t="e">
        <f>MATCH(BG$4,#REF!,0)</f>
        <v>#REF!</v>
      </c>
      <c r="BH33" s="7" t="e">
        <f>MATCH(BH$4,#REF!,0)</f>
        <v>#REF!</v>
      </c>
      <c r="BI33" s="7" t="e">
        <f>MATCH(BI$4,#REF!,0)</f>
        <v>#REF!</v>
      </c>
      <c r="BJ33" s="7" t="e">
        <f>MATCH(BJ$4,#REF!,0)</f>
        <v>#REF!</v>
      </c>
      <c r="BK33" s="7" t="e">
        <f>MATCH(BK$4,#REF!,0)</f>
        <v>#REF!</v>
      </c>
      <c r="BL33" s="7" t="e">
        <f>MATCH(BL$4,#REF!,0)</f>
        <v>#REF!</v>
      </c>
      <c r="BM33" s="7" t="e">
        <f>MATCH(BM$4,#REF!,0)</f>
        <v>#REF!</v>
      </c>
      <c r="BN33" s="7" t="e">
        <f>MATCH(BN$4,#REF!,0)</f>
        <v>#REF!</v>
      </c>
      <c r="BO33" s="7" t="e">
        <f>MATCH(BO$4,#REF!,0)</f>
        <v>#REF!</v>
      </c>
    </row>
    <row r="34" spans="1:67" ht="12.75" customHeight="1" x14ac:dyDescent="0.15">
      <c r="A34" s="6">
        <f t="shared" si="12"/>
        <v>501151011819</v>
      </c>
      <c r="B34" s="6">
        <f t="shared" si="13"/>
        <v>750151011819</v>
      </c>
      <c r="C34" s="6">
        <f t="shared" si="14"/>
        <v>601151011819</v>
      </c>
      <c r="D34" s="1557" t="e">
        <f>VLOOKUP($A34,#REF!,AO34,FALSE)</f>
        <v>#REF!</v>
      </c>
      <c r="E34" s="1558"/>
      <c r="F34" s="25" t="s">
        <v>293</v>
      </c>
      <c r="G34" s="1554" t="e">
        <f>VLOOKUP($A34,#REF!,AR34,FALSE)</f>
        <v>#REF!</v>
      </c>
      <c r="H34" s="1554"/>
      <c r="I34" s="1547" t="e">
        <f>VLOOKUP($A34,#REF!,AS34,FALSE)</f>
        <v>#REF!</v>
      </c>
      <c r="J34" s="1547" t="e">
        <f>VLOOKUP($A34,#REF!,AT34,FALSE)</f>
        <v>#REF!</v>
      </c>
      <c r="K34" s="1559" t="e">
        <f>VLOOKUP($A34,#REF!,AU34,FALSE)</f>
        <v>#REF!</v>
      </c>
      <c r="L34" s="1555" t="str">
        <f>IFERROR(VLOOKUP($B34,#REF!,AV34,FALSE),"")</f>
        <v/>
      </c>
      <c r="M34" s="1556" t="e">
        <f>VLOOKUP($A34,#REF!,AW34,FALSE)</f>
        <v>#REF!</v>
      </c>
      <c r="N34" s="1556" t="e">
        <f>VLOOKUP($A34,#REF!,AX34,FALSE)*100</f>
        <v>#REF!</v>
      </c>
      <c r="O34" s="1559" t="e">
        <f>VLOOKUP($A34,#REF!,AY34,FALSE)</f>
        <v>#REF!</v>
      </c>
      <c r="P34" s="1561" t="str">
        <f>IFERROR(VLOOKUP($B34,#REF!,AZ34,FALSE),"")</f>
        <v/>
      </c>
      <c r="Q34" s="1562" t="str">
        <f>IFERROR(VLOOKUP($C34,#REF!,BA34,FALSE),"")</f>
        <v/>
      </c>
      <c r="R34" s="1547" t="e">
        <f>VLOOKUP($A34,#REF!,BB34,FALSE)</f>
        <v>#REF!</v>
      </c>
      <c r="S34" s="1547" t="e">
        <f>VLOOKUP($A34,#REF!,BC34,FALSE)</f>
        <v>#REF!</v>
      </c>
      <c r="T34" s="1547" t="e">
        <f>VLOOKUP($A34,#REF!,BD34,FALSE)</f>
        <v>#REF!</v>
      </c>
      <c r="U34" s="1547" t="e">
        <f>VLOOKUP($A34,#REF!,BE34,FALSE)</f>
        <v>#REF!</v>
      </c>
      <c r="V34" s="25" t="e">
        <f>VLOOKUP($A34,#REF!,BF34,FALSE)</f>
        <v>#REF!</v>
      </c>
      <c r="W34" s="25" t="e">
        <f>VLOOKUP($A34,#REF!,BG34,FALSE)</f>
        <v>#REF!</v>
      </c>
      <c r="X34" s="25" t="e">
        <f>VLOOKUP($A34,#REF!,BH34,FALSE)</f>
        <v>#REF!</v>
      </c>
      <c r="Y34" s="25" t="e">
        <f>VLOOKUP($A34,#REF!,BI34,FALSE)</f>
        <v>#REF!</v>
      </c>
      <c r="Z34" s="1547" t="e">
        <f>VLOOKUP($A34,#REF!,BJ34,FALSE)</f>
        <v>#REF!</v>
      </c>
      <c r="AA34" s="1547" t="e">
        <f>VLOOKUP($A34,#REF!,BK34,FALSE)</f>
        <v>#REF!</v>
      </c>
      <c r="AB34" s="1556" t="e">
        <f>VLOOKUP($A34,#REF!,BL34,FALSE)</f>
        <v>#REF!</v>
      </c>
      <c r="AC34" s="1547" t="e">
        <f>VLOOKUP($A34,#REF!,BM34,FALSE)</f>
        <v>#REF!</v>
      </c>
      <c r="AD34" s="1547" t="e">
        <f>VLOOKUP($A34,#REF!,BN34,FALSE)</f>
        <v>#REF!</v>
      </c>
      <c r="AE34" s="1547" t="e">
        <f>VLOOKUP($A34,#REF!,BO34,FALSE)</f>
        <v>#REF!</v>
      </c>
      <c r="AG34" s="1">
        <v>501151011819</v>
      </c>
      <c r="AH34" s="1" t="str">
        <f t="shared" si="15"/>
        <v>5011</v>
      </c>
      <c r="AI34" s="1" t="str">
        <f t="shared" si="16"/>
        <v>7501</v>
      </c>
      <c r="AJ34" s="1" t="str">
        <f t="shared" si="17"/>
        <v>6011</v>
      </c>
      <c r="AK34" s="1" t="str">
        <f t="shared" si="18"/>
        <v>510</v>
      </c>
      <c r="AL34" s="1" t="str">
        <f t="shared" si="19"/>
        <v>1</v>
      </c>
      <c r="AM34" s="1" t="str">
        <f t="shared" si="10"/>
        <v>18</v>
      </c>
      <c r="AN34" s="1" t="str">
        <f t="shared" si="11"/>
        <v>19</v>
      </c>
      <c r="AO34" s="7" t="e">
        <f>MATCH(AO$4,#REF!,0)</f>
        <v>#REF!</v>
      </c>
      <c r="AP34" s="7" t="e">
        <f>MATCH(AP$4,#REF!,0)</f>
        <v>#REF!</v>
      </c>
      <c r="AQ34" s="7" t="e">
        <f>MATCH(AQ$4,#REF!,0)</f>
        <v>#REF!</v>
      </c>
      <c r="AR34" s="7" t="e">
        <f>MATCH(AR$4,#REF!,0)</f>
        <v>#REF!</v>
      </c>
      <c r="AS34" s="7" t="e">
        <f>MATCH(AS$4,#REF!,0)</f>
        <v>#REF!</v>
      </c>
      <c r="AT34" s="7" t="e">
        <f>MATCH(AT$4,#REF!,0)</f>
        <v>#REF!</v>
      </c>
      <c r="AU34" s="7" t="e">
        <f>MATCH(AU$4,#REF!,0)</f>
        <v>#REF!</v>
      </c>
      <c r="AV34" s="7" t="e">
        <f>MATCH(AV$4,#REF!,0)</f>
        <v>#REF!</v>
      </c>
      <c r="AW34" s="7" t="e">
        <f>MATCH(AW$4,#REF!,0)</f>
        <v>#REF!</v>
      </c>
      <c r="AX34" s="7" t="e">
        <f>MATCH(AX$4,#REF!,0)</f>
        <v>#REF!</v>
      </c>
      <c r="AY34" s="7" t="e">
        <f>MATCH(AY$4,#REF!,0)</f>
        <v>#REF!</v>
      </c>
      <c r="AZ34" s="7" t="e">
        <f>MATCH(AZ$4,#REF!,0)</f>
        <v>#REF!</v>
      </c>
      <c r="BA34" s="7" t="e">
        <f>MATCH(BA$4,#REF!,0)</f>
        <v>#REF!</v>
      </c>
      <c r="BB34" s="7" t="e">
        <f>MATCH(BB$4,#REF!,0)</f>
        <v>#REF!</v>
      </c>
      <c r="BC34" s="7" t="e">
        <f>MATCH(BC$4,#REF!,0)</f>
        <v>#REF!</v>
      </c>
      <c r="BD34" s="7" t="e">
        <f>MATCH(BD$4,#REF!,0)</f>
        <v>#REF!</v>
      </c>
      <c r="BE34" s="7" t="e">
        <f>MATCH(BE$4,#REF!,0)</f>
        <v>#REF!</v>
      </c>
      <c r="BF34" s="7" t="e">
        <f>MATCH(BF$4,#REF!,0)</f>
        <v>#REF!</v>
      </c>
      <c r="BG34" s="7" t="e">
        <f>MATCH(BG$4,#REF!,0)</f>
        <v>#REF!</v>
      </c>
      <c r="BH34" s="7" t="e">
        <f>MATCH(BH$4,#REF!,0)</f>
        <v>#REF!</v>
      </c>
      <c r="BI34" s="7" t="e">
        <f>MATCH(BI$4,#REF!,0)</f>
        <v>#REF!</v>
      </c>
      <c r="BJ34" s="7" t="e">
        <f>MATCH(BJ$4,#REF!,0)</f>
        <v>#REF!</v>
      </c>
      <c r="BK34" s="7" t="e">
        <f>MATCH(BK$4,#REF!,0)</f>
        <v>#REF!</v>
      </c>
      <c r="BL34" s="7" t="e">
        <f>MATCH(BL$4,#REF!,0)</f>
        <v>#REF!</v>
      </c>
      <c r="BM34" s="7" t="e">
        <f>MATCH(BM$4,#REF!,0)</f>
        <v>#REF!</v>
      </c>
      <c r="BN34" s="7" t="e">
        <f>MATCH(BN$4,#REF!,0)</f>
        <v>#REF!</v>
      </c>
      <c r="BO34" s="7" t="e">
        <f>MATCH(BO$4,#REF!,0)</f>
        <v>#REF!</v>
      </c>
    </row>
    <row r="35" spans="1:67" ht="12.75" customHeight="1" x14ac:dyDescent="0.15">
      <c r="A35" s="6">
        <f t="shared" si="12"/>
        <v>501151011820</v>
      </c>
      <c r="B35" s="6">
        <f t="shared" si="13"/>
        <v>750151011820</v>
      </c>
      <c r="C35" s="6">
        <f t="shared" si="14"/>
        <v>601151011820</v>
      </c>
      <c r="D35" s="1557" t="e">
        <f>VLOOKUP($A35,#REF!,AO35,FALSE)</f>
        <v>#REF!</v>
      </c>
      <c r="E35" s="1558"/>
      <c r="F35" s="25" t="s">
        <v>293</v>
      </c>
      <c r="G35" s="1560"/>
      <c r="H35" s="1560"/>
      <c r="I35" s="1547" t="e">
        <f>VLOOKUP($A35,#REF!,AS35,FALSE)</f>
        <v>#REF!</v>
      </c>
      <c r="J35" s="1547" t="e">
        <f>VLOOKUP($A35,#REF!,AT35,FALSE)</f>
        <v>#REF!</v>
      </c>
      <c r="K35" s="1559" t="e">
        <f>VLOOKUP($A35,#REF!,AU35,FALSE)</f>
        <v>#REF!</v>
      </c>
      <c r="L35" s="1555" t="str">
        <f>IFERROR(VLOOKUP($B35,#REF!,AV35,FALSE),"")</f>
        <v/>
      </c>
      <c r="M35" s="1556" t="e">
        <f>VLOOKUP($A35,#REF!,AW35,FALSE)</f>
        <v>#REF!</v>
      </c>
      <c r="N35" s="1556" t="e">
        <f>VLOOKUP($A35,#REF!,AX35,FALSE)*100</f>
        <v>#REF!</v>
      </c>
      <c r="O35" s="1559" t="e">
        <f>VLOOKUP($A35,#REF!,AY35,FALSE)</f>
        <v>#REF!</v>
      </c>
      <c r="P35" s="1561" t="str">
        <f>IFERROR(VLOOKUP($B35,#REF!,AZ35,FALSE),"")</f>
        <v/>
      </c>
      <c r="Q35" s="1562" t="str">
        <f>IFERROR(VLOOKUP($C35,#REF!,BA35,FALSE),"")</f>
        <v/>
      </c>
      <c r="R35" s="1547" t="e">
        <f>VLOOKUP($A35,#REF!,BB35,FALSE)</f>
        <v>#REF!</v>
      </c>
      <c r="S35" s="1547" t="e">
        <f>VLOOKUP($A35,#REF!,BC35,FALSE)</f>
        <v>#REF!</v>
      </c>
      <c r="T35" s="1547" t="e">
        <f>VLOOKUP($A35,#REF!,BD35,FALSE)</f>
        <v>#REF!</v>
      </c>
      <c r="U35" s="1547" t="e">
        <f>VLOOKUP($A35,#REF!,BE35,FALSE)</f>
        <v>#REF!</v>
      </c>
      <c r="V35" s="25" t="e">
        <f>VLOOKUP($A35,#REF!,BF35,FALSE)</f>
        <v>#REF!</v>
      </c>
      <c r="W35" s="25" t="e">
        <f>VLOOKUP($A35,#REF!,BG35,FALSE)</f>
        <v>#REF!</v>
      </c>
      <c r="X35" s="25" t="e">
        <f>VLOOKUP($A35,#REF!,BH35,FALSE)</f>
        <v>#REF!</v>
      </c>
      <c r="Y35" s="25" t="e">
        <f>VLOOKUP($A35,#REF!,BI35,FALSE)</f>
        <v>#REF!</v>
      </c>
      <c r="Z35" s="1547" t="e">
        <f>VLOOKUP($A35,#REF!,BJ35,FALSE)</f>
        <v>#REF!</v>
      </c>
      <c r="AA35" s="1547" t="e">
        <f>VLOOKUP($A35,#REF!,BK35,FALSE)</f>
        <v>#REF!</v>
      </c>
      <c r="AB35" s="1556" t="e">
        <f>VLOOKUP($A35,#REF!,BL35,FALSE)</f>
        <v>#REF!</v>
      </c>
      <c r="AC35" s="1547" t="e">
        <f>VLOOKUP($A35,#REF!,BM35,FALSE)</f>
        <v>#REF!</v>
      </c>
      <c r="AD35" s="1547" t="e">
        <f>VLOOKUP($A35,#REF!,BN35,FALSE)</f>
        <v>#REF!</v>
      </c>
      <c r="AE35" s="1547" t="e">
        <f>VLOOKUP($A35,#REF!,BO35,FALSE)</f>
        <v>#REF!</v>
      </c>
      <c r="AG35" s="1">
        <v>501151011820</v>
      </c>
      <c r="AH35" s="1" t="str">
        <f t="shared" si="15"/>
        <v>5011</v>
      </c>
      <c r="AI35" s="1" t="str">
        <f t="shared" si="16"/>
        <v>7501</v>
      </c>
      <c r="AJ35" s="1" t="str">
        <f t="shared" si="17"/>
        <v>6011</v>
      </c>
      <c r="AK35" s="1" t="str">
        <f t="shared" si="18"/>
        <v>510</v>
      </c>
      <c r="AL35" s="1" t="str">
        <f t="shared" si="19"/>
        <v>1</v>
      </c>
      <c r="AM35" s="1" t="str">
        <f t="shared" si="10"/>
        <v>18</v>
      </c>
      <c r="AN35" s="1" t="str">
        <f t="shared" si="11"/>
        <v>20</v>
      </c>
      <c r="AO35" s="7" t="e">
        <f>MATCH(AO$4,#REF!,0)</f>
        <v>#REF!</v>
      </c>
      <c r="AP35" s="7" t="e">
        <f>MATCH(AP$4,#REF!,0)</f>
        <v>#REF!</v>
      </c>
      <c r="AQ35" s="7" t="e">
        <f>MATCH(AQ$4,#REF!,0)</f>
        <v>#REF!</v>
      </c>
      <c r="AR35" s="7" t="e">
        <f>MATCH(AR$4,#REF!,0)</f>
        <v>#REF!</v>
      </c>
      <c r="AS35" s="7" t="e">
        <f>MATCH(AS$4,#REF!,0)</f>
        <v>#REF!</v>
      </c>
      <c r="AT35" s="7" t="e">
        <f>MATCH(AT$4,#REF!,0)</f>
        <v>#REF!</v>
      </c>
      <c r="AU35" s="7" t="e">
        <f>MATCH(AU$4,#REF!,0)</f>
        <v>#REF!</v>
      </c>
      <c r="AV35" s="7" t="e">
        <f>MATCH(AV$4,#REF!,0)</f>
        <v>#REF!</v>
      </c>
      <c r="AW35" s="7" t="e">
        <f>MATCH(AW$4,#REF!,0)</f>
        <v>#REF!</v>
      </c>
      <c r="AX35" s="7" t="e">
        <f>MATCH(AX$4,#REF!,0)</f>
        <v>#REF!</v>
      </c>
      <c r="AY35" s="7" t="e">
        <f>MATCH(AY$4,#REF!,0)</f>
        <v>#REF!</v>
      </c>
      <c r="AZ35" s="7" t="e">
        <f>MATCH(AZ$4,#REF!,0)</f>
        <v>#REF!</v>
      </c>
      <c r="BA35" s="7" t="e">
        <f>MATCH(BA$4,#REF!,0)</f>
        <v>#REF!</v>
      </c>
      <c r="BB35" s="7" t="e">
        <f>MATCH(BB$4,#REF!,0)</f>
        <v>#REF!</v>
      </c>
      <c r="BC35" s="7" t="e">
        <f>MATCH(BC$4,#REF!,0)</f>
        <v>#REF!</v>
      </c>
      <c r="BD35" s="7" t="e">
        <f>MATCH(BD$4,#REF!,0)</f>
        <v>#REF!</v>
      </c>
      <c r="BE35" s="7" t="e">
        <f>MATCH(BE$4,#REF!,0)</f>
        <v>#REF!</v>
      </c>
      <c r="BF35" s="7" t="e">
        <f>MATCH(BF$4,#REF!,0)</f>
        <v>#REF!</v>
      </c>
      <c r="BG35" s="7" t="e">
        <f>MATCH(BG$4,#REF!,0)</f>
        <v>#REF!</v>
      </c>
      <c r="BH35" s="7" t="e">
        <f>MATCH(BH$4,#REF!,0)</f>
        <v>#REF!</v>
      </c>
      <c r="BI35" s="7" t="e">
        <f>MATCH(BI$4,#REF!,0)</f>
        <v>#REF!</v>
      </c>
      <c r="BJ35" s="7" t="e">
        <f>MATCH(BJ$4,#REF!,0)</f>
        <v>#REF!</v>
      </c>
      <c r="BK35" s="7" t="e">
        <f>MATCH(BK$4,#REF!,0)</f>
        <v>#REF!</v>
      </c>
      <c r="BL35" s="7" t="e">
        <f>MATCH(BL$4,#REF!,0)</f>
        <v>#REF!</v>
      </c>
      <c r="BM35" s="7" t="e">
        <f>MATCH(BM$4,#REF!,0)</f>
        <v>#REF!</v>
      </c>
      <c r="BN35" s="7" t="e">
        <f>MATCH(BN$4,#REF!,0)</f>
        <v>#REF!</v>
      </c>
      <c r="BO35" s="7" t="e">
        <f>MATCH(BO$4,#REF!,0)</f>
        <v>#REF!</v>
      </c>
    </row>
    <row r="36" spans="1:67" ht="12.75" customHeight="1" x14ac:dyDescent="0.15">
      <c r="A36" s="6">
        <f t="shared" si="12"/>
        <v>501151011821</v>
      </c>
      <c r="B36" s="6">
        <f t="shared" si="13"/>
        <v>750151011821</v>
      </c>
      <c r="C36" s="6">
        <f t="shared" si="14"/>
        <v>601151011821</v>
      </c>
      <c r="D36" s="1557" t="e">
        <f>VLOOKUP($A36,#REF!,AO36,FALSE)</f>
        <v>#REF!</v>
      </c>
      <c r="E36" s="1558"/>
      <c r="F36" s="25" t="s">
        <v>293</v>
      </c>
      <c r="G36" s="1560"/>
      <c r="H36" s="1560"/>
      <c r="I36" s="1547" t="e">
        <f>VLOOKUP($A36,#REF!,AS36,FALSE)</f>
        <v>#REF!</v>
      </c>
      <c r="J36" s="1547" t="e">
        <f>VLOOKUP($A36,#REF!,AT36,FALSE)</f>
        <v>#REF!</v>
      </c>
      <c r="K36" s="1559" t="e">
        <f>VLOOKUP($A36,#REF!,AU36,FALSE)</f>
        <v>#REF!</v>
      </c>
      <c r="L36" s="1555" t="str">
        <f>IFERROR(VLOOKUP($B36,#REF!,AV36,FALSE),"")</f>
        <v/>
      </c>
      <c r="M36" s="1556" t="e">
        <f>VLOOKUP($A36,#REF!,AW36,FALSE)</f>
        <v>#REF!</v>
      </c>
      <c r="N36" s="1556" t="e">
        <f>VLOOKUP($A36,#REF!,AX36,FALSE)*100</f>
        <v>#REF!</v>
      </c>
      <c r="O36" s="1559" t="e">
        <f>VLOOKUP($A36,#REF!,AY36,FALSE)</f>
        <v>#REF!</v>
      </c>
      <c r="P36" s="1561" t="str">
        <f>IFERROR(VLOOKUP($B36,#REF!,AZ36,FALSE),"")</f>
        <v/>
      </c>
      <c r="Q36" s="1562" t="str">
        <f>IFERROR(VLOOKUP($C36,#REF!,BA36,FALSE),"")</f>
        <v/>
      </c>
      <c r="R36" s="1547" t="e">
        <f>VLOOKUP($A36,#REF!,BB36,FALSE)</f>
        <v>#REF!</v>
      </c>
      <c r="S36" s="1547" t="e">
        <f>VLOOKUP($A36,#REF!,BC36,FALSE)</f>
        <v>#REF!</v>
      </c>
      <c r="T36" s="1547" t="e">
        <f>VLOOKUP($A36,#REF!,BD36,FALSE)</f>
        <v>#REF!</v>
      </c>
      <c r="U36" s="1547" t="e">
        <f>VLOOKUP($A36,#REF!,BE36,FALSE)</f>
        <v>#REF!</v>
      </c>
      <c r="V36" s="25" t="e">
        <f>VLOOKUP($A36,#REF!,BF36,FALSE)</f>
        <v>#REF!</v>
      </c>
      <c r="W36" s="25" t="e">
        <f>VLOOKUP($A36,#REF!,BG36,FALSE)</f>
        <v>#REF!</v>
      </c>
      <c r="X36" s="25" t="e">
        <f>VLOOKUP($A36,#REF!,BH36,FALSE)</f>
        <v>#REF!</v>
      </c>
      <c r="Y36" s="25" t="e">
        <f>VLOOKUP($A36,#REF!,BI36,FALSE)</f>
        <v>#REF!</v>
      </c>
      <c r="Z36" s="1547" t="e">
        <f>VLOOKUP($A36,#REF!,BJ36,FALSE)</f>
        <v>#REF!</v>
      </c>
      <c r="AA36" s="1547" t="e">
        <f>VLOOKUP($A36,#REF!,BK36,FALSE)</f>
        <v>#REF!</v>
      </c>
      <c r="AB36" s="1556" t="e">
        <f>VLOOKUP($A36,#REF!,BL36,FALSE)</f>
        <v>#REF!</v>
      </c>
      <c r="AC36" s="1547" t="e">
        <f>VLOOKUP($A36,#REF!,BM36,FALSE)</f>
        <v>#REF!</v>
      </c>
      <c r="AD36" s="1547" t="e">
        <f>VLOOKUP($A36,#REF!,BN36,FALSE)</f>
        <v>#REF!</v>
      </c>
      <c r="AE36" s="1547" t="e">
        <f>VLOOKUP($A36,#REF!,BO36,FALSE)</f>
        <v>#REF!</v>
      </c>
      <c r="AG36" s="1">
        <v>501151011821</v>
      </c>
      <c r="AH36" s="1" t="str">
        <f t="shared" si="15"/>
        <v>5011</v>
      </c>
      <c r="AI36" s="1" t="str">
        <f t="shared" si="16"/>
        <v>7501</v>
      </c>
      <c r="AJ36" s="1" t="str">
        <f t="shared" si="17"/>
        <v>6011</v>
      </c>
      <c r="AK36" s="1" t="str">
        <f t="shared" si="18"/>
        <v>510</v>
      </c>
      <c r="AL36" s="1" t="str">
        <f t="shared" si="19"/>
        <v>1</v>
      </c>
      <c r="AM36" s="1" t="str">
        <f t="shared" si="10"/>
        <v>18</v>
      </c>
      <c r="AN36" s="1" t="str">
        <f t="shared" si="11"/>
        <v>21</v>
      </c>
      <c r="AO36" s="7" t="e">
        <f>MATCH(AO$4,#REF!,0)</f>
        <v>#REF!</v>
      </c>
      <c r="AP36" s="7" t="e">
        <f>MATCH(AP$4,#REF!,0)</f>
        <v>#REF!</v>
      </c>
      <c r="AQ36" s="7" t="e">
        <f>MATCH(AQ$4,#REF!,0)</f>
        <v>#REF!</v>
      </c>
      <c r="AR36" s="7" t="e">
        <f>MATCH(AR$4,#REF!,0)</f>
        <v>#REF!</v>
      </c>
      <c r="AS36" s="7" t="e">
        <f>MATCH(AS$4,#REF!,0)</f>
        <v>#REF!</v>
      </c>
      <c r="AT36" s="7" t="e">
        <f>MATCH(AT$4,#REF!,0)</f>
        <v>#REF!</v>
      </c>
      <c r="AU36" s="7" t="e">
        <f>MATCH(AU$4,#REF!,0)</f>
        <v>#REF!</v>
      </c>
      <c r="AV36" s="7" t="e">
        <f>MATCH(AV$4,#REF!,0)</f>
        <v>#REF!</v>
      </c>
      <c r="AW36" s="7" t="e">
        <f>MATCH(AW$4,#REF!,0)</f>
        <v>#REF!</v>
      </c>
      <c r="AX36" s="7" t="e">
        <f>MATCH(AX$4,#REF!,0)</f>
        <v>#REF!</v>
      </c>
      <c r="AY36" s="7" t="e">
        <f>MATCH(AY$4,#REF!,0)</f>
        <v>#REF!</v>
      </c>
      <c r="AZ36" s="7" t="e">
        <f>MATCH(AZ$4,#REF!,0)</f>
        <v>#REF!</v>
      </c>
      <c r="BA36" s="7" t="e">
        <f>MATCH(BA$4,#REF!,0)</f>
        <v>#REF!</v>
      </c>
      <c r="BB36" s="7" t="e">
        <f>MATCH(BB$4,#REF!,0)</f>
        <v>#REF!</v>
      </c>
      <c r="BC36" s="7" t="e">
        <f>MATCH(BC$4,#REF!,0)</f>
        <v>#REF!</v>
      </c>
      <c r="BD36" s="7" t="e">
        <f>MATCH(BD$4,#REF!,0)</f>
        <v>#REF!</v>
      </c>
      <c r="BE36" s="7" t="e">
        <f>MATCH(BE$4,#REF!,0)</f>
        <v>#REF!</v>
      </c>
      <c r="BF36" s="7" t="e">
        <f>MATCH(BF$4,#REF!,0)</f>
        <v>#REF!</v>
      </c>
      <c r="BG36" s="7" t="e">
        <f>MATCH(BG$4,#REF!,0)</f>
        <v>#REF!</v>
      </c>
      <c r="BH36" s="7" t="e">
        <f>MATCH(BH$4,#REF!,0)</f>
        <v>#REF!</v>
      </c>
      <c r="BI36" s="7" t="e">
        <f>MATCH(BI$4,#REF!,0)</f>
        <v>#REF!</v>
      </c>
      <c r="BJ36" s="7" t="e">
        <f>MATCH(BJ$4,#REF!,0)</f>
        <v>#REF!</v>
      </c>
      <c r="BK36" s="7" t="e">
        <f>MATCH(BK$4,#REF!,0)</f>
        <v>#REF!</v>
      </c>
      <c r="BL36" s="7" t="e">
        <f>MATCH(BL$4,#REF!,0)</f>
        <v>#REF!</v>
      </c>
      <c r="BM36" s="7" t="e">
        <f>MATCH(BM$4,#REF!,0)</f>
        <v>#REF!</v>
      </c>
      <c r="BN36" s="7" t="e">
        <f>MATCH(BN$4,#REF!,0)</f>
        <v>#REF!</v>
      </c>
      <c r="BO36" s="7" t="e">
        <f>MATCH(BO$4,#REF!,0)</f>
        <v>#REF!</v>
      </c>
    </row>
    <row r="37" spans="1:67" ht="12.75" customHeight="1" x14ac:dyDescent="0.15">
      <c r="A37" s="6">
        <f t="shared" si="12"/>
        <v>501020711616</v>
      </c>
      <c r="B37" s="6">
        <f t="shared" si="13"/>
        <v>750020711616</v>
      </c>
      <c r="C37" s="6">
        <f t="shared" si="14"/>
        <v>601020711616</v>
      </c>
      <c r="D37" s="18" t="e">
        <f>VLOOKUP($A37,#REF!,AO37,FALSE)</f>
        <v>#REF!</v>
      </c>
      <c r="E37" s="26" t="e">
        <f>VLOOKUP($A37,#REF!,AP37,FALSE)</f>
        <v>#REF!</v>
      </c>
      <c r="F37" s="25" t="s">
        <v>293</v>
      </c>
      <c r="G37" s="1547" t="e">
        <f>VLOOKUP($A37,#REF!,AR37,FALSE)</f>
        <v>#REF!</v>
      </c>
      <c r="H37" s="1547"/>
      <c r="I37" s="25" t="e">
        <f>VLOOKUP($A37,#REF!,AS37,FALSE)</f>
        <v>#REF!</v>
      </c>
      <c r="J37" s="25" t="e">
        <f>VLOOKUP($A37,#REF!,AT37,FALSE)</f>
        <v>#REF!</v>
      </c>
      <c r="K37" s="28" t="e">
        <f>VLOOKUP($A37,#REF!,AU37,FALSE)</f>
        <v>#REF!</v>
      </c>
      <c r="L37" s="29" t="str">
        <f>IFERROR(VLOOKUP($B37,#REF!,AV37,FALSE),"")</f>
        <v/>
      </c>
      <c r="M37" s="27" t="e">
        <f>VLOOKUP($A37,#REF!,AW37,FALSE)</f>
        <v>#REF!</v>
      </c>
      <c r="N37" s="27" t="e">
        <f>VLOOKUP($A37,#REF!,AX37,FALSE)*100</f>
        <v>#REF!</v>
      </c>
      <c r="O37" s="28" t="e">
        <f>VLOOKUP($A37,#REF!,AY37,FALSE)</f>
        <v>#REF!</v>
      </c>
      <c r="P37" s="31" t="str">
        <f>IFERROR(VLOOKUP($B37,#REF!,AZ37,FALSE),"")</f>
        <v/>
      </c>
      <c r="Q37" s="30" t="str">
        <f>IFERROR(VLOOKUP($C37,#REF!,BA37,FALSE),"")</f>
        <v/>
      </c>
      <c r="R37" s="25" t="e">
        <f>VLOOKUP($A37,#REF!,BB37,FALSE)</f>
        <v>#REF!</v>
      </c>
      <c r="S37" s="25" t="e">
        <f>VLOOKUP($A37,#REF!,BC37,FALSE)</f>
        <v>#REF!</v>
      </c>
      <c r="T37" s="25" t="e">
        <f>VLOOKUP($A37,#REF!,BD37,FALSE)</f>
        <v>#REF!</v>
      </c>
      <c r="U37" s="25" t="e">
        <f>VLOOKUP($A37,#REF!,BE37,FALSE)</f>
        <v>#REF!</v>
      </c>
      <c r="V37" s="25" t="e">
        <f>VLOOKUP($A37,#REF!,BF37,FALSE)</f>
        <v>#REF!</v>
      </c>
      <c r="W37" s="25" t="e">
        <f>VLOOKUP($A37,#REF!,BG37,FALSE)</f>
        <v>#REF!</v>
      </c>
      <c r="X37" s="25" t="e">
        <f>VLOOKUP($A37,#REF!,BH37,FALSE)</f>
        <v>#REF!</v>
      </c>
      <c r="Y37" s="25" t="e">
        <f>VLOOKUP($A37,#REF!,BI37,FALSE)</f>
        <v>#REF!</v>
      </c>
      <c r="Z37" s="25" t="e">
        <f>VLOOKUP($A37,#REF!,BJ37,FALSE)</f>
        <v>#REF!</v>
      </c>
      <c r="AA37" s="25" t="e">
        <f>VLOOKUP($A37,#REF!,BK37,FALSE)</f>
        <v>#REF!</v>
      </c>
      <c r="AB37" s="27" t="e">
        <f>VLOOKUP($A37,#REF!,BL37,FALSE)</f>
        <v>#REF!</v>
      </c>
      <c r="AC37" s="25" t="e">
        <f>VLOOKUP($A37,#REF!,BM37,FALSE)</f>
        <v>#REF!</v>
      </c>
      <c r="AD37" s="25" t="e">
        <f>VLOOKUP($A37,#REF!,BN37,FALSE)</f>
        <v>#REF!</v>
      </c>
      <c r="AE37" s="25" t="e">
        <f>VLOOKUP($A37,#REF!,BO37,FALSE)</f>
        <v>#REF!</v>
      </c>
      <c r="AG37" s="1">
        <v>501020711616</v>
      </c>
      <c r="AH37" s="1" t="str">
        <f t="shared" si="15"/>
        <v>5010</v>
      </c>
      <c r="AI37" s="1" t="str">
        <f t="shared" si="16"/>
        <v>7500</v>
      </c>
      <c r="AJ37" s="1" t="str">
        <f t="shared" si="17"/>
        <v>6010</v>
      </c>
      <c r="AK37" s="1" t="str">
        <f t="shared" si="18"/>
        <v>207</v>
      </c>
      <c r="AL37" s="1" t="str">
        <f t="shared" si="19"/>
        <v>1</v>
      </c>
      <c r="AM37" s="1" t="str">
        <f t="shared" si="10"/>
        <v>16</v>
      </c>
      <c r="AN37" s="1" t="str">
        <f t="shared" si="11"/>
        <v>16</v>
      </c>
      <c r="AO37" s="7" t="e">
        <f>MATCH(AO$4,#REF!,0)</f>
        <v>#REF!</v>
      </c>
      <c r="AP37" s="7" t="e">
        <f>MATCH(AP$4,#REF!,0)</f>
        <v>#REF!</v>
      </c>
      <c r="AQ37" s="7" t="e">
        <f>MATCH(AQ$4,#REF!,0)</f>
        <v>#REF!</v>
      </c>
      <c r="AR37" s="7" t="e">
        <f>MATCH(AR$4,#REF!,0)</f>
        <v>#REF!</v>
      </c>
      <c r="AS37" s="7" t="e">
        <f>MATCH(AS$4,#REF!,0)</f>
        <v>#REF!</v>
      </c>
      <c r="AT37" s="7" t="e">
        <f>MATCH(AT$4,#REF!,0)</f>
        <v>#REF!</v>
      </c>
      <c r="AU37" s="7" t="e">
        <f>MATCH(AU$4,#REF!,0)</f>
        <v>#REF!</v>
      </c>
      <c r="AV37" s="7" t="e">
        <f>MATCH(AV$4,#REF!,0)</f>
        <v>#REF!</v>
      </c>
      <c r="AW37" s="7" t="e">
        <f>MATCH(AW$4,#REF!,0)</f>
        <v>#REF!</v>
      </c>
      <c r="AX37" s="7" t="e">
        <f>MATCH(AX$4,#REF!,0)</f>
        <v>#REF!</v>
      </c>
      <c r="AY37" s="7" t="e">
        <f>MATCH(AY$4,#REF!,0)</f>
        <v>#REF!</v>
      </c>
      <c r="AZ37" s="7" t="e">
        <f>MATCH(AZ$4,#REF!,0)</f>
        <v>#REF!</v>
      </c>
      <c r="BA37" s="7" t="e">
        <f>MATCH(BA$4,#REF!,0)</f>
        <v>#REF!</v>
      </c>
      <c r="BB37" s="7" t="e">
        <f>MATCH(BB$4,#REF!,0)</f>
        <v>#REF!</v>
      </c>
      <c r="BC37" s="7" t="e">
        <f>MATCH(BC$4,#REF!,0)</f>
        <v>#REF!</v>
      </c>
      <c r="BD37" s="7" t="e">
        <f>MATCH(BD$4,#REF!,0)</f>
        <v>#REF!</v>
      </c>
      <c r="BE37" s="7" t="e">
        <f>MATCH(BE$4,#REF!,0)</f>
        <v>#REF!</v>
      </c>
      <c r="BF37" s="7" t="e">
        <f>MATCH(BF$4,#REF!,0)</f>
        <v>#REF!</v>
      </c>
      <c r="BG37" s="7" t="e">
        <f>MATCH(BG$4,#REF!,0)</f>
        <v>#REF!</v>
      </c>
      <c r="BH37" s="7" t="e">
        <f>MATCH(BH$4,#REF!,0)</f>
        <v>#REF!</v>
      </c>
      <c r="BI37" s="7" t="e">
        <f>MATCH(BI$4,#REF!,0)</f>
        <v>#REF!</v>
      </c>
      <c r="BJ37" s="7" t="e">
        <f>MATCH(BJ$4,#REF!,0)</f>
        <v>#REF!</v>
      </c>
      <c r="BK37" s="7" t="e">
        <f>MATCH(BK$4,#REF!,0)</f>
        <v>#REF!</v>
      </c>
      <c r="BL37" s="7" t="e">
        <f>MATCH(BL$4,#REF!,0)</f>
        <v>#REF!</v>
      </c>
      <c r="BM37" s="7" t="e">
        <f>MATCH(BM$4,#REF!,0)</f>
        <v>#REF!</v>
      </c>
      <c r="BN37" s="7" t="e">
        <f>MATCH(BN$4,#REF!,0)</f>
        <v>#REF!</v>
      </c>
      <c r="BO37" s="7" t="e">
        <f>MATCH(BO$4,#REF!,0)</f>
        <v>#REF!</v>
      </c>
    </row>
    <row r="38" spans="1:67" ht="12.75" customHeight="1" x14ac:dyDescent="0.15">
      <c r="A38" s="6">
        <f t="shared" si="12"/>
        <v>501151513222</v>
      </c>
      <c r="B38" s="6">
        <f t="shared" si="13"/>
        <v>750151513222</v>
      </c>
      <c r="C38" s="6">
        <f t="shared" si="14"/>
        <v>601151513222</v>
      </c>
      <c r="D38" s="1557" t="e">
        <f>VLOOKUP($A38,#REF!,AO38,FALSE)</f>
        <v>#REF!</v>
      </c>
      <c r="E38" s="1543" t="e">
        <f>VLOOKUP($A38,#REF!,AP38,FALSE)</f>
        <v>#REF!</v>
      </c>
      <c r="F38" s="25" t="s">
        <v>293</v>
      </c>
      <c r="G38" s="1554" t="e">
        <f>VLOOKUP($A38,#REF!,AR38,FALSE)</f>
        <v>#REF!</v>
      </c>
      <c r="H38" s="1554"/>
      <c r="I38" s="1547" t="e">
        <f>VLOOKUP($A38,#REF!,AS38,FALSE)</f>
        <v>#REF!</v>
      </c>
      <c r="J38" s="1547" t="e">
        <f>VLOOKUP($A38,#REF!,AT38,FALSE)</f>
        <v>#REF!</v>
      </c>
      <c r="K38" s="1559" t="e">
        <f>VLOOKUP($A38,#REF!,AU38,FALSE)</f>
        <v>#REF!</v>
      </c>
      <c r="L38" s="1555" t="str">
        <f>IFERROR(VLOOKUP($B38,#REF!,AV38,FALSE),"")</f>
        <v/>
      </c>
      <c r="M38" s="1556" t="e">
        <f>VLOOKUP($A38,#REF!,AW38,FALSE)</f>
        <v>#REF!</v>
      </c>
      <c r="N38" s="1556" t="e">
        <f>VLOOKUP($A38,#REF!,AX38,FALSE)*100</f>
        <v>#REF!</v>
      </c>
      <c r="O38" s="1559" t="e">
        <f>VLOOKUP($A38,#REF!,AY38,FALSE)</f>
        <v>#REF!</v>
      </c>
      <c r="P38" s="1561" t="str">
        <f>IFERROR(VLOOKUP($B38,#REF!,AZ38,FALSE),"")</f>
        <v/>
      </c>
      <c r="Q38" s="1562" t="str">
        <f>IFERROR(VLOOKUP($C38,#REF!,BA38,FALSE),"")</f>
        <v/>
      </c>
      <c r="R38" s="1547" t="e">
        <f>VLOOKUP($A38,#REF!,BB38,FALSE)</f>
        <v>#REF!</v>
      </c>
      <c r="S38" s="1547" t="e">
        <f>VLOOKUP($A38,#REF!,BC38,FALSE)</f>
        <v>#REF!</v>
      </c>
      <c r="T38" s="1547" t="e">
        <f>VLOOKUP($A38,#REF!,BD38,FALSE)</f>
        <v>#REF!</v>
      </c>
      <c r="U38" s="1547" t="e">
        <f>VLOOKUP($A38,#REF!,BE38,FALSE)</f>
        <v>#REF!</v>
      </c>
      <c r="V38" s="25" t="e">
        <f>VLOOKUP($A38,#REF!,BF38,FALSE)</f>
        <v>#REF!</v>
      </c>
      <c r="W38" s="25" t="e">
        <f>VLOOKUP($A38,#REF!,BG38,FALSE)</f>
        <v>#REF!</v>
      </c>
      <c r="X38" s="25" t="e">
        <f>VLOOKUP($A38,#REF!,BH38,FALSE)</f>
        <v>#REF!</v>
      </c>
      <c r="Y38" s="25" t="e">
        <f>VLOOKUP($A38,#REF!,BI38,FALSE)</f>
        <v>#REF!</v>
      </c>
      <c r="Z38" s="1547" t="e">
        <f>VLOOKUP($A38,#REF!,BJ38,FALSE)</f>
        <v>#REF!</v>
      </c>
      <c r="AA38" s="1547" t="e">
        <f>VLOOKUP($A38,#REF!,BK38,FALSE)</f>
        <v>#REF!</v>
      </c>
      <c r="AB38" s="1556" t="e">
        <f>VLOOKUP($A38,#REF!,BL38,FALSE)</f>
        <v>#REF!</v>
      </c>
      <c r="AC38" s="1547" t="e">
        <f>VLOOKUP($A38,#REF!,BM38,FALSE)</f>
        <v>#REF!</v>
      </c>
      <c r="AD38" s="1547" t="e">
        <f>VLOOKUP($A38,#REF!,BN38,FALSE)</f>
        <v>#REF!</v>
      </c>
      <c r="AE38" s="1547" t="e">
        <f>VLOOKUP($A38,#REF!,BO38,FALSE)</f>
        <v>#REF!</v>
      </c>
      <c r="AG38" s="1">
        <v>501151513222</v>
      </c>
      <c r="AH38" s="1" t="str">
        <f t="shared" si="15"/>
        <v>5011</v>
      </c>
      <c r="AI38" s="1" t="str">
        <f t="shared" si="16"/>
        <v>7501</v>
      </c>
      <c r="AJ38" s="1" t="str">
        <f t="shared" si="17"/>
        <v>6011</v>
      </c>
      <c r="AK38" s="1" t="str">
        <f t="shared" si="18"/>
        <v>515</v>
      </c>
      <c r="AL38" s="1" t="str">
        <f t="shared" si="19"/>
        <v>1</v>
      </c>
      <c r="AM38" s="1" t="str">
        <f t="shared" si="10"/>
        <v>32</v>
      </c>
      <c r="AN38" s="1" t="str">
        <f t="shared" si="11"/>
        <v>22</v>
      </c>
      <c r="AO38" s="7" t="e">
        <f>MATCH(AO$4,#REF!,0)</f>
        <v>#REF!</v>
      </c>
      <c r="AP38" s="7" t="e">
        <f>MATCH(AP$4,#REF!,0)</f>
        <v>#REF!</v>
      </c>
      <c r="AQ38" s="7" t="e">
        <f>MATCH(AQ$4,#REF!,0)</f>
        <v>#REF!</v>
      </c>
      <c r="AR38" s="7" t="e">
        <f>MATCH(AR$4,#REF!,0)</f>
        <v>#REF!</v>
      </c>
      <c r="AS38" s="7" t="e">
        <f>MATCH(AS$4,#REF!,0)</f>
        <v>#REF!</v>
      </c>
      <c r="AT38" s="7" t="e">
        <f>MATCH(AT$4,#REF!,0)</f>
        <v>#REF!</v>
      </c>
      <c r="AU38" s="7" t="e">
        <f>MATCH(AU$4,#REF!,0)</f>
        <v>#REF!</v>
      </c>
      <c r="AV38" s="7" t="e">
        <f>MATCH(AV$4,#REF!,0)</f>
        <v>#REF!</v>
      </c>
      <c r="AW38" s="7" t="e">
        <f>MATCH(AW$4,#REF!,0)</f>
        <v>#REF!</v>
      </c>
      <c r="AX38" s="7" t="e">
        <f>MATCH(AX$4,#REF!,0)</f>
        <v>#REF!</v>
      </c>
      <c r="AY38" s="7" t="e">
        <f>MATCH(AY$4,#REF!,0)</f>
        <v>#REF!</v>
      </c>
      <c r="AZ38" s="7" t="e">
        <f>MATCH(AZ$4,#REF!,0)</f>
        <v>#REF!</v>
      </c>
      <c r="BA38" s="7" t="e">
        <f>MATCH(BA$4,#REF!,0)</f>
        <v>#REF!</v>
      </c>
      <c r="BB38" s="7" t="e">
        <f>MATCH(BB$4,#REF!,0)</f>
        <v>#REF!</v>
      </c>
      <c r="BC38" s="7" t="e">
        <f>MATCH(BC$4,#REF!,0)</f>
        <v>#REF!</v>
      </c>
      <c r="BD38" s="7" t="e">
        <f>MATCH(BD$4,#REF!,0)</f>
        <v>#REF!</v>
      </c>
      <c r="BE38" s="7" t="e">
        <f>MATCH(BE$4,#REF!,0)</f>
        <v>#REF!</v>
      </c>
      <c r="BF38" s="7" t="e">
        <f>MATCH(BF$4,#REF!,0)</f>
        <v>#REF!</v>
      </c>
      <c r="BG38" s="7" t="e">
        <f>MATCH(BG$4,#REF!,0)</f>
        <v>#REF!</v>
      </c>
      <c r="BH38" s="7" t="e">
        <f>MATCH(BH$4,#REF!,0)</f>
        <v>#REF!</v>
      </c>
      <c r="BI38" s="7" t="e">
        <f>MATCH(BI$4,#REF!,0)</f>
        <v>#REF!</v>
      </c>
      <c r="BJ38" s="7" t="e">
        <f>MATCH(BJ$4,#REF!,0)</f>
        <v>#REF!</v>
      </c>
      <c r="BK38" s="7" t="e">
        <f>MATCH(BK$4,#REF!,0)</f>
        <v>#REF!</v>
      </c>
      <c r="BL38" s="7" t="e">
        <f>MATCH(BL$4,#REF!,0)</f>
        <v>#REF!</v>
      </c>
      <c r="BM38" s="7" t="e">
        <f>MATCH(BM$4,#REF!,0)</f>
        <v>#REF!</v>
      </c>
      <c r="BN38" s="7" t="e">
        <f>MATCH(BN$4,#REF!,0)</f>
        <v>#REF!</v>
      </c>
      <c r="BO38" s="7" t="e">
        <f>MATCH(BO$4,#REF!,0)</f>
        <v>#REF!</v>
      </c>
    </row>
    <row r="39" spans="1:67" ht="12.75" customHeight="1" x14ac:dyDescent="0.15">
      <c r="A39" s="6">
        <f t="shared" si="12"/>
        <v>501151513224</v>
      </c>
      <c r="B39" s="6">
        <f t="shared" si="13"/>
        <v>750151513224</v>
      </c>
      <c r="C39" s="6">
        <f t="shared" si="14"/>
        <v>601151513224</v>
      </c>
      <c r="D39" s="1557" t="e">
        <f>VLOOKUP($A39,#REF!,AO39,FALSE)</f>
        <v>#REF!</v>
      </c>
      <c r="E39" s="1543"/>
      <c r="F39" s="25" t="s">
        <v>293</v>
      </c>
      <c r="G39" s="1560"/>
      <c r="H39" s="1560"/>
      <c r="I39" s="1547" t="e">
        <f>VLOOKUP($A39,#REF!,AS39,FALSE)</f>
        <v>#REF!</v>
      </c>
      <c r="J39" s="1547" t="e">
        <f>VLOOKUP($A39,#REF!,AT39,FALSE)</f>
        <v>#REF!</v>
      </c>
      <c r="K39" s="1559" t="e">
        <f>VLOOKUP($A39,#REF!,AU39,FALSE)</f>
        <v>#REF!</v>
      </c>
      <c r="L39" s="1555" t="str">
        <f>IFERROR(VLOOKUP($B39,#REF!,AV39,FALSE),"")</f>
        <v/>
      </c>
      <c r="M39" s="1556" t="e">
        <f>VLOOKUP($A39,#REF!,AW39,FALSE)</f>
        <v>#REF!</v>
      </c>
      <c r="N39" s="1556" t="e">
        <f>VLOOKUP($A39,#REF!,AX39,FALSE)*100</f>
        <v>#REF!</v>
      </c>
      <c r="O39" s="1559" t="e">
        <f>VLOOKUP($A39,#REF!,AY39,FALSE)</f>
        <v>#REF!</v>
      </c>
      <c r="P39" s="1561" t="str">
        <f>IFERROR(VLOOKUP($B39,#REF!,AZ39,FALSE),"")</f>
        <v/>
      </c>
      <c r="Q39" s="1562" t="str">
        <f>IFERROR(VLOOKUP($C39,#REF!,BA39,FALSE),"")</f>
        <v/>
      </c>
      <c r="R39" s="1547" t="e">
        <f>VLOOKUP($A39,#REF!,BB39,FALSE)</f>
        <v>#REF!</v>
      </c>
      <c r="S39" s="1547" t="e">
        <f>VLOOKUP($A39,#REF!,BC39,FALSE)</f>
        <v>#REF!</v>
      </c>
      <c r="T39" s="1547" t="e">
        <f>VLOOKUP($A39,#REF!,BD39,FALSE)</f>
        <v>#REF!</v>
      </c>
      <c r="U39" s="1547" t="e">
        <f>VLOOKUP($A39,#REF!,BE39,FALSE)</f>
        <v>#REF!</v>
      </c>
      <c r="V39" s="25" t="e">
        <f>VLOOKUP($A39,#REF!,BF39,FALSE)</f>
        <v>#REF!</v>
      </c>
      <c r="W39" s="25" t="e">
        <f>VLOOKUP($A39,#REF!,BG39,FALSE)</f>
        <v>#REF!</v>
      </c>
      <c r="X39" s="25" t="e">
        <f>VLOOKUP($A39,#REF!,BH39,FALSE)</f>
        <v>#REF!</v>
      </c>
      <c r="Y39" s="25" t="e">
        <f>VLOOKUP($A39,#REF!,BI39,FALSE)</f>
        <v>#REF!</v>
      </c>
      <c r="Z39" s="1547" t="e">
        <f>VLOOKUP($A39,#REF!,BJ39,FALSE)</f>
        <v>#REF!</v>
      </c>
      <c r="AA39" s="1547" t="e">
        <f>VLOOKUP($A39,#REF!,BK39,FALSE)</f>
        <v>#REF!</v>
      </c>
      <c r="AB39" s="1556" t="e">
        <f>VLOOKUP($A39,#REF!,BL39,FALSE)</f>
        <v>#REF!</v>
      </c>
      <c r="AC39" s="1547" t="e">
        <f>VLOOKUP($A39,#REF!,BM39,FALSE)</f>
        <v>#REF!</v>
      </c>
      <c r="AD39" s="1547" t="e">
        <f>VLOOKUP($A39,#REF!,BN39,FALSE)</f>
        <v>#REF!</v>
      </c>
      <c r="AE39" s="1547" t="e">
        <f>VLOOKUP($A39,#REF!,BO39,FALSE)</f>
        <v>#REF!</v>
      </c>
      <c r="AG39" s="1">
        <v>501151513224</v>
      </c>
      <c r="AH39" s="1" t="str">
        <f t="shared" si="15"/>
        <v>5011</v>
      </c>
      <c r="AI39" s="1" t="str">
        <f t="shared" si="16"/>
        <v>7501</v>
      </c>
      <c r="AJ39" s="1" t="str">
        <f t="shared" si="17"/>
        <v>6011</v>
      </c>
      <c r="AK39" s="1" t="str">
        <f t="shared" si="18"/>
        <v>515</v>
      </c>
      <c r="AL39" s="1" t="str">
        <f t="shared" si="19"/>
        <v>1</v>
      </c>
      <c r="AM39" s="1" t="str">
        <f t="shared" si="10"/>
        <v>32</v>
      </c>
      <c r="AN39" s="1" t="str">
        <f t="shared" si="11"/>
        <v>24</v>
      </c>
      <c r="AO39" s="7" t="e">
        <f>MATCH(AO$4,#REF!,0)</f>
        <v>#REF!</v>
      </c>
      <c r="AP39" s="7" t="e">
        <f>MATCH(AP$4,#REF!,0)</f>
        <v>#REF!</v>
      </c>
      <c r="AQ39" s="7" t="e">
        <f>MATCH(AQ$4,#REF!,0)</f>
        <v>#REF!</v>
      </c>
      <c r="AR39" s="7" t="e">
        <f>MATCH(AR$4,#REF!,0)</f>
        <v>#REF!</v>
      </c>
      <c r="AS39" s="7" t="e">
        <f>MATCH(AS$4,#REF!,0)</f>
        <v>#REF!</v>
      </c>
      <c r="AT39" s="7" t="e">
        <f>MATCH(AT$4,#REF!,0)</f>
        <v>#REF!</v>
      </c>
      <c r="AU39" s="7" t="e">
        <f>MATCH(AU$4,#REF!,0)</f>
        <v>#REF!</v>
      </c>
      <c r="AV39" s="7" t="e">
        <f>MATCH(AV$4,#REF!,0)</f>
        <v>#REF!</v>
      </c>
      <c r="AW39" s="7" t="e">
        <f>MATCH(AW$4,#REF!,0)</f>
        <v>#REF!</v>
      </c>
      <c r="AX39" s="7" t="e">
        <f>MATCH(AX$4,#REF!,0)</f>
        <v>#REF!</v>
      </c>
      <c r="AY39" s="7" t="e">
        <f>MATCH(AY$4,#REF!,0)</f>
        <v>#REF!</v>
      </c>
      <c r="AZ39" s="7" t="e">
        <f>MATCH(AZ$4,#REF!,0)</f>
        <v>#REF!</v>
      </c>
      <c r="BA39" s="7" t="e">
        <f>MATCH(BA$4,#REF!,0)</f>
        <v>#REF!</v>
      </c>
      <c r="BB39" s="7" t="e">
        <f>MATCH(BB$4,#REF!,0)</f>
        <v>#REF!</v>
      </c>
      <c r="BC39" s="7" t="e">
        <f>MATCH(BC$4,#REF!,0)</f>
        <v>#REF!</v>
      </c>
      <c r="BD39" s="7" t="e">
        <f>MATCH(BD$4,#REF!,0)</f>
        <v>#REF!</v>
      </c>
      <c r="BE39" s="7" t="e">
        <f>MATCH(BE$4,#REF!,0)</f>
        <v>#REF!</v>
      </c>
      <c r="BF39" s="7" t="e">
        <f>MATCH(BF$4,#REF!,0)</f>
        <v>#REF!</v>
      </c>
      <c r="BG39" s="7" t="e">
        <f>MATCH(BG$4,#REF!,0)</f>
        <v>#REF!</v>
      </c>
      <c r="BH39" s="7" t="e">
        <f>MATCH(BH$4,#REF!,0)</f>
        <v>#REF!</v>
      </c>
      <c r="BI39" s="7" t="e">
        <f>MATCH(BI$4,#REF!,0)</f>
        <v>#REF!</v>
      </c>
      <c r="BJ39" s="7" t="e">
        <f>MATCH(BJ$4,#REF!,0)</f>
        <v>#REF!</v>
      </c>
      <c r="BK39" s="7" t="e">
        <f>MATCH(BK$4,#REF!,0)</f>
        <v>#REF!</v>
      </c>
      <c r="BL39" s="7" t="e">
        <f>MATCH(BL$4,#REF!,0)</f>
        <v>#REF!</v>
      </c>
      <c r="BM39" s="7" t="e">
        <f>MATCH(BM$4,#REF!,0)</f>
        <v>#REF!</v>
      </c>
      <c r="BN39" s="7" t="e">
        <f>MATCH(BN$4,#REF!,0)</f>
        <v>#REF!</v>
      </c>
      <c r="BO39" s="7" t="e">
        <f>MATCH(BO$4,#REF!,0)</f>
        <v>#REF!</v>
      </c>
    </row>
    <row r="40" spans="1:67" ht="12.75" customHeight="1" x14ac:dyDescent="0.15">
      <c r="A40" s="6">
        <f t="shared" si="12"/>
        <v>501151513231</v>
      </c>
      <c r="B40" s="6">
        <f t="shared" si="13"/>
        <v>750151513231</v>
      </c>
      <c r="C40" s="6">
        <f t="shared" si="14"/>
        <v>601151513231</v>
      </c>
      <c r="D40" s="1557" t="e">
        <f>VLOOKUP($A40,#REF!,AO40,FALSE)</f>
        <v>#REF!</v>
      </c>
      <c r="E40" s="1543"/>
      <c r="F40" s="25" t="s">
        <v>293</v>
      </c>
      <c r="G40" s="1560"/>
      <c r="H40" s="1560"/>
      <c r="I40" s="1547" t="e">
        <f>VLOOKUP($A40,#REF!,AS40,FALSE)</f>
        <v>#REF!</v>
      </c>
      <c r="J40" s="1547" t="e">
        <f>VLOOKUP($A40,#REF!,AT40,FALSE)</f>
        <v>#REF!</v>
      </c>
      <c r="K40" s="1559" t="e">
        <f>VLOOKUP($A40,#REF!,AU40,FALSE)</f>
        <v>#REF!</v>
      </c>
      <c r="L40" s="1555" t="str">
        <f>IFERROR(VLOOKUP($B40,#REF!,AV40,FALSE),"")</f>
        <v/>
      </c>
      <c r="M40" s="1556" t="e">
        <f>VLOOKUP($A40,#REF!,AW40,FALSE)</f>
        <v>#REF!</v>
      </c>
      <c r="N40" s="1556" t="e">
        <f>VLOOKUP($A40,#REF!,AX40,FALSE)*100</f>
        <v>#REF!</v>
      </c>
      <c r="O40" s="1559" t="e">
        <f>VLOOKUP($A40,#REF!,AY40,FALSE)</f>
        <v>#REF!</v>
      </c>
      <c r="P40" s="1561" t="str">
        <f>IFERROR(VLOOKUP($B40,#REF!,AZ40,FALSE),"")</f>
        <v/>
      </c>
      <c r="Q40" s="1562" t="str">
        <f>IFERROR(VLOOKUP($C40,#REF!,BA40,FALSE),"")</f>
        <v/>
      </c>
      <c r="R40" s="1547" t="e">
        <f>VLOOKUP($A40,#REF!,BB40,FALSE)</f>
        <v>#REF!</v>
      </c>
      <c r="S40" s="1547" t="e">
        <f>VLOOKUP($A40,#REF!,BC40,FALSE)</f>
        <v>#REF!</v>
      </c>
      <c r="T40" s="1547" t="e">
        <f>VLOOKUP($A40,#REF!,BD40,FALSE)</f>
        <v>#REF!</v>
      </c>
      <c r="U40" s="1547" t="e">
        <f>VLOOKUP($A40,#REF!,BE40,FALSE)</f>
        <v>#REF!</v>
      </c>
      <c r="V40" s="25" t="e">
        <f>VLOOKUP($A40,#REF!,BF40,FALSE)</f>
        <v>#REF!</v>
      </c>
      <c r="W40" s="25" t="e">
        <f>VLOOKUP($A40,#REF!,BG40,FALSE)</f>
        <v>#REF!</v>
      </c>
      <c r="X40" s="25" t="e">
        <f>VLOOKUP($A40,#REF!,BH40,FALSE)</f>
        <v>#REF!</v>
      </c>
      <c r="Y40" s="25" t="e">
        <f>VLOOKUP($A40,#REF!,BI40,FALSE)</f>
        <v>#REF!</v>
      </c>
      <c r="Z40" s="1547" t="e">
        <f>VLOOKUP($A40,#REF!,BJ40,FALSE)</f>
        <v>#REF!</v>
      </c>
      <c r="AA40" s="1547" t="e">
        <f>VLOOKUP($A40,#REF!,BK40,FALSE)</f>
        <v>#REF!</v>
      </c>
      <c r="AB40" s="1556" t="e">
        <f>VLOOKUP($A40,#REF!,BL40,FALSE)</f>
        <v>#REF!</v>
      </c>
      <c r="AC40" s="1547" t="e">
        <f>VLOOKUP($A40,#REF!,BM40,FALSE)</f>
        <v>#REF!</v>
      </c>
      <c r="AD40" s="1547" t="e">
        <f>VLOOKUP($A40,#REF!,BN40,FALSE)</f>
        <v>#REF!</v>
      </c>
      <c r="AE40" s="1547" t="e">
        <f>VLOOKUP($A40,#REF!,BO40,FALSE)</f>
        <v>#REF!</v>
      </c>
      <c r="AG40" s="1">
        <v>501151513231</v>
      </c>
      <c r="AH40" s="1" t="str">
        <f t="shared" si="15"/>
        <v>5011</v>
      </c>
      <c r="AI40" s="1" t="str">
        <f t="shared" si="16"/>
        <v>7501</v>
      </c>
      <c r="AJ40" s="1" t="str">
        <f t="shared" si="17"/>
        <v>6011</v>
      </c>
      <c r="AK40" s="1" t="str">
        <f t="shared" si="18"/>
        <v>515</v>
      </c>
      <c r="AL40" s="1" t="str">
        <f t="shared" si="19"/>
        <v>1</v>
      </c>
      <c r="AM40" s="1" t="str">
        <f t="shared" si="10"/>
        <v>32</v>
      </c>
      <c r="AN40" s="1" t="str">
        <f t="shared" si="11"/>
        <v>31</v>
      </c>
      <c r="AO40" s="7" t="e">
        <f>MATCH(AO$4,#REF!,0)</f>
        <v>#REF!</v>
      </c>
      <c r="AP40" s="7" t="e">
        <f>MATCH(AP$4,#REF!,0)</f>
        <v>#REF!</v>
      </c>
      <c r="AQ40" s="7" t="e">
        <f>MATCH(AQ$4,#REF!,0)</f>
        <v>#REF!</v>
      </c>
      <c r="AR40" s="7" t="e">
        <f>MATCH(AR$4,#REF!,0)</f>
        <v>#REF!</v>
      </c>
      <c r="AS40" s="7" t="e">
        <f>MATCH(AS$4,#REF!,0)</f>
        <v>#REF!</v>
      </c>
      <c r="AT40" s="7" t="e">
        <f>MATCH(AT$4,#REF!,0)</f>
        <v>#REF!</v>
      </c>
      <c r="AU40" s="7" t="e">
        <f>MATCH(AU$4,#REF!,0)</f>
        <v>#REF!</v>
      </c>
      <c r="AV40" s="7" t="e">
        <f>MATCH(AV$4,#REF!,0)</f>
        <v>#REF!</v>
      </c>
      <c r="AW40" s="7" t="e">
        <f>MATCH(AW$4,#REF!,0)</f>
        <v>#REF!</v>
      </c>
      <c r="AX40" s="7" t="e">
        <f>MATCH(AX$4,#REF!,0)</f>
        <v>#REF!</v>
      </c>
      <c r="AY40" s="7" t="e">
        <f>MATCH(AY$4,#REF!,0)</f>
        <v>#REF!</v>
      </c>
      <c r="AZ40" s="7" t="e">
        <f>MATCH(AZ$4,#REF!,0)</f>
        <v>#REF!</v>
      </c>
      <c r="BA40" s="7" t="e">
        <f>MATCH(BA$4,#REF!,0)</f>
        <v>#REF!</v>
      </c>
      <c r="BB40" s="7" t="e">
        <f>MATCH(BB$4,#REF!,0)</f>
        <v>#REF!</v>
      </c>
      <c r="BC40" s="7" t="e">
        <f>MATCH(BC$4,#REF!,0)</f>
        <v>#REF!</v>
      </c>
      <c r="BD40" s="7" t="e">
        <f>MATCH(BD$4,#REF!,0)</f>
        <v>#REF!</v>
      </c>
      <c r="BE40" s="7" t="e">
        <f>MATCH(BE$4,#REF!,0)</f>
        <v>#REF!</v>
      </c>
      <c r="BF40" s="7" t="e">
        <f>MATCH(BF$4,#REF!,0)</f>
        <v>#REF!</v>
      </c>
      <c r="BG40" s="7" t="e">
        <f>MATCH(BG$4,#REF!,0)</f>
        <v>#REF!</v>
      </c>
      <c r="BH40" s="7" t="e">
        <f>MATCH(BH$4,#REF!,0)</f>
        <v>#REF!</v>
      </c>
      <c r="BI40" s="7" t="e">
        <f>MATCH(BI$4,#REF!,0)</f>
        <v>#REF!</v>
      </c>
      <c r="BJ40" s="7" t="e">
        <f>MATCH(BJ$4,#REF!,0)</f>
        <v>#REF!</v>
      </c>
      <c r="BK40" s="7" t="e">
        <f>MATCH(BK$4,#REF!,0)</f>
        <v>#REF!</v>
      </c>
      <c r="BL40" s="7" t="e">
        <f>MATCH(BL$4,#REF!,0)</f>
        <v>#REF!</v>
      </c>
      <c r="BM40" s="7" t="e">
        <f>MATCH(BM$4,#REF!,0)</f>
        <v>#REF!</v>
      </c>
      <c r="BN40" s="7" t="e">
        <f>MATCH(BN$4,#REF!,0)</f>
        <v>#REF!</v>
      </c>
      <c r="BO40" s="7" t="e">
        <f>MATCH(BO$4,#REF!,0)</f>
        <v>#REF!</v>
      </c>
    </row>
    <row r="41" spans="1:67" ht="12.75" customHeight="1" x14ac:dyDescent="0.15">
      <c r="A41" s="6">
        <f t="shared" si="12"/>
        <v>501151513230</v>
      </c>
      <c r="B41" s="6">
        <f t="shared" si="13"/>
        <v>750151513230</v>
      </c>
      <c r="C41" s="6">
        <f t="shared" si="14"/>
        <v>601151513230</v>
      </c>
      <c r="D41" s="1557" t="e">
        <f>VLOOKUP($A41,#REF!,AO41,FALSE)</f>
        <v>#REF!</v>
      </c>
      <c r="E41" s="1543"/>
      <c r="F41" s="25" t="s">
        <v>293</v>
      </c>
      <c r="G41" s="1560"/>
      <c r="H41" s="1560"/>
      <c r="I41" s="1547" t="e">
        <f>VLOOKUP($A41,#REF!,AS41,FALSE)</f>
        <v>#REF!</v>
      </c>
      <c r="J41" s="1547" t="e">
        <f>VLOOKUP($A41,#REF!,AT41,FALSE)</f>
        <v>#REF!</v>
      </c>
      <c r="K41" s="1559" t="e">
        <f>VLOOKUP($A41,#REF!,AU41,FALSE)</f>
        <v>#REF!</v>
      </c>
      <c r="L41" s="1555" t="str">
        <f>IFERROR(VLOOKUP($B41,#REF!,AV41,FALSE),"")</f>
        <v/>
      </c>
      <c r="M41" s="1556" t="e">
        <f>VLOOKUP($A41,#REF!,AW41,FALSE)</f>
        <v>#REF!</v>
      </c>
      <c r="N41" s="1556" t="e">
        <f>VLOOKUP($A41,#REF!,AX41,FALSE)*100</f>
        <v>#REF!</v>
      </c>
      <c r="O41" s="1559" t="e">
        <f>VLOOKUP($A41,#REF!,AY41,FALSE)</f>
        <v>#REF!</v>
      </c>
      <c r="P41" s="1561" t="str">
        <f>IFERROR(VLOOKUP($B41,#REF!,AZ41,FALSE),"")</f>
        <v/>
      </c>
      <c r="Q41" s="1562" t="str">
        <f>IFERROR(VLOOKUP($C41,#REF!,BA41,FALSE),"")</f>
        <v/>
      </c>
      <c r="R41" s="1547" t="e">
        <f>VLOOKUP($A41,#REF!,BB41,FALSE)</f>
        <v>#REF!</v>
      </c>
      <c r="S41" s="1547" t="e">
        <f>VLOOKUP($A41,#REF!,BC41,FALSE)</f>
        <v>#REF!</v>
      </c>
      <c r="T41" s="1547" t="e">
        <f>VLOOKUP($A41,#REF!,BD41,FALSE)</f>
        <v>#REF!</v>
      </c>
      <c r="U41" s="1547" t="e">
        <f>VLOOKUP($A41,#REF!,BE41,FALSE)</f>
        <v>#REF!</v>
      </c>
      <c r="V41" s="25" t="e">
        <f>VLOOKUP($A41,#REF!,BF41,FALSE)</f>
        <v>#REF!</v>
      </c>
      <c r="W41" s="25" t="e">
        <f>VLOOKUP($A41,#REF!,BG41,FALSE)</f>
        <v>#REF!</v>
      </c>
      <c r="X41" s="25" t="e">
        <f>VLOOKUP($A41,#REF!,BH41,FALSE)</f>
        <v>#REF!</v>
      </c>
      <c r="Y41" s="25" t="e">
        <f>VLOOKUP($A41,#REF!,BI41,FALSE)</f>
        <v>#REF!</v>
      </c>
      <c r="Z41" s="1547" t="e">
        <f>VLOOKUP($A41,#REF!,BJ41,FALSE)</f>
        <v>#REF!</v>
      </c>
      <c r="AA41" s="1547" t="e">
        <f>VLOOKUP($A41,#REF!,BK41,FALSE)</f>
        <v>#REF!</v>
      </c>
      <c r="AB41" s="1556" t="e">
        <f>VLOOKUP($A41,#REF!,BL41,FALSE)</f>
        <v>#REF!</v>
      </c>
      <c r="AC41" s="1547" t="e">
        <f>VLOOKUP($A41,#REF!,BM41,FALSE)</f>
        <v>#REF!</v>
      </c>
      <c r="AD41" s="1547" t="e">
        <f>VLOOKUP($A41,#REF!,BN41,FALSE)</f>
        <v>#REF!</v>
      </c>
      <c r="AE41" s="1547" t="e">
        <f>VLOOKUP($A41,#REF!,BO41,FALSE)</f>
        <v>#REF!</v>
      </c>
      <c r="AG41" s="1">
        <v>501151513230</v>
      </c>
      <c r="AH41" s="1" t="str">
        <f t="shared" si="15"/>
        <v>5011</v>
      </c>
      <c r="AI41" s="1" t="str">
        <f t="shared" si="16"/>
        <v>7501</v>
      </c>
      <c r="AJ41" s="1" t="str">
        <f t="shared" si="17"/>
        <v>6011</v>
      </c>
      <c r="AK41" s="1" t="str">
        <f t="shared" si="18"/>
        <v>515</v>
      </c>
      <c r="AL41" s="1" t="str">
        <f t="shared" si="19"/>
        <v>1</v>
      </c>
      <c r="AM41" s="1" t="str">
        <f t="shared" si="10"/>
        <v>32</v>
      </c>
      <c r="AN41" s="1" t="str">
        <f t="shared" si="11"/>
        <v>30</v>
      </c>
      <c r="AO41" s="7" t="e">
        <f>MATCH(AO$4,#REF!,0)</f>
        <v>#REF!</v>
      </c>
      <c r="AP41" s="7" t="e">
        <f>MATCH(AP$4,#REF!,0)</f>
        <v>#REF!</v>
      </c>
      <c r="AQ41" s="7" t="e">
        <f>MATCH(AQ$4,#REF!,0)</f>
        <v>#REF!</v>
      </c>
      <c r="AR41" s="7" t="e">
        <f>MATCH(AR$4,#REF!,0)</f>
        <v>#REF!</v>
      </c>
      <c r="AS41" s="7" t="e">
        <f>MATCH(AS$4,#REF!,0)</f>
        <v>#REF!</v>
      </c>
      <c r="AT41" s="7" t="e">
        <f>MATCH(AT$4,#REF!,0)</f>
        <v>#REF!</v>
      </c>
      <c r="AU41" s="7" t="e">
        <f>MATCH(AU$4,#REF!,0)</f>
        <v>#REF!</v>
      </c>
      <c r="AV41" s="7" t="e">
        <f>MATCH(AV$4,#REF!,0)</f>
        <v>#REF!</v>
      </c>
      <c r="AW41" s="7" t="e">
        <f>MATCH(AW$4,#REF!,0)</f>
        <v>#REF!</v>
      </c>
      <c r="AX41" s="7" t="e">
        <f>MATCH(AX$4,#REF!,0)</f>
        <v>#REF!</v>
      </c>
      <c r="AY41" s="7" t="e">
        <f>MATCH(AY$4,#REF!,0)</f>
        <v>#REF!</v>
      </c>
      <c r="AZ41" s="7" t="e">
        <f>MATCH(AZ$4,#REF!,0)</f>
        <v>#REF!</v>
      </c>
      <c r="BA41" s="7" t="e">
        <f>MATCH(BA$4,#REF!,0)</f>
        <v>#REF!</v>
      </c>
      <c r="BB41" s="7" t="e">
        <f>MATCH(BB$4,#REF!,0)</f>
        <v>#REF!</v>
      </c>
      <c r="BC41" s="7" t="e">
        <f>MATCH(BC$4,#REF!,0)</f>
        <v>#REF!</v>
      </c>
      <c r="BD41" s="7" t="e">
        <f>MATCH(BD$4,#REF!,0)</f>
        <v>#REF!</v>
      </c>
      <c r="BE41" s="7" t="e">
        <f>MATCH(BE$4,#REF!,0)</f>
        <v>#REF!</v>
      </c>
      <c r="BF41" s="7" t="e">
        <f>MATCH(BF$4,#REF!,0)</f>
        <v>#REF!</v>
      </c>
      <c r="BG41" s="7" t="e">
        <f>MATCH(BG$4,#REF!,0)</f>
        <v>#REF!</v>
      </c>
      <c r="BH41" s="7" t="e">
        <f>MATCH(BH$4,#REF!,0)</f>
        <v>#REF!</v>
      </c>
      <c r="BI41" s="7" t="e">
        <f>MATCH(BI$4,#REF!,0)</f>
        <v>#REF!</v>
      </c>
      <c r="BJ41" s="7" t="e">
        <f>MATCH(BJ$4,#REF!,0)</f>
        <v>#REF!</v>
      </c>
      <c r="BK41" s="7" t="e">
        <f>MATCH(BK$4,#REF!,0)</f>
        <v>#REF!</v>
      </c>
      <c r="BL41" s="7" t="e">
        <f>MATCH(BL$4,#REF!,0)</f>
        <v>#REF!</v>
      </c>
      <c r="BM41" s="7" t="e">
        <f>MATCH(BM$4,#REF!,0)</f>
        <v>#REF!</v>
      </c>
      <c r="BN41" s="7" t="e">
        <f>MATCH(BN$4,#REF!,0)</f>
        <v>#REF!</v>
      </c>
      <c r="BO41" s="7" t="e">
        <f>MATCH(BO$4,#REF!,0)</f>
        <v>#REF!</v>
      </c>
    </row>
    <row r="42" spans="1:67" ht="12.75" customHeight="1" x14ac:dyDescent="0.15">
      <c r="A42" s="6">
        <f t="shared" si="12"/>
        <v>501151512232</v>
      </c>
      <c r="B42" s="6">
        <f t="shared" si="13"/>
        <v>750151512232</v>
      </c>
      <c r="C42" s="6">
        <f t="shared" si="14"/>
        <v>601151512232</v>
      </c>
      <c r="D42" s="1557" t="e">
        <f>VLOOKUP($A42,#REF!,AO42,FALSE)</f>
        <v>#REF!</v>
      </c>
      <c r="E42" s="1543"/>
      <c r="F42" s="25" t="s">
        <v>293</v>
      </c>
      <c r="G42" s="1554" t="e">
        <f>VLOOKUP($A42,#REF!,AR42,FALSE)</f>
        <v>#REF!</v>
      </c>
      <c r="H42" s="1554"/>
      <c r="I42" s="1547" t="e">
        <f>VLOOKUP($A42,#REF!,AS42,FALSE)</f>
        <v>#REF!</v>
      </c>
      <c r="J42" s="1547" t="e">
        <f>VLOOKUP($A42,#REF!,AT42,FALSE)</f>
        <v>#REF!</v>
      </c>
      <c r="K42" s="1559" t="e">
        <f>VLOOKUP($A42,#REF!,AU42,FALSE)</f>
        <v>#REF!</v>
      </c>
      <c r="L42" s="1555" t="str">
        <f>IFERROR(VLOOKUP($B42,#REF!,AV42,FALSE),"")</f>
        <v/>
      </c>
      <c r="M42" s="1556" t="e">
        <f>VLOOKUP($A42,#REF!,AW42,FALSE)</f>
        <v>#REF!</v>
      </c>
      <c r="N42" s="1556" t="e">
        <f>VLOOKUP($A42,#REF!,AX42,FALSE)*100</f>
        <v>#REF!</v>
      </c>
      <c r="O42" s="1559" t="e">
        <f>VLOOKUP($A42,#REF!,AY42,FALSE)</f>
        <v>#REF!</v>
      </c>
      <c r="P42" s="1561" t="str">
        <f>IFERROR(VLOOKUP($B42,#REF!,AZ42,FALSE),"")</f>
        <v/>
      </c>
      <c r="Q42" s="1562" t="str">
        <f>IFERROR(VLOOKUP($C42,#REF!,BA42,FALSE),"")</f>
        <v/>
      </c>
      <c r="R42" s="1547" t="e">
        <f>VLOOKUP($A42,#REF!,BB42,FALSE)</f>
        <v>#REF!</v>
      </c>
      <c r="S42" s="1547" t="e">
        <f>VLOOKUP($A42,#REF!,BC42,FALSE)</f>
        <v>#REF!</v>
      </c>
      <c r="T42" s="1547" t="e">
        <f>VLOOKUP($A42,#REF!,BD42,FALSE)</f>
        <v>#REF!</v>
      </c>
      <c r="U42" s="1547" t="e">
        <f>VLOOKUP($A42,#REF!,BE42,FALSE)</f>
        <v>#REF!</v>
      </c>
      <c r="V42" s="25" t="e">
        <f>VLOOKUP($A42,#REF!,BF42,FALSE)</f>
        <v>#REF!</v>
      </c>
      <c r="W42" s="25" t="e">
        <f>VLOOKUP($A42,#REF!,BG42,FALSE)</f>
        <v>#REF!</v>
      </c>
      <c r="X42" s="25" t="e">
        <f>VLOOKUP($A42,#REF!,BH42,FALSE)</f>
        <v>#REF!</v>
      </c>
      <c r="Y42" s="25" t="e">
        <f>VLOOKUP($A42,#REF!,BI42,FALSE)</f>
        <v>#REF!</v>
      </c>
      <c r="Z42" s="1547" t="e">
        <f>VLOOKUP($A42,#REF!,BJ42,FALSE)</f>
        <v>#REF!</v>
      </c>
      <c r="AA42" s="1547" t="e">
        <f>VLOOKUP($A42,#REF!,BK42,FALSE)</f>
        <v>#REF!</v>
      </c>
      <c r="AB42" s="1556" t="e">
        <f>VLOOKUP($A42,#REF!,BL42,FALSE)</f>
        <v>#REF!</v>
      </c>
      <c r="AC42" s="1547" t="e">
        <f>VLOOKUP($A42,#REF!,BM42,FALSE)</f>
        <v>#REF!</v>
      </c>
      <c r="AD42" s="1547" t="e">
        <f>VLOOKUP($A42,#REF!,BN42,FALSE)</f>
        <v>#REF!</v>
      </c>
      <c r="AE42" s="1547" t="e">
        <f>VLOOKUP($A42,#REF!,BO42,FALSE)</f>
        <v>#REF!</v>
      </c>
      <c r="AG42" s="1">
        <v>501151512232</v>
      </c>
      <c r="AH42" s="1" t="str">
        <f t="shared" si="15"/>
        <v>5011</v>
      </c>
      <c r="AI42" s="1" t="str">
        <f t="shared" si="16"/>
        <v>7501</v>
      </c>
      <c r="AJ42" s="1" t="str">
        <f t="shared" si="17"/>
        <v>6011</v>
      </c>
      <c r="AK42" s="1" t="str">
        <f t="shared" si="18"/>
        <v>515</v>
      </c>
      <c r="AL42" s="1" t="str">
        <f t="shared" si="19"/>
        <v>1</v>
      </c>
      <c r="AM42" s="1" t="str">
        <f t="shared" si="10"/>
        <v>22</v>
      </c>
      <c r="AN42" s="1" t="str">
        <f t="shared" si="11"/>
        <v>32</v>
      </c>
      <c r="AO42" s="7" t="e">
        <f>MATCH(AO$4,#REF!,0)</f>
        <v>#REF!</v>
      </c>
      <c r="AP42" s="7" t="e">
        <f>MATCH(AP$4,#REF!,0)</f>
        <v>#REF!</v>
      </c>
      <c r="AQ42" s="7" t="e">
        <f>MATCH(AQ$4,#REF!,0)</f>
        <v>#REF!</v>
      </c>
      <c r="AR42" s="7" t="e">
        <f>MATCH(AR$4,#REF!,0)</f>
        <v>#REF!</v>
      </c>
      <c r="AS42" s="7" t="e">
        <f>MATCH(AS$4,#REF!,0)</f>
        <v>#REF!</v>
      </c>
      <c r="AT42" s="7" t="e">
        <f>MATCH(AT$4,#REF!,0)</f>
        <v>#REF!</v>
      </c>
      <c r="AU42" s="7" t="e">
        <f>MATCH(AU$4,#REF!,0)</f>
        <v>#REF!</v>
      </c>
      <c r="AV42" s="7" t="e">
        <f>MATCH(AV$4,#REF!,0)</f>
        <v>#REF!</v>
      </c>
      <c r="AW42" s="7" t="e">
        <f>MATCH(AW$4,#REF!,0)</f>
        <v>#REF!</v>
      </c>
      <c r="AX42" s="7" t="e">
        <f>MATCH(AX$4,#REF!,0)</f>
        <v>#REF!</v>
      </c>
      <c r="AY42" s="7" t="e">
        <f>MATCH(AY$4,#REF!,0)</f>
        <v>#REF!</v>
      </c>
      <c r="AZ42" s="7" t="e">
        <f>MATCH(AZ$4,#REF!,0)</f>
        <v>#REF!</v>
      </c>
      <c r="BA42" s="7" t="e">
        <f>MATCH(BA$4,#REF!,0)</f>
        <v>#REF!</v>
      </c>
      <c r="BB42" s="7" t="e">
        <f>MATCH(BB$4,#REF!,0)</f>
        <v>#REF!</v>
      </c>
      <c r="BC42" s="7" t="e">
        <f>MATCH(BC$4,#REF!,0)</f>
        <v>#REF!</v>
      </c>
      <c r="BD42" s="7" t="e">
        <f>MATCH(BD$4,#REF!,0)</f>
        <v>#REF!</v>
      </c>
      <c r="BE42" s="7" t="e">
        <f>MATCH(BE$4,#REF!,0)</f>
        <v>#REF!</v>
      </c>
      <c r="BF42" s="7" t="e">
        <f>MATCH(BF$4,#REF!,0)</f>
        <v>#REF!</v>
      </c>
      <c r="BG42" s="7" t="e">
        <f>MATCH(BG$4,#REF!,0)</f>
        <v>#REF!</v>
      </c>
      <c r="BH42" s="7" t="e">
        <f>MATCH(BH$4,#REF!,0)</f>
        <v>#REF!</v>
      </c>
      <c r="BI42" s="7" t="e">
        <f>MATCH(BI$4,#REF!,0)</f>
        <v>#REF!</v>
      </c>
      <c r="BJ42" s="7" t="e">
        <f>MATCH(BJ$4,#REF!,0)</f>
        <v>#REF!</v>
      </c>
      <c r="BK42" s="7" t="e">
        <f>MATCH(BK$4,#REF!,0)</f>
        <v>#REF!</v>
      </c>
      <c r="BL42" s="7" t="e">
        <f>MATCH(BL$4,#REF!,0)</f>
        <v>#REF!</v>
      </c>
      <c r="BM42" s="7" t="e">
        <f>MATCH(BM$4,#REF!,0)</f>
        <v>#REF!</v>
      </c>
      <c r="BN42" s="7" t="e">
        <f>MATCH(BN$4,#REF!,0)</f>
        <v>#REF!</v>
      </c>
      <c r="BO42" s="7" t="e">
        <f>MATCH(BO$4,#REF!,0)</f>
        <v>#REF!</v>
      </c>
    </row>
    <row r="43" spans="1:67" ht="12.75" customHeight="1" x14ac:dyDescent="0.15">
      <c r="A43" s="6">
        <f t="shared" si="12"/>
        <v>501151512224</v>
      </c>
      <c r="B43" s="6">
        <f t="shared" si="13"/>
        <v>750151512224</v>
      </c>
      <c r="C43" s="6">
        <f t="shared" si="14"/>
        <v>601151512224</v>
      </c>
      <c r="D43" s="1557" t="e">
        <f>VLOOKUP($A43,#REF!,AO43,FALSE)</f>
        <v>#REF!</v>
      </c>
      <c r="E43" s="1543"/>
      <c r="F43" s="25" t="s">
        <v>293</v>
      </c>
      <c r="G43" s="1560"/>
      <c r="H43" s="1560"/>
      <c r="I43" s="1547" t="e">
        <f>VLOOKUP($A43,#REF!,AS43,FALSE)</f>
        <v>#REF!</v>
      </c>
      <c r="J43" s="1547" t="e">
        <f>VLOOKUP($A43,#REF!,AT43,FALSE)</f>
        <v>#REF!</v>
      </c>
      <c r="K43" s="1559" t="e">
        <f>VLOOKUP($A43,#REF!,AU43,FALSE)</f>
        <v>#REF!</v>
      </c>
      <c r="L43" s="1555" t="str">
        <f>IFERROR(VLOOKUP($B43,#REF!,AV43,FALSE),"")</f>
        <v/>
      </c>
      <c r="M43" s="1556" t="e">
        <f>VLOOKUP($A43,#REF!,AW43,FALSE)</f>
        <v>#REF!</v>
      </c>
      <c r="N43" s="1556" t="e">
        <f>VLOOKUP($A43,#REF!,AX43,FALSE)*100</f>
        <v>#REF!</v>
      </c>
      <c r="O43" s="1559" t="e">
        <f>VLOOKUP($A43,#REF!,AY43,FALSE)</f>
        <v>#REF!</v>
      </c>
      <c r="P43" s="1561" t="str">
        <f>IFERROR(VLOOKUP($B43,#REF!,AZ43,FALSE),"")</f>
        <v/>
      </c>
      <c r="Q43" s="1562" t="str">
        <f>IFERROR(VLOOKUP($C43,#REF!,BA43,FALSE),"")</f>
        <v/>
      </c>
      <c r="R43" s="1547" t="e">
        <f>VLOOKUP($A43,#REF!,BB43,FALSE)</f>
        <v>#REF!</v>
      </c>
      <c r="S43" s="1547" t="e">
        <f>VLOOKUP($A43,#REF!,BC43,FALSE)</f>
        <v>#REF!</v>
      </c>
      <c r="T43" s="1547" t="e">
        <f>VLOOKUP($A43,#REF!,BD43,FALSE)</f>
        <v>#REF!</v>
      </c>
      <c r="U43" s="1547" t="e">
        <f>VLOOKUP($A43,#REF!,BE43,FALSE)</f>
        <v>#REF!</v>
      </c>
      <c r="V43" s="25" t="e">
        <f>VLOOKUP($A43,#REF!,BF43,FALSE)</f>
        <v>#REF!</v>
      </c>
      <c r="W43" s="25" t="e">
        <f>VLOOKUP($A43,#REF!,BG43,FALSE)</f>
        <v>#REF!</v>
      </c>
      <c r="X43" s="25" t="e">
        <f>VLOOKUP($A43,#REF!,BH43,FALSE)</f>
        <v>#REF!</v>
      </c>
      <c r="Y43" s="25" t="e">
        <f>VLOOKUP($A43,#REF!,BI43,FALSE)</f>
        <v>#REF!</v>
      </c>
      <c r="Z43" s="1547" t="e">
        <f>VLOOKUP($A43,#REF!,BJ43,FALSE)</f>
        <v>#REF!</v>
      </c>
      <c r="AA43" s="1547" t="e">
        <f>VLOOKUP($A43,#REF!,BK43,FALSE)</f>
        <v>#REF!</v>
      </c>
      <c r="AB43" s="1556" t="e">
        <f>VLOOKUP($A43,#REF!,BL43,FALSE)</f>
        <v>#REF!</v>
      </c>
      <c r="AC43" s="1547" t="e">
        <f>VLOOKUP($A43,#REF!,BM43,FALSE)</f>
        <v>#REF!</v>
      </c>
      <c r="AD43" s="1547" t="e">
        <f>VLOOKUP($A43,#REF!,BN43,FALSE)</f>
        <v>#REF!</v>
      </c>
      <c r="AE43" s="1547" t="e">
        <f>VLOOKUP($A43,#REF!,BO43,FALSE)</f>
        <v>#REF!</v>
      </c>
      <c r="AG43" s="1">
        <v>501151512224</v>
      </c>
      <c r="AH43" s="1" t="str">
        <f t="shared" si="15"/>
        <v>5011</v>
      </c>
      <c r="AI43" s="1" t="str">
        <f t="shared" si="16"/>
        <v>7501</v>
      </c>
      <c r="AJ43" s="1" t="str">
        <f t="shared" si="17"/>
        <v>6011</v>
      </c>
      <c r="AK43" s="1" t="str">
        <f t="shared" si="18"/>
        <v>515</v>
      </c>
      <c r="AL43" s="1" t="str">
        <f t="shared" si="19"/>
        <v>1</v>
      </c>
      <c r="AM43" s="1" t="str">
        <f t="shared" si="10"/>
        <v>22</v>
      </c>
      <c r="AN43" s="1" t="str">
        <f t="shared" si="11"/>
        <v>24</v>
      </c>
      <c r="AO43" s="7" t="e">
        <f>MATCH(AO$4,#REF!,0)</f>
        <v>#REF!</v>
      </c>
      <c r="AP43" s="7" t="e">
        <f>MATCH(AP$4,#REF!,0)</f>
        <v>#REF!</v>
      </c>
      <c r="AQ43" s="7" t="e">
        <f>MATCH(AQ$4,#REF!,0)</f>
        <v>#REF!</v>
      </c>
      <c r="AR43" s="7" t="e">
        <f>MATCH(AR$4,#REF!,0)</f>
        <v>#REF!</v>
      </c>
      <c r="AS43" s="7" t="e">
        <f>MATCH(AS$4,#REF!,0)</f>
        <v>#REF!</v>
      </c>
      <c r="AT43" s="7" t="e">
        <f>MATCH(AT$4,#REF!,0)</f>
        <v>#REF!</v>
      </c>
      <c r="AU43" s="7" t="e">
        <f>MATCH(AU$4,#REF!,0)</f>
        <v>#REF!</v>
      </c>
      <c r="AV43" s="7" t="e">
        <f>MATCH(AV$4,#REF!,0)</f>
        <v>#REF!</v>
      </c>
      <c r="AW43" s="7" t="e">
        <f>MATCH(AW$4,#REF!,0)</f>
        <v>#REF!</v>
      </c>
      <c r="AX43" s="7" t="e">
        <f>MATCH(AX$4,#REF!,0)</f>
        <v>#REF!</v>
      </c>
      <c r="AY43" s="7" t="e">
        <f>MATCH(AY$4,#REF!,0)</f>
        <v>#REF!</v>
      </c>
      <c r="AZ43" s="7" t="e">
        <f>MATCH(AZ$4,#REF!,0)</f>
        <v>#REF!</v>
      </c>
      <c r="BA43" s="7" t="e">
        <f>MATCH(BA$4,#REF!,0)</f>
        <v>#REF!</v>
      </c>
      <c r="BB43" s="7" t="e">
        <f>MATCH(BB$4,#REF!,0)</f>
        <v>#REF!</v>
      </c>
      <c r="BC43" s="7" t="e">
        <f>MATCH(BC$4,#REF!,0)</f>
        <v>#REF!</v>
      </c>
      <c r="BD43" s="7" t="e">
        <f>MATCH(BD$4,#REF!,0)</f>
        <v>#REF!</v>
      </c>
      <c r="BE43" s="7" t="e">
        <f>MATCH(BE$4,#REF!,0)</f>
        <v>#REF!</v>
      </c>
      <c r="BF43" s="7" t="e">
        <f>MATCH(BF$4,#REF!,0)</f>
        <v>#REF!</v>
      </c>
      <c r="BG43" s="7" t="e">
        <f>MATCH(BG$4,#REF!,0)</f>
        <v>#REF!</v>
      </c>
      <c r="BH43" s="7" t="e">
        <f>MATCH(BH$4,#REF!,0)</f>
        <v>#REF!</v>
      </c>
      <c r="BI43" s="7" t="e">
        <f>MATCH(BI$4,#REF!,0)</f>
        <v>#REF!</v>
      </c>
      <c r="BJ43" s="7" t="e">
        <f>MATCH(BJ$4,#REF!,0)</f>
        <v>#REF!</v>
      </c>
      <c r="BK43" s="7" t="e">
        <f>MATCH(BK$4,#REF!,0)</f>
        <v>#REF!</v>
      </c>
      <c r="BL43" s="7" t="e">
        <f>MATCH(BL$4,#REF!,0)</f>
        <v>#REF!</v>
      </c>
      <c r="BM43" s="7" t="e">
        <f>MATCH(BM$4,#REF!,0)</f>
        <v>#REF!</v>
      </c>
      <c r="BN43" s="7" t="e">
        <f>MATCH(BN$4,#REF!,0)</f>
        <v>#REF!</v>
      </c>
      <c r="BO43" s="7" t="e">
        <f>MATCH(BO$4,#REF!,0)</f>
        <v>#REF!</v>
      </c>
    </row>
    <row r="44" spans="1:67" ht="12.75" customHeight="1" x14ac:dyDescent="0.15">
      <c r="A44" s="6">
        <f t="shared" si="12"/>
        <v>501151512231</v>
      </c>
      <c r="B44" s="6">
        <f t="shared" si="13"/>
        <v>750151512231</v>
      </c>
      <c r="C44" s="6">
        <f t="shared" si="14"/>
        <v>601151512231</v>
      </c>
      <c r="D44" s="1557" t="e">
        <f>VLOOKUP($A44,#REF!,AO44,FALSE)</f>
        <v>#REF!</v>
      </c>
      <c r="E44" s="1543"/>
      <c r="F44" s="25" t="s">
        <v>293</v>
      </c>
      <c r="G44" s="1560"/>
      <c r="H44" s="1560"/>
      <c r="I44" s="1547" t="e">
        <f>VLOOKUP($A44,#REF!,AS44,FALSE)</f>
        <v>#REF!</v>
      </c>
      <c r="J44" s="1547" t="e">
        <f>VLOOKUP($A44,#REF!,AT44,FALSE)</f>
        <v>#REF!</v>
      </c>
      <c r="K44" s="1559" t="e">
        <f>VLOOKUP($A44,#REF!,AU44,FALSE)</f>
        <v>#REF!</v>
      </c>
      <c r="L44" s="1555" t="str">
        <f>IFERROR(VLOOKUP($B44,#REF!,AV44,FALSE),"")</f>
        <v/>
      </c>
      <c r="M44" s="1556" t="e">
        <f>VLOOKUP($A44,#REF!,AW44,FALSE)</f>
        <v>#REF!</v>
      </c>
      <c r="N44" s="1556" t="e">
        <f>VLOOKUP($A44,#REF!,AX44,FALSE)*100</f>
        <v>#REF!</v>
      </c>
      <c r="O44" s="1559" t="e">
        <f>VLOOKUP($A44,#REF!,AY44,FALSE)</f>
        <v>#REF!</v>
      </c>
      <c r="P44" s="1561" t="str">
        <f>IFERROR(VLOOKUP($B44,#REF!,AZ44,FALSE),"")</f>
        <v/>
      </c>
      <c r="Q44" s="1562" t="str">
        <f>IFERROR(VLOOKUP($C44,#REF!,BA44,FALSE),"")</f>
        <v/>
      </c>
      <c r="R44" s="1547" t="e">
        <f>VLOOKUP($A44,#REF!,BB44,FALSE)</f>
        <v>#REF!</v>
      </c>
      <c r="S44" s="1547" t="e">
        <f>VLOOKUP($A44,#REF!,BC44,FALSE)</f>
        <v>#REF!</v>
      </c>
      <c r="T44" s="1547" t="e">
        <f>VLOOKUP($A44,#REF!,BD44,FALSE)</f>
        <v>#REF!</v>
      </c>
      <c r="U44" s="1547" t="e">
        <f>VLOOKUP($A44,#REF!,BE44,FALSE)</f>
        <v>#REF!</v>
      </c>
      <c r="V44" s="25" t="e">
        <f>VLOOKUP($A44,#REF!,BF44,FALSE)</f>
        <v>#REF!</v>
      </c>
      <c r="W44" s="25" t="e">
        <f>VLOOKUP($A44,#REF!,BG44,FALSE)</f>
        <v>#REF!</v>
      </c>
      <c r="X44" s="25" t="e">
        <f>VLOOKUP($A44,#REF!,BH44,FALSE)</f>
        <v>#REF!</v>
      </c>
      <c r="Y44" s="25" t="e">
        <f>VLOOKUP($A44,#REF!,BI44,FALSE)</f>
        <v>#REF!</v>
      </c>
      <c r="Z44" s="1547" t="e">
        <f>VLOOKUP($A44,#REF!,BJ44,FALSE)</f>
        <v>#REF!</v>
      </c>
      <c r="AA44" s="1547" t="e">
        <f>VLOOKUP($A44,#REF!,BK44,FALSE)</f>
        <v>#REF!</v>
      </c>
      <c r="AB44" s="1556" t="e">
        <f>VLOOKUP($A44,#REF!,BL44,FALSE)</f>
        <v>#REF!</v>
      </c>
      <c r="AC44" s="1547" t="e">
        <f>VLOOKUP($A44,#REF!,BM44,FALSE)</f>
        <v>#REF!</v>
      </c>
      <c r="AD44" s="1547" t="e">
        <f>VLOOKUP($A44,#REF!,BN44,FALSE)</f>
        <v>#REF!</v>
      </c>
      <c r="AE44" s="1547" t="e">
        <f>VLOOKUP($A44,#REF!,BO44,FALSE)</f>
        <v>#REF!</v>
      </c>
      <c r="AG44" s="1">
        <v>501151512231</v>
      </c>
      <c r="AH44" s="1" t="str">
        <f t="shared" si="15"/>
        <v>5011</v>
      </c>
      <c r="AI44" s="1" t="str">
        <f t="shared" si="16"/>
        <v>7501</v>
      </c>
      <c r="AJ44" s="1" t="str">
        <f t="shared" si="17"/>
        <v>6011</v>
      </c>
      <c r="AK44" s="1" t="str">
        <f t="shared" si="18"/>
        <v>515</v>
      </c>
      <c r="AL44" s="1" t="str">
        <f t="shared" si="19"/>
        <v>1</v>
      </c>
      <c r="AM44" s="1" t="str">
        <f t="shared" si="10"/>
        <v>22</v>
      </c>
      <c r="AN44" s="1" t="str">
        <f t="shared" si="11"/>
        <v>31</v>
      </c>
      <c r="AO44" s="7" t="e">
        <f>MATCH(AO$4,#REF!,0)</f>
        <v>#REF!</v>
      </c>
      <c r="AP44" s="7" t="e">
        <f>MATCH(AP$4,#REF!,0)</f>
        <v>#REF!</v>
      </c>
      <c r="AQ44" s="7" t="e">
        <f>MATCH(AQ$4,#REF!,0)</f>
        <v>#REF!</v>
      </c>
      <c r="AR44" s="7" t="e">
        <f>MATCH(AR$4,#REF!,0)</f>
        <v>#REF!</v>
      </c>
      <c r="AS44" s="7" t="e">
        <f>MATCH(AS$4,#REF!,0)</f>
        <v>#REF!</v>
      </c>
      <c r="AT44" s="7" t="e">
        <f>MATCH(AT$4,#REF!,0)</f>
        <v>#REF!</v>
      </c>
      <c r="AU44" s="7" t="e">
        <f>MATCH(AU$4,#REF!,0)</f>
        <v>#REF!</v>
      </c>
      <c r="AV44" s="7" t="e">
        <f>MATCH(AV$4,#REF!,0)</f>
        <v>#REF!</v>
      </c>
      <c r="AW44" s="7" t="e">
        <f>MATCH(AW$4,#REF!,0)</f>
        <v>#REF!</v>
      </c>
      <c r="AX44" s="7" t="e">
        <f>MATCH(AX$4,#REF!,0)</f>
        <v>#REF!</v>
      </c>
      <c r="AY44" s="7" t="e">
        <f>MATCH(AY$4,#REF!,0)</f>
        <v>#REF!</v>
      </c>
      <c r="AZ44" s="7" t="e">
        <f>MATCH(AZ$4,#REF!,0)</f>
        <v>#REF!</v>
      </c>
      <c r="BA44" s="7" t="e">
        <f>MATCH(BA$4,#REF!,0)</f>
        <v>#REF!</v>
      </c>
      <c r="BB44" s="7" t="e">
        <f>MATCH(BB$4,#REF!,0)</f>
        <v>#REF!</v>
      </c>
      <c r="BC44" s="7" t="e">
        <f>MATCH(BC$4,#REF!,0)</f>
        <v>#REF!</v>
      </c>
      <c r="BD44" s="7" t="e">
        <f>MATCH(BD$4,#REF!,0)</f>
        <v>#REF!</v>
      </c>
      <c r="BE44" s="7" t="e">
        <f>MATCH(BE$4,#REF!,0)</f>
        <v>#REF!</v>
      </c>
      <c r="BF44" s="7" t="e">
        <f>MATCH(BF$4,#REF!,0)</f>
        <v>#REF!</v>
      </c>
      <c r="BG44" s="7" t="e">
        <f>MATCH(BG$4,#REF!,0)</f>
        <v>#REF!</v>
      </c>
      <c r="BH44" s="7" t="e">
        <f>MATCH(BH$4,#REF!,0)</f>
        <v>#REF!</v>
      </c>
      <c r="BI44" s="7" t="e">
        <f>MATCH(BI$4,#REF!,0)</f>
        <v>#REF!</v>
      </c>
      <c r="BJ44" s="7" t="e">
        <f>MATCH(BJ$4,#REF!,0)</f>
        <v>#REF!</v>
      </c>
      <c r="BK44" s="7" t="e">
        <f>MATCH(BK$4,#REF!,0)</f>
        <v>#REF!</v>
      </c>
      <c r="BL44" s="7" t="e">
        <f>MATCH(BL$4,#REF!,0)</f>
        <v>#REF!</v>
      </c>
      <c r="BM44" s="7" t="e">
        <f>MATCH(BM$4,#REF!,0)</f>
        <v>#REF!</v>
      </c>
      <c r="BN44" s="7" t="e">
        <f>MATCH(BN$4,#REF!,0)</f>
        <v>#REF!</v>
      </c>
      <c r="BO44" s="7" t="e">
        <f>MATCH(BO$4,#REF!,0)</f>
        <v>#REF!</v>
      </c>
    </row>
    <row r="45" spans="1:67" ht="12.75" customHeight="1" x14ac:dyDescent="0.15">
      <c r="A45" s="6">
        <f t="shared" si="12"/>
        <v>501151512230</v>
      </c>
      <c r="B45" s="6">
        <f t="shared" si="13"/>
        <v>750151512230</v>
      </c>
      <c r="C45" s="6">
        <f t="shared" si="14"/>
        <v>601151512230</v>
      </c>
      <c r="D45" s="1557" t="e">
        <f>VLOOKUP($A45,#REF!,AO45,FALSE)</f>
        <v>#REF!</v>
      </c>
      <c r="E45" s="1558"/>
      <c r="F45" s="25" t="s">
        <v>293</v>
      </c>
      <c r="G45" s="1560"/>
      <c r="H45" s="1560"/>
      <c r="I45" s="1547" t="e">
        <f>VLOOKUP($A45,#REF!,AS45,FALSE)</f>
        <v>#REF!</v>
      </c>
      <c r="J45" s="1547" t="e">
        <f>VLOOKUP($A45,#REF!,AT45,FALSE)</f>
        <v>#REF!</v>
      </c>
      <c r="K45" s="1559" t="e">
        <f>VLOOKUP($A45,#REF!,AU45,FALSE)</f>
        <v>#REF!</v>
      </c>
      <c r="L45" s="1555" t="str">
        <f>IFERROR(VLOOKUP($B45,#REF!,AV45,FALSE),"")</f>
        <v/>
      </c>
      <c r="M45" s="1556" t="e">
        <f>VLOOKUP($A45,#REF!,AW45,FALSE)</f>
        <v>#REF!</v>
      </c>
      <c r="N45" s="1556" t="e">
        <f>VLOOKUP($A45,#REF!,AX45,FALSE)*100</f>
        <v>#REF!</v>
      </c>
      <c r="O45" s="1559" t="e">
        <f>VLOOKUP($A45,#REF!,AY45,FALSE)</f>
        <v>#REF!</v>
      </c>
      <c r="P45" s="1561" t="str">
        <f>IFERROR(VLOOKUP($B45,#REF!,AZ45,FALSE),"")</f>
        <v/>
      </c>
      <c r="Q45" s="1562" t="str">
        <f>IFERROR(VLOOKUP($C45,#REF!,BA45,FALSE),"")</f>
        <v/>
      </c>
      <c r="R45" s="1547" t="e">
        <f>VLOOKUP($A45,#REF!,BB45,FALSE)</f>
        <v>#REF!</v>
      </c>
      <c r="S45" s="1547" t="e">
        <f>VLOOKUP($A45,#REF!,BC45,FALSE)</f>
        <v>#REF!</v>
      </c>
      <c r="T45" s="1547" t="e">
        <f>VLOOKUP($A45,#REF!,BD45,FALSE)</f>
        <v>#REF!</v>
      </c>
      <c r="U45" s="1547" t="e">
        <f>VLOOKUP($A45,#REF!,BE45,FALSE)</f>
        <v>#REF!</v>
      </c>
      <c r="V45" s="25" t="e">
        <f>VLOOKUP($A45,#REF!,BF45,FALSE)</f>
        <v>#REF!</v>
      </c>
      <c r="W45" s="25" t="e">
        <f>VLOOKUP($A45,#REF!,BG45,FALSE)</f>
        <v>#REF!</v>
      </c>
      <c r="X45" s="25" t="e">
        <f>VLOOKUP($A45,#REF!,BH45,FALSE)</f>
        <v>#REF!</v>
      </c>
      <c r="Y45" s="25" t="e">
        <f>VLOOKUP($A45,#REF!,BI45,FALSE)</f>
        <v>#REF!</v>
      </c>
      <c r="Z45" s="1547" t="e">
        <f>VLOOKUP($A45,#REF!,BJ45,FALSE)</f>
        <v>#REF!</v>
      </c>
      <c r="AA45" s="1547" t="e">
        <f>VLOOKUP($A45,#REF!,BK45,FALSE)</f>
        <v>#REF!</v>
      </c>
      <c r="AB45" s="1556" t="e">
        <f>VLOOKUP($A45,#REF!,BL45,FALSE)</f>
        <v>#REF!</v>
      </c>
      <c r="AC45" s="1547" t="e">
        <f>VLOOKUP($A45,#REF!,BM45,FALSE)</f>
        <v>#REF!</v>
      </c>
      <c r="AD45" s="1547" t="e">
        <f>VLOOKUP($A45,#REF!,BN45,FALSE)</f>
        <v>#REF!</v>
      </c>
      <c r="AE45" s="1547" t="e">
        <f>VLOOKUP($A45,#REF!,BO45,FALSE)</f>
        <v>#REF!</v>
      </c>
      <c r="AG45" s="1">
        <v>501151512230</v>
      </c>
      <c r="AH45" s="1" t="str">
        <f t="shared" si="15"/>
        <v>5011</v>
      </c>
      <c r="AI45" s="1" t="str">
        <f t="shared" si="16"/>
        <v>7501</v>
      </c>
      <c r="AJ45" s="1" t="str">
        <f t="shared" si="17"/>
        <v>6011</v>
      </c>
      <c r="AK45" s="1" t="str">
        <f t="shared" si="18"/>
        <v>515</v>
      </c>
      <c r="AL45" s="1" t="str">
        <f t="shared" si="19"/>
        <v>1</v>
      </c>
      <c r="AM45" s="1" t="str">
        <f t="shared" si="10"/>
        <v>22</v>
      </c>
      <c r="AN45" s="1" t="str">
        <f t="shared" si="11"/>
        <v>30</v>
      </c>
      <c r="AO45" s="7" t="e">
        <f>MATCH(AO$4,#REF!,0)</f>
        <v>#REF!</v>
      </c>
      <c r="AP45" s="7" t="e">
        <f>MATCH(AP$4,#REF!,0)</f>
        <v>#REF!</v>
      </c>
      <c r="AQ45" s="7" t="e">
        <f>MATCH(AQ$4,#REF!,0)</f>
        <v>#REF!</v>
      </c>
      <c r="AR45" s="7" t="e">
        <f>MATCH(AR$4,#REF!,0)</f>
        <v>#REF!</v>
      </c>
      <c r="AS45" s="7" t="e">
        <f>MATCH(AS$4,#REF!,0)</f>
        <v>#REF!</v>
      </c>
      <c r="AT45" s="7" t="e">
        <f>MATCH(AT$4,#REF!,0)</f>
        <v>#REF!</v>
      </c>
      <c r="AU45" s="7" t="e">
        <f>MATCH(AU$4,#REF!,0)</f>
        <v>#REF!</v>
      </c>
      <c r="AV45" s="7" t="e">
        <f>MATCH(AV$4,#REF!,0)</f>
        <v>#REF!</v>
      </c>
      <c r="AW45" s="7" t="e">
        <f>MATCH(AW$4,#REF!,0)</f>
        <v>#REF!</v>
      </c>
      <c r="AX45" s="7" t="e">
        <f>MATCH(AX$4,#REF!,0)</f>
        <v>#REF!</v>
      </c>
      <c r="AY45" s="7" t="e">
        <f>MATCH(AY$4,#REF!,0)</f>
        <v>#REF!</v>
      </c>
      <c r="AZ45" s="7" t="e">
        <f>MATCH(AZ$4,#REF!,0)</f>
        <v>#REF!</v>
      </c>
      <c r="BA45" s="7" t="e">
        <f>MATCH(BA$4,#REF!,0)</f>
        <v>#REF!</v>
      </c>
      <c r="BB45" s="7" t="e">
        <f>MATCH(BB$4,#REF!,0)</f>
        <v>#REF!</v>
      </c>
      <c r="BC45" s="7" t="e">
        <f>MATCH(BC$4,#REF!,0)</f>
        <v>#REF!</v>
      </c>
      <c r="BD45" s="7" t="e">
        <f>MATCH(BD$4,#REF!,0)</f>
        <v>#REF!</v>
      </c>
      <c r="BE45" s="7" t="e">
        <f>MATCH(BE$4,#REF!,0)</f>
        <v>#REF!</v>
      </c>
      <c r="BF45" s="7" t="e">
        <f>MATCH(BF$4,#REF!,0)</f>
        <v>#REF!</v>
      </c>
      <c r="BG45" s="7" t="e">
        <f>MATCH(BG$4,#REF!,0)</f>
        <v>#REF!</v>
      </c>
      <c r="BH45" s="7" t="e">
        <f>MATCH(BH$4,#REF!,0)</f>
        <v>#REF!</v>
      </c>
      <c r="BI45" s="7" t="e">
        <f>MATCH(BI$4,#REF!,0)</f>
        <v>#REF!</v>
      </c>
      <c r="BJ45" s="7" t="e">
        <f>MATCH(BJ$4,#REF!,0)</f>
        <v>#REF!</v>
      </c>
      <c r="BK45" s="7" t="e">
        <f>MATCH(BK$4,#REF!,0)</f>
        <v>#REF!</v>
      </c>
      <c r="BL45" s="7" t="e">
        <f>MATCH(BL$4,#REF!,0)</f>
        <v>#REF!</v>
      </c>
      <c r="BM45" s="7" t="e">
        <f>MATCH(BM$4,#REF!,0)</f>
        <v>#REF!</v>
      </c>
      <c r="BN45" s="7" t="e">
        <f>MATCH(BN$4,#REF!,0)</f>
        <v>#REF!</v>
      </c>
      <c r="BO45" s="7" t="e">
        <f>MATCH(BO$4,#REF!,0)</f>
        <v>#REF!</v>
      </c>
    </row>
    <row r="46" spans="1:67" ht="12.75" customHeight="1" x14ac:dyDescent="0.15">
      <c r="A46" s="6">
        <f t="shared" si="12"/>
        <v>501151512432</v>
      </c>
      <c r="B46" s="6">
        <f t="shared" si="13"/>
        <v>750151512432</v>
      </c>
      <c r="C46" s="6">
        <f t="shared" si="14"/>
        <v>601151512432</v>
      </c>
      <c r="D46" s="1557" t="e">
        <f>VLOOKUP($A46,#REF!,AO46,FALSE)</f>
        <v>#REF!</v>
      </c>
      <c r="E46" s="1558"/>
      <c r="F46" s="25" t="s">
        <v>293</v>
      </c>
      <c r="G46" s="1554" t="e">
        <f>VLOOKUP($A46,#REF!,AR46,FALSE)</f>
        <v>#REF!</v>
      </c>
      <c r="H46" s="1554"/>
      <c r="I46" s="1547" t="e">
        <f>VLOOKUP($A46,#REF!,AS46,FALSE)</f>
        <v>#REF!</v>
      </c>
      <c r="J46" s="1547" t="e">
        <f>VLOOKUP($A46,#REF!,AT46,FALSE)</f>
        <v>#REF!</v>
      </c>
      <c r="K46" s="1559" t="e">
        <f>VLOOKUP($A46,#REF!,AU46,FALSE)</f>
        <v>#REF!</v>
      </c>
      <c r="L46" s="1555" t="str">
        <f>IFERROR(VLOOKUP($B46,#REF!,AV46,FALSE),"")</f>
        <v/>
      </c>
      <c r="M46" s="1556" t="e">
        <f>VLOOKUP($A46,#REF!,AW46,FALSE)</f>
        <v>#REF!</v>
      </c>
      <c r="N46" s="1556" t="e">
        <f>VLOOKUP($A46,#REF!,AX46,FALSE)*100</f>
        <v>#REF!</v>
      </c>
      <c r="O46" s="1559" t="e">
        <f>VLOOKUP($A46,#REF!,AY46,FALSE)</f>
        <v>#REF!</v>
      </c>
      <c r="P46" s="1561" t="str">
        <f>IFERROR(VLOOKUP($B46,#REF!,AZ46,FALSE),"")</f>
        <v/>
      </c>
      <c r="Q46" s="1562" t="str">
        <f>IFERROR(VLOOKUP($C46,#REF!,BA46,FALSE),"")</f>
        <v/>
      </c>
      <c r="R46" s="1547" t="e">
        <f>VLOOKUP($A46,#REF!,BB46,FALSE)</f>
        <v>#REF!</v>
      </c>
      <c r="S46" s="1547" t="e">
        <f>VLOOKUP($A46,#REF!,BC46,FALSE)</f>
        <v>#REF!</v>
      </c>
      <c r="T46" s="1547" t="e">
        <f>VLOOKUP($A46,#REF!,BD46,FALSE)</f>
        <v>#REF!</v>
      </c>
      <c r="U46" s="1547" t="e">
        <f>VLOOKUP($A46,#REF!,BE46,FALSE)</f>
        <v>#REF!</v>
      </c>
      <c r="V46" s="25" t="e">
        <f>VLOOKUP($A46,#REF!,BF46,FALSE)</f>
        <v>#REF!</v>
      </c>
      <c r="W46" s="25" t="e">
        <f>VLOOKUP($A46,#REF!,BG46,FALSE)</f>
        <v>#REF!</v>
      </c>
      <c r="X46" s="25" t="e">
        <f>VLOOKUP($A46,#REF!,BH46,FALSE)</f>
        <v>#REF!</v>
      </c>
      <c r="Y46" s="25" t="e">
        <f>VLOOKUP($A46,#REF!,BI46,FALSE)</f>
        <v>#REF!</v>
      </c>
      <c r="Z46" s="1547" t="e">
        <f>VLOOKUP($A46,#REF!,BJ46,FALSE)</f>
        <v>#REF!</v>
      </c>
      <c r="AA46" s="1547" t="e">
        <f>VLOOKUP($A46,#REF!,BK46,FALSE)</f>
        <v>#REF!</v>
      </c>
      <c r="AB46" s="1556" t="e">
        <f>VLOOKUP($A46,#REF!,BL46,FALSE)</f>
        <v>#REF!</v>
      </c>
      <c r="AC46" s="1547" t="e">
        <f>VLOOKUP($A46,#REF!,BM46,FALSE)</f>
        <v>#REF!</v>
      </c>
      <c r="AD46" s="1547" t="e">
        <f>VLOOKUP($A46,#REF!,BN46,FALSE)</f>
        <v>#REF!</v>
      </c>
      <c r="AE46" s="1547" t="e">
        <f>VLOOKUP($A46,#REF!,BO46,FALSE)</f>
        <v>#REF!</v>
      </c>
      <c r="AG46" s="1">
        <v>501151512432</v>
      </c>
      <c r="AH46" s="1" t="str">
        <f t="shared" si="15"/>
        <v>5011</v>
      </c>
      <c r="AI46" s="1" t="str">
        <f t="shared" si="16"/>
        <v>7501</v>
      </c>
      <c r="AJ46" s="1" t="str">
        <f t="shared" si="17"/>
        <v>6011</v>
      </c>
      <c r="AK46" s="1" t="str">
        <f t="shared" si="18"/>
        <v>515</v>
      </c>
      <c r="AL46" s="1" t="str">
        <f t="shared" si="19"/>
        <v>1</v>
      </c>
      <c r="AM46" s="1" t="str">
        <f t="shared" si="10"/>
        <v>24</v>
      </c>
      <c r="AN46" s="1" t="str">
        <f t="shared" si="11"/>
        <v>32</v>
      </c>
      <c r="AO46" s="7" t="e">
        <f>MATCH(AO$4,#REF!,0)</f>
        <v>#REF!</v>
      </c>
      <c r="AP46" s="7" t="e">
        <f>MATCH(AP$4,#REF!,0)</f>
        <v>#REF!</v>
      </c>
      <c r="AQ46" s="7" t="e">
        <f>MATCH(AQ$4,#REF!,0)</f>
        <v>#REF!</v>
      </c>
      <c r="AR46" s="7" t="e">
        <f>MATCH(AR$4,#REF!,0)</f>
        <v>#REF!</v>
      </c>
      <c r="AS46" s="7" t="e">
        <f>MATCH(AS$4,#REF!,0)</f>
        <v>#REF!</v>
      </c>
      <c r="AT46" s="7" t="e">
        <f>MATCH(AT$4,#REF!,0)</f>
        <v>#REF!</v>
      </c>
      <c r="AU46" s="7" t="e">
        <f>MATCH(AU$4,#REF!,0)</f>
        <v>#REF!</v>
      </c>
      <c r="AV46" s="7" t="e">
        <f>MATCH(AV$4,#REF!,0)</f>
        <v>#REF!</v>
      </c>
      <c r="AW46" s="7" t="e">
        <f>MATCH(AW$4,#REF!,0)</f>
        <v>#REF!</v>
      </c>
      <c r="AX46" s="7" t="e">
        <f>MATCH(AX$4,#REF!,0)</f>
        <v>#REF!</v>
      </c>
      <c r="AY46" s="7" t="e">
        <f>MATCH(AY$4,#REF!,0)</f>
        <v>#REF!</v>
      </c>
      <c r="AZ46" s="7" t="e">
        <f>MATCH(AZ$4,#REF!,0)</f>
        <v>#REF!</v>
      </c>
      <c r="BA46" s="7" t="e">
        <f>MATCH(BA$4,#REF!,0)</f>
        <v>#REF!</v>
      </c>
      <c r="BB46" s="7" t="e">
        <f>MATCH(BB$4,#REF!,0)</f>
        <v>#REF!</v>
      </c>
      <c r="BC46" s="7" t="e">
        <f>MATCH(BC$4,#REF!,0)</f>
        <v>#REF!</v>
      </c>
      <c r="BD46" s="7" t="e">
        <f>MATCH(BD$4,#REF!,0)</f>
        <v>#REF!</v>
      </c>
      <c r="BE46" s="7" t="e">
        <f>MATCH(BE$4,#REF!,0)</f>
        <v>#REF!</v>
      </c>
      <c r="BF46" s="7" t="e">
        <f>MATCH(BF$4,#REF!,0)</f>
        <v>#REF!</v>
      </c>
      <c r="BG46" s="7" t="e">
        <f>MATCH(BG$4,#REF!,0)</f>
        <v>#REF!</v>
      </c>
      <c r="BH46" s="7" t="e">
        <f>MATCH(BH$4,#REF!,0)</f>
        <v>#REF!</v>
      </c>
      <c r="BI46" s="7" t="e">
        <f>MATCH(BI$4,#REF!,0)</f>
        <v>#REF!</v>
      </c>
      <c r="BJ46" s="7" t="e">
        <f>MATCH(BJ$4,#REF!,0)</f>
        <v>#REF!</v>
      </c>
      <c r="BK46" s="7" t="e">
        <f>MATCH(BK$4,#REF!,0)</f>
        <v>#REF!</v>
      </c>
      <c r="BL46" s="7" t="e">
        <f>MATCH(BL$4,#REF!,0)</f>
        <v>#REF!</v>
      </c>
      <c r="BM46" s="7" t="e">
        <f>MATCH(BM$4,#REF!,0)</f>
        <v>#REF!</v>
      </c>
      <c r="BN46" s="7" t="e">
        <f>MATCH(BN$4,#REF!,0)</f>
        <v>#REF!</v>
      </c>
      <c r="BO46" s="7" t="e">
        <f>MATCH(BO$4,#REF!,0)</f>
        <v>#REF!</v>
      </c>
    </row>
    <row r="47" spans="1:67" ht="12.75" customHeight="1" x14ac:dyDescent="0.15">
      <c r="A47" s="6">
        <f t="shared" si="12"/>
        <v>501151512422</v>
      </c>
      <c r="B47" s="6">
        <f t="shared" si="13"/>
        <v>750151512422</v>
      </c>
      <c r="C47" s="6">
        <f t="shared" si="14"/>
        <v>601151512422</v>
      </c>
      <c r="D47" s="1557" t="e">
        <f>VLOOKUP($A47,#REF!,AO47,FALSE)</f>
        <v>#REF!</v>
      </c>
      <c r="E47" s="1558"/>
      <c r="F47" s="25" t="s">
        <v>293</v>
      </c>
      <c r="G47" s="1560"/>
      <c r="H47" s="1560"/>
      <c r="I47" s="1547" t="e">
        <f>VLOOKUP($A47,#REF!,AS47,FALSE)</f>
        <v>#REF!</v>
      </c>
      <c r="J47" s="1547" t="e">
        <f>VLOOKUP($A47,#REF!,AT47,FALSE)</f>
        <v>#REF!</v>
      </c>
      <c r="K47" s="1559" t="e">
        <f>VLOOKUP($A47,#REF!,AU47,FALSE)</f>
        <v>#REF!</v>
      </c>
      <c r="L47" s="1555" t="str">
        <f>IFERROR(VLOOKUP($B47,#REF!,AV47,FALSE),"")</f>
        <v/>
      </c>
      <c r="M47" s="1556" t="e">
        <f>VLOOKUP($A47,#REF!,AW47,FALSE)</f>
        <v>#REF!</v>
      </c>
      <c r="N47" s="1556" t="e">
        <f>VLOOKUP($A47,#REF!,AX47,FALSE)*100</f>
        <v>#REF!</v>
      </c>
      <c r="O47" s="1559" t="e">
        <f>VLOOKUP($A47,#REF!,AY47,FALSE)</f>
        <v>#REF!</v>
      </c>
      <c r="P47" s="1561" t="str">
        <f>IFERROR(VLOOKUP($B47,#REF!,AZ47,FALSE),"")</f>
        <v/>
      </c>
      <c r="Q47" s="1562" t="str">
        <f>IFERROR(VLOOKUP($C47,#REF!,BA47,FALSE),"")</f>
        <v/>
      </c>
      <c r="R47" s="1547" t="e">
        <f>VLOOKUP($A47,#REF!,BB47,FALSE)</f>
        <v>#REF!</v>
      </c>
      <c r="S47" s="1547" t="e">
        <f>VLOOKUP($A47,#REF!,BC47,FALSE)</f>
        <v>#REF!</v>
      </c>
      <c r="T47" s="1547" t="e">
        <f>VLOOKUP($A47,#REF!,BD47,FALSE)</f>
        <v>#REF!</v>
      </c>
      <c r="U47" s="1547" t="e">
        <f>VLOOKUP($A47,#REF!,BE47,FALSE)</f>
        <v>#REF!</v>
      </c>
      <c r="V47" s="25" t="e">
        <f>VLOOKUP($A47,#REF!,BF47,FALSE)</f>
        <v>#REF!</v>
      </c>
      <c r="W47" s="25" t="e">
        <f>VLOOKUP($A47,#REF!,BG47,FALSE)</f>
        <v>#REF!</v>
      </c>
      <c r="X47" s="25" t="e">
        <f>VLOOKUP($A47,#REF!,BH47,FALSE)</f>
        <v>#REF!</v>
      </c>
      <c r="Y47" s="25" t="e">
        <f>VLOOKUP($A47,#REF!,BI47,FALSE)</f>
        <v>#REF!</v>
      </c>
      <c r="Z47" s="1547" t="e">
        <f>VLOOKUP($A47,#REF!,BJ47,FALSE)</f>
        <v>#REF!</v>
      </c>
      <c r="AA47" s="1547" t="e">
        <f>VLOOKUP($A47,#REF!,BK47,FALSE)</f>
        <v>#REF!</v>
      </c>
      <c r="AB47" s="1556" t="e">
        <f>VLOOKUP($A47,#REF!,BL47,FALSE)</f>
        <v>#REF!</v>
      </c>
      <c r="AC47" s="1547" t="e">
        <f>VLOOKUP($A47,#REF!,BM47,FALSE)</f>
        <v>#REF!</v>
      </c>
      <c r="AD47" s="1547" t="e">
        <f>VLOOKUP($A47,#REF!,BN47,FALSE)</f>
        <v>#REF!</v>
      </c>
      <c r="AE47" s="1547" t="e">
        <f>VLOOKUP($A47,#REF!,BO47,FALSE)</f>
        <v>#REF!</v>
      </c>
      <c r="AG47" s="1">
        <v>501151512422</v>
      </c>
      <c r="AH47" s="1" t="str">
        <f t="shared" si="15"/>
        <v>5011</v>
      </c>
      <c r="AI47" s="1" t="str">
        <f t="shared" si="16"/>
        <v>7501</v>
      </c>
      <c r="AJ47" s="1" t="str">
        <f t="shared" si="17"/>
        <v>6011</v>
      </c>
      <c r="AK47" s="1" t="str">
        <f t="shared" si="18"/>
        <v>515</v>
      </c>
      <c r="AL47" s="1" t="str">
        <f t="shared" si="19"/>
        <v>1</v>
      </c>
      <c r="AM47" s="1" t="str">
        <f t="shared" si="10"/>
        <v>24</v>
      </c>
      <c r="AN47" s="1" t="str">
        <f t="shared" si="11"/>
        <v>22</v>
      </c>
      <c r="AO47" s="7" t="e">
        <f>MATCH(AO$4,#REF!,0)</f>
        <v>#REF!</v>
      </c>
      <c r="AP47" s="7" t="e">
        <f>MATCH(AP$4,#REF!,0)</f>
        <v>#REF!</v>
      </c>
      <c r="AQ47" s="7" t="e">
        <f>MATCH(AQ$4,#REF!,0)</f>
        <v>#REF!</v>
      </c>
      <c r="AR47" s="7" t="e">
        <f>MATCH(AR$4,#REF!,0)</f>
        <v>#REF!</v>
      </c>
      <c r="AS47" s="7" t="e">
        <f>MATCH(AS$4,#REF!,0)</f>
        <v>#REF!</v>
      </c>
      <c r="AT47" s="7" t="e">
        <f>MATCH(AT$4,#REF!,0)</f>
        <v>#REF!</v>
      </c>
      <c r="AU47" s="7" t="e">
        <f>MATCH(AU$4,#REF!,0)</f>
        <v>#REF!</v>
      </c>
      <c r="AV47" s="7" t="e">
        <f>MATCH(AV$4,#REF!,0)</f>
        <v>#REF!</v>
      </c>
      <c r="AW47" s="7" t="e">
        <f>MATCH(AW$4,#REF!,0)</f>
        <v>#REF!</v>
      </c>
      <c r="AX47" s="7" t="e">
        <f>MATCH(AX$4,#REF!,0)</f>
        <v>#REF!</v>
      </c>
      <c r="AY47" s="7" t="e">
        <f>MATCH(AY$4,#REF!,0)</f>
        <v>#REF!</v>
      </c>
      <c r="AZ47" s="7" t="e">
        <f>MATCH(AZ$4,#REF!,0)</f>
        <v>#REF!</v>
      </c>
      <c r="BA47" s="7" t="e">
        <f>MATCH(BA$4,#REF!,0)</f>
        <v>#REF!</v>
      </c>
      <c r="BB47" s="7" t="e">
        <f>MATCH(BB$4,#REF!,0)</f>
        <v>#REF!</v>
      </c>
      <c r="BC47" s="7" t="e">
        <f>MATCH(BC$4,#REF!,0)</f>
        <v>#REF!</v>
      </c>
      <c r="BD47" s="7" t="e">
        <f>MATCH(BD$4,#REF!,0)</f>
        <v>#REF!</v>
      </c>
      <c r="BE47" s="7" t="e">
        <f>MATCH(BE$4,#REF!,0)</f>
        <v>#REF!</v>
      </c>
      <c r="BF47" s="7" t="e">
        <f>MATCH(BF$4,#REF!,0)</f>
        <v>#REF!</v>
      </c>
      <c r="BG47" s="7" t="e">
        <f>MATCH(BG$4,#REF!,0)</f>
        <v>#REF!</v>
      </c>
      <c r="BH47" s="7" t="e">
        <f>MATCH(BH$4,#REF!,0)</f>
        <v>#REF!</v>
      </c>
      <c r="BI47" s="7" t="e">
        <f>MATCH(BI$4,#REF!,0)</f>
        <v>#REF!</v>
      </c>
      <c r="BJ47" s="7" t="e">
        <f>MATCH(BJ$4,#REF!,0)</f>
        <v>#REF!</v>
      </c>
      <c r="BK47" s="7" t="e">
        <f>MATCH(BK$4,#REF!,0)</f>
        <v>#REF!</v>
      </c>
      <c r="BL47" s="7" t="e">
        <f>MATCH(BL$4,#REF!,0)</f>
        <v>#REF!</v>
      </c>
      <c r="BM47" s="7" t="e">
        <f>MATCH(BM$4,#REF!,0)</f>
        <v>#REF!</v>
      </c>
      <c r="BN47" s="7" t="e">
        <f>MATCH(BN$4,#REF!,0)</f>
        <v>#REF!</v>
      </c>
      <c r="BO47" s="7" t="e">
        <f>MATCH(BO$4,#REF!,0)</f>
        <v>#REF!</v>
      </c>
    </row>
    <row r="48" spans="1:67" ht="12.75" customHeight="1" x14ac:dyDescent="0.15">
      <c r="A48" s="6">
        <f t="shared" si="12"/>
        <v>501151512431</v>
      </c>
      <c r="B48" s="6">
        <f t="shared" si="13"/>
        <v>750151512431</v>
      </c>
      <c r="C48" s="6">
        <f t="shared" si="14"/>
        <v>601151512431</v>
      </c>
      <c r="D48" s="1557" t="e">
        <f>VLOOKUP($A48,#REF!,AO48,FALSE)</f>
        <v>#REF!</v>
      </c>
      <c r="E48" s="1558"/>
      <c r="F48" s="25" t="s">
        <v>293</v>
      </c>
      <c r="G48" s="1560"/>
      <c r="H48" s="1560"/>
      <c r="I48" s="1547" t="e">
        <f>VLOOKUP($A48,#REF!,AS48,FALSE)</f>
        <v>#REF!</v>
      </c>
      <c r="J48" s="1547" t="e">
        <f>VLOOKUP($A48,#REF!,AT48,FALSE)</f>
        <v>#REF!</v>
      </c>
      <c r="K48" s="1559" t="e">
        <f>VLOOKUP($A48,#REF!,AU48,FALSE)</f>
        <v>#REF!</v>
      </c>
      <c r="L48" s="1555" t="str">
        <f>IFERROR(VLOOKUP($B48,#REF!,AV48,FALSE),"")</f>
        <v/>
      </c>
      <c r="M48" s="1556" t="e">
        <f>VLOOKUP($A48,#REF!,AW48,FALSE)</f>
        <v>#REF!</v>
      </c>
      <c r="N48" s="1556" t="e">
        <f>VLOOKUP($A48,#REF!,AX48,FALSE)*100</f>
        <v>#REF!</v>
      </c>
      <c r="O48" s="1559" t="e">
        <f>VLOOKUP($A48,#REF!,AY48,FALSE)</f>
        <v>#REF!</v>
      </c>
      <c r="P48" s="1561" t="str">
        <f>IFERROR(VLOOKUP($B48,#REF!,AZ48,FALSE),"")</f>
        <v/>
      </c>
      <c r="Q48" s="1562" t="str">
        <f>IFERROR(VLOOKUP($C48,#REF!,BA48,FALSE),"")</f>
        <v/>
      </c>
      <c r="R48" s="1547" t="e">
        <f>VLOOKUP($A48,#REF!,BB48,FALSE)</f>
        <v>#REF!</v>
      </c>
      <c r="S48" s="1547" t="e">
        <f>VLOOKUP($A48,#REF!,BC48,FALSE)</f>
        <v>#REF!</v>
      </c>
      <c r="T48" s="1547" t="e">
        <f>VLOOKUP($A48,#REF!,BD48,FALSE)</f>
        <v>#REF!</v>
      </c>
      <c r="U48" s="1547" t="e">
        <f>VLOOKUP($A48,#REF!,BE48,FALSE)</f>
        <v>#REF!</v>
      </c>
      <c r="V48" s="25" t="e">
        <f>VLOOKUP($A48,#REF!,BF48,FALSE)</f>
        <v>#REF!</v>
      </c>
      <c r="W48" s="25" t="e">
        <f>VLOOKUP($A48,#REF!,BG48,FALSE)</f>
        <v>#REF!</v>
      </c>
      <c r="X48" s="25" t="e">
        <f>VLOOKUP($A48,#REF!,BH48,FALSE)</f>
        <v>#REF!</v>
      </c>
      <c r="Y48" s="25" t="e">
        <f>VLOOKUP($A48,#REF!,BI48,FALSE)</f>
        <v>#REF!</v>
      </c>
      <c r="Z48" s="1547" t="e">
        <f>VLOOKUP($A48,#REF!,BJ48,FALSE)</f>
        <v>#REF!</v>
      </c>
      <c r="AA48" s="1547" t="e">
        <f>VLOOKUP($A48,#REF!,BK48,FALSE)</f>
        <v>#REF!</v>
      </c>
      <c r="AB48" s="1556" t="e">
        <f>VLOOKUP($A48,#REF!,BL48,FALSE)</f>
        <v>#REF!</v>
      </c>
      <c r="AC48" s="1547" t="e">
        <f>VLOOKUP($A48,#REF!,BM48,FALSE)</f>
        <v>#REF!</v>
      </c>
      <c r="AD48" s="1547" t="e">
        <f>VLOOKUP($A48,#REF!,BN48,FALSE)</f>
        <v>#REF!</v>
      </c>
      <c r="AE48" s="1547" t="e">
        <f>VLOOKUP($A48,#REF!,BO48,FALSE)</f>
        <v>#REF!</v>
      </c>
      <c r="AG48" s="1">
        <v>501151512431</v>
      </c>
      <c r="AH48" s="1" t="str">
        <f t="shared" si="15"/>
        <v>5011</v>
      </c>
      <c r="AI48" s="1" t="str">
        <f t="shared" si="16"/>
        <v>7501</v>
      </c>
      <c r="AJ48" s="1" t="str">
        <f t="shared" si="17"/>
        <v>6011</v>
      </c>
      <c r="AK48" s="1" t="str">
        <f t="shared" si="18"/>
        <v>515</v>
      </c>
      <c r="AL48" s="1" t="str">
        <f t="shared" si="19"/>
        <v>1</v>
      </c>
      <c r="AM48" s="1" t="str">
        <f t="shared" si="10"/>
        <v>24</v>
      </c>
      <c r="AN48" s="1" t="str">
        <f t="shared" si="11"/>
        <v>31</v>
      </c>
      <c r="AO48" s="7" t="e">
        <f>MATCH(AO$4,#REF!,0)</f>
        <v>#REF!</v>
      </c>
      <c r="AP48" s="7" t="e">
        <f>MATCH(AP$4,#REF!,0)</f>
        <v>#REF!</v>
      </c>
      <c r="AQ48" s="7" t="e">
        <f>MATCH(AQ$4,#REF!,0)</f>
        <v>#REF!</v>
      </c>
      <c r="AR48" s="7" t="e">
        <f>MATCH(AR$4,#REF!,0)</f>
        <v>#REF!</v>
      </c>
      <c r="AS48" s="7" t="e">
        <f>MATCH(AS$4,#REF!,0)</f>
        <v>#REF!</v>
      </c>
      <c r="AT48" s="7" t="e">
        <f>MATCH(AT$4,#REF!,0)</f>
        <v>#REF!</v>
      </c>
      <c r="AU48" s="7" t="e">
        <f>MATCH(AU$4,#REF!,0)</f>
        <v>#REF!</v>
      </c>
      <c r="AV48" s="7" t="e">
        <f>MATCH(AV$4,#REF!,0)</f>
        <v>#REF!</v>
      </c>
      <c r="AW48" s="7" t="e">
        <f>MATCH(AW$4,#REF!,0)</f>
        <v>#REF!</v>
      </c>
      <c r="AX48" s="7" t="e">
        <f>MATCH(AX$4,#REF!,0)</f>
        <v>#REF!</v>
      </c>
      <c r="AY48" s="7" t="e">
        <f>MATCH(AY$4,#REF!,0)</f>
        <v>#REF!</v>
      </c>
      <c r="AZ48" s="7" t="e">
        <f>MATCH(AZ$4,#REF!,0)</f>
        <v>#REF!</v>
      </c>
      <c r="BA48" s="7" t="e">
        <f>MATCH(BA$4,#REF!,0)</f>
        <v>#REF!</v>
      </c>
      <c r="BB48" s="7" t="e">
        <f>MATCH(BB$4,#REF!,0)</f>
        <v>#REF!</v>
      </c>
      <c r="BC48" s="7" t="e">
        <f>MATCH(BC$4,#REF!,0)</f>
        <v>#REF!</v>
      </c>
      <c r="BD48" s="7" t="e">
        <f>MATCH(BD$4,#REF!,0)</f>
        <v>#REF!</v>
      </c>
      <c r="BE48" s="7" t="e">
        <f>MATCH(BE$4,#REF!,0)</f>
        <v>#REF!</v>
      </c>
      <c r="BF48" s="7" t="e">
        <f>MATCH(BF$4,#REF!,0)</f>
        <v>#REF!</v>
      </c>
      <c r="BG48" s="7" t="e">
        <f>MATCH(BG$4,#REF!,0)</f>
        <v>#REF!</v>
      </c>
      <c r="BH48" s="7" t="e">
        <f>MATCH(BH$4,#REF!,0)</f>
        <v>#REF!</v>
      </c>
      <c r="BI48" s="7" t="e">
        <f>MATCH(BI$4,#REF!,0)</f>
        <v>#REF!</v>
      </c>
      <c r="BJ48" s="7" t="e">
        <f>MATCH(BJ$4,#REF!,0)</f>
        <v>#REF!</v>
      </c>
      <c r="BK48" s="7" t="e">
        <f>MATCH(BK$4,#REF!,0)</f>
        <v>#REF!</v>
      </c>
      <c r="BL48" s="7" t="e">
        <f>MATCH(BL$4,#REF!,0)</f>
        <v>#REF!</v>
      </c>
      <c r="BM48" s="7" t="e">
        <f>MATCH(BM$4,#REF!,0)</f>
        <v>#REF!</v>
      </c>
      <c r="BN48" s="7" t="e">
        <f>MATCH(BN$4,#REF!,0)</f>
        <v>#REF!</v>
      </c>
      <c r="BO48" s="7" t="e">
        <f>MATCH(BO$4,#REF!,0)</f>
        <v>#REF!</v>
      </c>
    </row>
    <row r="49" spans="1:67" ht="12.75" customHeight="1" x14ac:dyDescent="0.15">
      <c r="A49" s="6">
        <f t="shared" si="12"/>
        <v>501151512430</v>
      </c>
      <c r="B49" s="6">
        <f t="shared" si="13"/>
        <v>750151512430</v>
      </c>
      <c r="C49" s="6">
        <f t="shared" si="14"/>
        <v>601151512430</v>
      </c>
      <c r="D49" s="1557" t="e">
        <f>VLOOKUP($A49,#REF!,AO49,FALSE)</f>
        <v>#REF!</v>
      </c>
      <c r="E49" s="1558"/>
      <c r="F49" s="25" t="s">
        <v>293</v>
      </c>
      <c r="G49" s="1560"/>
      <c r="H49" s="1560"/>
      <c r="I49" s="1547" t="e">
        <f>VLOOKUP($A49,#REF!,AS49,FALSE)</f>
        <v>#REF!</v>
      </c>
      <c r="J49" s="1547" t="e">
        <f>VLOOKUP($A49,#REF!,AT49,FALSE)</f>
        <v>#REF!</v>
      </c>
      <c r="K49" s="1559" t="e">
        <f>VLOOKUP($A49,#REF!,AU49,FALSE)</f>
        <v>#REF!</v>
      </c>
      <c r="L49" s="1555" t="str">
        <f>IFERROR(VLOOKUP($B49,#REF!,AV49,FALSE),"")</f>
        <v/>
      </c>
      <c r="M49" s="1556" t="e">
        <f>VLOOKUP($A49,#REF!,AW49,FALSE)</f>
        <v>#REF!</v>
      </c>
      <c r="N49" s="1556" t="e">
        <f>VLOOKUP($A49,#REF!,AX49,FALSE)*100</f>
        <v>#REF!</v>
      </c>
      <c r="O49" s="1559" t="e">
        <f>VLOOKUP($A49,#REF!,AY49,FALSE)</f>
        <v>#REF!</v>
      </c>
      <c r="P49" s="1561" t="str">
        <f>IFERROR(VLOOKUP($B49,#REF!,AZ49,FALSE),"")</f>
        <v/>
      </c>
      <c r="Q49" s="1562" t="str">
        <f>IFERROR(VLOOKUP($C49,#REF!,BA49,FALSE),"")</f>
        <v/>
      </c>
      <c r="R49" s="1547" t="e">
        <f>VLOOKUP($A49,#REF!,BB49,FALSE)</f>
        <v>#REF!</v>
      </c>
      <c r="S49" s="1547" t="e">
        <f>VLOOKUP($A49,#REF!,BC49,FALSE)</f>
        <v>#REF!</v>
      </c>
      <c r="T49" s="1547" t="e">
        <f>VLOOKUP($A49,#REF!,BD49,FALSE)</f>
        <v>#REF!</v>
      </c>
      <c r="U49" s="1547" t="e">
        <f>VLOOKUP($A49,#REF!,BE49,FALSE)</f>
        <v>#REF!</v>
      </c>
      <c r="V49" s="25" t="e">
        <f>VLOOKUP($A49,#REF!,BF49,FALSE)</f>
        <v>#REF!</v>
      </c>
      <c r="W49" s="25" t="e">
        <f>VLOOKUP($A49,#REF!,BG49,FALSE)</f>
        <v>#REF!</v>
      </c>
      <c r="X49" s="25" t="e">
        <f>VLOOKUP($A49,#REF!,BH49,FALSE)</f>
        <v>#REF!</v>
      </c>
      <c r="Y49" s="25" t="e">
        <f>VLOOKUP($A49,#REF!,BI49,FALSE)</f>
        <v>#REF!</v>
      </c>
      <c r="Z49" s="1547" t="e">
        <f>VLOOKUP($A49,#REF!,BJ49,FALSE)</f>
        <v>#REF!</v>
      </c>
      <c r="AA49" s="1547" t="e">
        <f>VLOOKUP($A49,#REF!,BK49,FALSE)</f>
        <v>#REF!</v>
      </c>
      <c r="AB49" s="1556" t="e">
        <f>VLOOKUP($A49,#REF!,BL49,FALSE)</f>
        <v>#REF!</v>
      </c>
      <c r="AC49" s="1547" t="e">
        <f>VLOOKUP($A49,#REF!,BM49,FALSE)</f>
        <v>#REF!</v>
      </c>
      <c r="AD49" s="1547" t="e">
        <f>VLOOKUP($A49,#REF!,BN49,FALSE)</f>
        <v>#REF!</v>
      </c>
      <c r="AE49" s="1547" t="e">
        <f>VLOOKUP($A49,#REF!,BO49,FALSE)</f>
        <v>#REF!</v>
      </c>
      <c r="AG49" s="1">
        <v>501151512430</v>
      </c>
      <c r="AH49" s="1" t="str">
        <f t="shared" si="15"/>
        <v>5011</v>
      </c>
      <c r="AI49" s="1" t="str">
        <f t="shared" si="16"/>
        <v>7501</v>
      </c>
      <c r="AJ49" s="1" t="str">
        <f t="shared" si="17"/>
        <v>6011</v>
      </c>
      <c r="AK49" s="1" t="str">
        <f t="shared" si="18"/>
        <v>515</v>
      </c>
      <c r="AL49" s="1" t="str">
        <f t="shared" si="19"/>
        <v>1</v>
      </c>
      <c r="AM49" s="1" t="str">
        <f t="shared" si="10"/>
        <v>24</v>
      </c>
      <c r="AN49" s="1" t="str">
        <f t="shared" si="11"/>
        <v>30</v>
      </c>
      <c r="AO49" s="7" t="e">
        <f>MATCH(AO$4,#REF!,0)</f>
        <v>#REF!</v>
      </c>
      <c r="AP49" s="7" t="e">
        <f>MATCH(AP$4,#REF!,0)</f>
        <v>#REF!</v>
      </c>
      <c r="AQ49" s="7" t="e">
        <f>MATCH(AQ$4,#REF!,0)</f>
        <v>#REF!</v>
      </c>
      <c r="AR49" s="7" t="e">
        <f>MATCH(AR$4,#REF!,0)</f>
        <v>#REF!</v>
      </c>
      <c r="AS49" s="7" t="e">
        <f>MATCH(AS$4,#REF!,0)</f>
        <v>#REF!</v>
      </c>
      <c r="AT49" s="7" t="e">
        <f>MATCH(AT$4,#REF!,0)</f>
        <v>#REF!</v>
      </c>
      <c r="AU49" s="7" t="e">
        <f>MATCH(AU$4,#REF!,0)</f>
        <v>#REF!</v>
      </c>
      <c r="AV49" s="7" t="e">
        <f>MATCH(AV$4,#REF!,0)</f>
        <v>#REF!</v>
      </c>
      <c r="AW49" s="7" t="e">
        <f>MATCH(AW$4,#REF!,0)</f>
        <v>#REF!</v>
      </c>
      <c r="AX49" s="7" t="e">
        <f>MATCH(AX$4,#REF!,0)</f>
        <v>#REF!</v>
      </c>
      <c r="AY49" s="7" t="e">
        <f>MATCH(AY$4,#REF!,0)</f>
        <v>#REF!</v>
      </c>
      <c r="AZ49" s="7" t="e">
        <f>MATCH(AZ$4,#REF!,0)</f>
        <v>#REF!</v>
      </c>
      <c r="BA49" s="7" t="e">
        <f>MATCH(BA$4,#REF!,0)</f>
        <v>#REF!</v>
      </c>
      <c r="BB49" s="7" t="e">
        <f>MATCH(BB$4,#REF!,0)</f>
        <v>#REF!</v>
      </c>
      <c r="BC49" s="7" t="e">
        <f>MATCH(BC$4,#REF!,0)</f>
        <v>#REF!</v>
      </c>
      <c r="BD49" s="7" t="e">
        <f>MATCH(BD$4,#REF!,0)</f>
        <v>#REF!</v>
      </c>
      <c r="BE49" s="7" t="e">
        <f>MATCH(BE$4,#REF!,0)</f>
        <v>#REF!</v>
      </c>
      <c r="BF49" s="7" t="e">
        <f>MATCH(BF$4,#REF!,0)</f>
        <v>#REF!</v>
      </c>
      <c r="BG49" s="7" t="e">
        <f>MATCH(BG$4,#REF!,0)</f>
        <v>#REF!</v>
      </c>
      <c r="BH49" s="7" t="e">
        <f>MATCH(BH$4,#REF!,0)</f>
        <v>#REF!</v>
      </c>
      <c r="BI49" s="7" t="e">
        <f>MATCH(BI$4,#REF!,0)</f>
        <v>#REF!</v>
      </c>
      <c r="BJ49" s="7" t="e">
        <f>MATCH(BJ$4,#REF!,0)</f>
        <v>#REF!</v>
      </c>
      <c r="BK49" s="7" t="e">
        <f>MATCH(BK$4,#REF!,0)</f>
        <v>#REF!</v>
      </c>
      <c r="BL49" s="7" t="e">
        <f>MATCH(BL$4,#REF!,0)</f>
        <v>#REF!</v>
      </c>
      <c r="BM49" s="7" t="e">
        <f>MATCH(BM$4,#REF!,0)</f>
        <v>#REF!</v>
      </c>
      <c r="BN49" s="7" t="e">
        <f>MATCH(BN$4,#REF!,0)</f>
        <v>#REF!</v>
      </c>
      <c r="BO49" s="7" t="e">
        <f>MATCH(BO$4,#REF!,0)</f>
        <v>#REF!</v>
      </c>
    </row>
    <row r="50" spans="1:67" ht="12.75" customHeight="1" x14ac:dyDescent="0.15">
      <c r="A50" s="6">
        <f t="shared" si="12"/>
        <v>501151513132</v>
      </c>
      <c r="B50" s="6">
        <f t="shared" si="13"/>
        <v>750151513132</v>
      </c>
      <c r="C50" s="6">
        <f t="shared" si="14"/>
        <v>601151513132</v>
      </c>
      <c r="D50" s="1557" t="e">
        <f>VLOOKUP($A50,#REF!,AO50,FALSE)</f>
        <v>#REF!</v>
      </c>
      <c r="E50" s="1558"/>
      <c r="F50" s="25" t="s">
        <v>293</v>
      </c>
      <c r="G50" s="1554" t="e">
        <f>VLOOKUP($A50,#REF!,AR50,FALSE)</f>
        <v>#REF!</v>
      </c>
      <c r="H50" s="1554"/>
      <c r="I50" s="1547" t="e">
        <f>VLOOKUP($A50,#REF!,AS50,FALSE)</f>
        <v>#REF!</v>
      </c>
      <c r="J50" s="1547" t="e">
        <f>VLOOKUP($A50,#REF!,AT50,FALSE)</f>
        <v>#REF!</v>
      </c>
      <c r="K50" s="1559" t="e">
        <f>VLOOKUP($A50,#REF!,AU50,FALSE)</f>
        <v>#REF!</v>
      </c>
      <c r="L50" s="1555" t="str">
        <f>IFERROR(VLOOKUP($B50,#REF!,AV50,FALSE),"")</f>
        <v/>
      </c>
      <c r="M50" s="1556" t="e">
        <f>VLOOKUP($A50,#REF!,AW50,FALSE)</f>
        <v>#REF!</v>
      </c>
      <c r="N50" s="1556" t="e">
        <f>VLOOKUP($A50,#REF!,AX50,FALSE)*100</f>
        <v>#REF!</v>
      </c>
      <c r="O50" s="1559" t="e">
        <f>VLOOKUP($A50,#REF!,AY50,FALSE)</f>
        <v>#REF!</v>
      </c>
      <c r="P50" s="1561" t="str">
        <f>IFERROR(VLOOKUP($B50,#REF!,AZ50,FALSE),"")</f>
        <v/>
      </c>
      <c r="Q50" s="1562" t="str">
        <f>IFERROR(VLOOKUP($C50,#REF!,BA50,FALSE),"")</f>
        <v/>
      </c>
      <c r="R50" s="1547" t="e">
        <f>VLOOKUP($A50,#REF!,BB50,FALSE)</f>
        <v>#REF!</v>
      </c>
      <c r="S50" s="1547" t="e">
        <f>VLOOKUP($A50,#REF!,BC50,FALSE)</f>
        <v>#REF!</v>
      </c>
      <c r="T50" s="1547" t="e">
        <f>VLOOKUP($A50,#REF!,BD50,FALSE)</f>
        <v>#REF!</v>
      </c>
      <c r="U50" s="1547" t="e">
        <f>VLOOKUP($A50,#REF!,BE50,FALSE)</f>
        <v>#REF!</v>
      </c>
      <c r="V50" s="25" t="e">
        <f>VLOOKUP($A50,#REF!,BF50,FALSE)</f>
        <v>#REF!</v>
      </c>
      <c r="W50" s="25" t="e">
        <f>VLOOKUP($A50,#REF!,BG50,FALSE)</f>
        <v>#REF!</v>
      </c>
      <c r="X50" s="25" t="e">
        <f>VLOOKUP($A50,#REF!,BH50,FALSE)</f>
        <v>#REF!</v>
      </c>
      <c r="Y50" s="25" t="e">
        <f>VLOOKUP($A50,#REF!,BI50,FALSE)</f>
        <v>#REF!</v>
      </c>
      <c r="Z50" s="1547" t="e">
        <f>VLOOKUP($A50,#REF!,BJ50,FALSE)</f>
        <v>#REF!</v>
      </c>
      <c r="AA50" s="1547" t="e">
        <f>VLOOKUP($A50,#REF!,BK50,FALSE)</f>
        <v>#REF!</v>
      </c>
      <c r="AB50" s="1556" t="e">
        <f>VLOOKUP($A50,#REF!,BL50,FALSE)</f>
        <v>#REF!</v>
      </c>
      <c r="AC50" s="1547" t="e">
        <f>VLOOKUP($A50,#REF!,BM50,FALSE)</f>
        <v>#REF!</v>
      </c>
      <c r="AD50" s="1547" t="e">
        <f>VLOOKUP($A50,#REF!,BN50,FALSE)</f>
        <v>#REF!</v>
      </c>
      <c r="AE50" s="1547" t="e">
        <f>VLOOKUP($A50,#REF!,BO50,FALSE)</f>
        <v>#REF!</v>
      </c>
      <c r="AG50" s="1">
        <v>501151513132</v>
      </c>
      <c r="AH50" s="1" t="str">
        <f t="shared" si="15"/>
        <v>5011</v>
      </c>
      <c r="AI50" s="1" t="str">
        <f t="shared" si="16"/>
        <v>7501</v>
      </c>
      <c r="AJ50" s="1" t="str">
        <f t="shared" si="17"/>
        <v>6011</v>
      </c>
      <c r="AK50" s="1" t="str">
        <f t="shared" si="18"/>
        <v>515</v>
      </c>
      <c r="AL50" s="1" t="str">
        <f t="shared" si="19"/>
        <v>1</v>
      </c>
      <c r="AM50" s="1" t="str">
        <f t="shared" si="10"/>
        <v>31</v>
      </c>
      <c r="AN50" s="1" t="str">
        <f t="shared" si="11"/>
        <v>32</v>
      </c>
      <c r="AO50" s="7" t="e">
        <f>MATCH(AO$4,#REF!,0)</f>
        <v>#REF!</v>
      </c>
      <c r="AP50" s="7" t="e">
        <f>MATCH(AP$4,#REF!,0)</f>
        <v>#REF!</v>
      </c>
      <c r="AQ50" s="7" t="e">
        <f>MATCH(AQ$4,#REF!,0)</f>
        <v>#REF!</v>
      </c>
      <c r="AR50" s="7" t="e">
        <f>MATCH(AR$4,#REF!,0)</f>
        <v>#REF!</v>
      </c>
      <c r="AS50" s="7" t="e">
        <f>MATCH(AS$4,#REF!,0)</f>
        <v>#REF!</v>
      </c>
      <c r="AT50" s="7" t="e">
        <f>MATCH(AT$4,#REF!,0)</f>
        <v>#REF!</v>
      </c>
      <c r="AU50" s="7" t="e">
        <f>MATCH(AU$4,#REF!,0)</f>
        <v>#REF!</v>
      </c>
      <c r="AV50" s="7" t="e">
        <f>MATCH(AV$4,#REF!,0)</f>
        <v>#REF!</v>
      </c>
      <c r="AW50" s="7" t="e">
        <f>MATCH(AW$4,#REF!,0)</f>
        <v>#REF!</v>
      </c>
      <c r="AX50" s="7" t="e">
        <f>MATCH(AX$4,#REF!,0)</f>
        <v>#REF!</v>
      </c>
      <c r="AY50" s="7" t="e">
        <f>MATCH(AY$4,#REF!,0)</f>
        <v>#REF!</v>
      </c>
      <c r="AZ50" s="7" t="e">
        <f>MATCH(AZ$4,#REF!,0)</f>
        <v>#REF!</v>
      </c>
      <c r="BA50" s="7" t="e">
        <f>MATCH(BA$4,#REF!,0)</f>
        <v>#REF!</v>
      </c>
      <c r="BB50" s="7" t="e">
        <f>MATCH(BB$4,#REF!,0)</f>
        <v>#REF!</v>
      </c>
      <c r="BC50" s="7" t="e">
        <f>MATCH(BC$4,#REF!,0)</f>
        <v>#REF!</v>
      </c>
      <c r="BD50" s="7" t="e">
        <f>MATCH(BD$4,#REF!,0)</f>
        <v>#REF!</v>
      </c>
      <c r="BE50" s="7" t="e">
        <f>MATCH(BE$4,#REF!,0)</f>
        <v>#REF!</v>
      </c>
      <c r="BF50" s="7" t="e">
        <f>MATCH(BF$4,#REF!,0)</f>
        <v>#REF!</v>
      </c>
      <c r="BG50" s="7" t="e">
        <f>MATCH(BG$4,#REF!,0)</f>
        <v>#REF!</v>
      </c>
      <c r="BH50" s="7" t="e">
        <f>MATCH(BH$4,#REF!,0)</f>
        <v>#REF!</v>
      </c>
      <c r="BI50" s="7" t="e">
        <f>MATCH(BI$4,#REF!,0)</f>
        <v>#REF!</v>
      </c>
      <c r="BJ50" s="7" t="e">
        <f>MATCH(BJ$4,#REF!,0)</f>
        <v>#REF!</v>
      </c>
      <c r="BK50" s="7" t="e">
        <f>MATCH(BK$4,#REF!,0)</f>
        <v>#REF!</v>
      </c>
      <c r="BL50" s="7" t="e">
        <f>MATCH(BL$4,#REF!,0)</f>
        <v>#REF!</v>
      </c>
      <c r="BM50" s="7" t="e">
        <f>MATCH(BM$4,#REF!,0)</f>
        <v>#REF!</v>
      </c>
      <c r="BN50" s="7" t="e">
        <f>MATCH(BN$4,#REF!,0)</f>
        <v>#REF!</v>
      </c>
      <c r="BO50" s="7" t="e">
        <f>MATCH(BO$4,#REF!,0)</f>
        <v>#REF!</v>
      </c>
    </row>
    <row r="51" spans="1:67" ht="12.75" customHeight="1" x14ac:dyDescent="0.15">
      <c r="A51" s="6">
        <f t="shared" si="12"/>
        <v>501151513122</v>
      </c>
      <c r="B51" s="6">
        <f t="shared" si="13"/>
        <v>750151513122</v>
      </c>
      <c r="C51" s="6">
        <f t="shared" si="14"/>
        <v>601151513122</v>
      </c>
      <c r="D51" s="1557" t="e">
        <f>VLOOKUP($A51,#REF!,AO51,FALSE)</f>
        <v>#REF!</v>
      </c>
      <c r="E51" s="1558"/>
      <c r="F51" s="25" t="s">
        <v>293</v>
      </c>
      <c r="G51" s="1560"/>
      <c r="H51" s="1560"/>
      <c r="I51" s="1547" t="e">
        <f>VLOOKUP($A51,#REF!,AS51,FALSE)</f>
        <v>#REF!</v>
      </c>
      <c r="J51" s="1547" t="e">
        <f>VLOOKUP($A51,#REF!,AT51,FALSE)</f>
        <v>#REF!</v>
      </c>
      <c r="K51" s="1559" t="e">
        <f>VLOOKUP($A51,#REF!,AU51,FALSE)</f>
        <v>#REF!</v>
      </c>
      <c r="L51" s="1555" t="str">
        <f>IFERROR(VLOOKUP($B51,#REF!,AV51,FALSE),"")</f>
        <v/>
      </c>
      <c r="M51" s="1556" t="e">
        <f>VLOOKUP($A51,#REF!,AW51,FALSE)</f>
        <v>#REF!</v>
      </c>
      <c r="N51" s="1556" t="e">
        <f>VLOOKUP($A51,#REF!,AX51,FALSE)*100</f>
        <v>#REF!</v>
      </c>
      <c r="O51" s="1559" t="e">
        <f>VLOOKUP($A51,#REF!,AY51,FALSE)</f>
        <v>#REF!</v>
      </c>
      <c r="P51" s="1561" t="str">
        <f>IFERROR(VLOOKUP($B51,#REF!,AZ51,FALSE),"")</f>
        <v/>
      </c>
      <c r="Q51" s="1562" t="str">
        <f>IFERROR(VLOOKUP($C51,#REF!,BA51,FALSE),"")</f>
        <v/>
      </c>
      <c r="R51" s="1547" t="e">
        <f>VLOOKUP($A51,#REF!,BB51,FALSE)</f>
        <v>#REF!</v>
      </c>
      <c r="S51" s="1547" t="e">
        <f>VLOOKUP($A51,#REF!,BC51,FALSE)</f>
        <v>#REF!</v>
      </c>
      <c r="T51" s="1547" t="e">
        <f>VLOOKUP($A51,#REF!,BD51,FALSE)</f>
        <v>#REF!</v>
      </c>
      <c r="U51" s="1547" t="e">
        <f>VLOOKUP($A51,#REF!,BE51,FALSE)</f>
        <v>#REF!</v>
      </c>
      <c r="V51" s="25" t="e">
        <f>VLOOKUP($A51,#REF!,BF51,FALSE)</f>
        <v>#REF!</v>
      </c>
      <c r="W51" s="25" t="e">
        <f>VLOOKUP($A51,#REF!,BG51,FALSE)</f>
        <v>#REF!</v>
      </c>
      <c r="X51" s="25" t="e">
        <f>VLOOKUP($A51,#REF!,BH51,FALSE)</f>
        <v>#REF!</v>
      </c>
      <c r="Y51" s="25" t="e">
        <f>VLOOKUP($A51,#REF!,BI51,FALSE)</f>
        <v>#REF!</v>
      </c>
      <c r="Z51" s="1547" t="e">
        <f>VLOOKUP($A51,#REF!,BJ51,FALSE)</f>
        <v>#REF!</v>
      </c>
      <c r="AA51" s="1547" t="e">
        <f>VLOOKUP($A51,#REF!,BK51,FALSE)</f>
        <v>#REF!</v>
      </c>
      <c r="AB51" s="1556" t="e">
        <f>VLOOKUP($A51,#REF!,BL51,FALSE)</f>
        <v>#REF!</v>
      </c>
      <c r="AC51" s="1547" t="e">
        <f>VLOOKUP($A51,#REF!,BM51,FALSE)</f>
        <v>#REF!</v>
      </c>
      <c r="AD51" s="1547" t="e">
        <f>VLOOKUP($A51,#REF!,BN51,FALSE)</f>
        <v>#REF!</v>
      </c>
      <c r="AE51" s="1547" t="e">
        <f>VLOOKUP($A51,#REF!,BO51,FALSE)</f>
        <v>#REF!</v>
      </c>
      <c r="AG51" s="1">
        <v>501151513122</v>
      </c>
      <c r="AH51" s="1" t="str">
        <f t="shared" si="15"/>
        <v>5011</v>
      </c>
      <c r="AI51" s="1" t="str">
        <f t="shared" si="16"/>
        <v>7501</v>
      </c>
      <c r="AJ51" s="1" t="str">
        <f t="shared" si="17"/>
        <v>6011</v>
      </c>
      <c r="AK51" s="1" t="str">
        <f t="shared" si="18"/>
        <v>515</v>
      </c>
      <c r="AL51" s="1" t="str">
        <f t="shared" si="19"/>
        <v>1</v>
      </c>
      <c r="AM51" s="1" t="str">
        <f t="shared" si="10"/>
        <v>31</v>
      </c>
      <c r="AN51" s="1" t="str">
        <f t="shared" si="11"/>
        <v>22</v>
      </c>
      <c r="AO51" s="7" t="e">
        <f>MATCH(AO$4,#REF!,0)</f>
        <v>#REF!</v>
      </c>
      <c r="AP51" s="7" t="e">
        <f>MATCH(AP$4,#REF!,0)</f>
        <v>#REF!</v>
      </c>
      <c r="AQ51" s="7" t="e">
        <f>MATCH(AQ$4,#REF!,0)</f>
        <v>#REF!</v>
      </c>
      <c r="AR51" s="7" t="e">
        <f>MATCH(AR$4,#REF!,0)</f>
        <v>#REF!</v>
      </c>
      <c r="AS51" s="7" t="e">
        <f>MATCH(AS$4,#REF!,0)</f>
        <v>#REF!</v>
      </c>
      <c r="AT51" s="7" t="e">
        <f>MATCH(AT$4,#REF!,0)</f>
        <v>#REF!</v>
      </c>
      <c r="AU51" s="7" t="e">
        <f>MATCH(AU$4,#REF!,0)</f>
        <v>#REF!</v>
      </c>
      <c r="AV51" s="7" t="e">
        <f>MATCH(AV$4,#REF!,0)</f>
        <v>#REF!</v>
      </c>
      <c r="AW51" s="7" t="e">
        <f>MATCH(AW$4,#REF!,0)</f>
        <v>#REF!</v>
      </c>
      <c r="AX51" s="7" t="e">
        <f>MATCH(AX$4,#REF!,0)</f>
        <v>#REF!</v>
      </c>
      <c r="AY51" s="7" t="e">
        <f>MATCH(AY$4,#REF!,0)</f>
        <v>#REF!</v>
      </c>
      <c r="AZ51" s="7" t="e">
        <f>MATCH(AZ$4,#REF!,0)</f>
        <v>#REF!</v>
      </c>
      <c r="BA51" s="7" t="e">
        <f>MATCH(BA$4,#REF!,0)</f>
        <v>#REF!</v>
      </c>
      <c r="BB51" s="7" t="e">
        <f>MATCH(BB$4,#REF!,0)</f>
        <v>#REF!</v>
      </c>
      <c r="BC51" s="7" t="e">
        <f>MATCH(BC$4,#REF!,0)</f>
        <v>#REF!</v>
      </c>
      <c r="BD51" s="7" t="e">
        <f>MATCH(BD$4,#REF!,0)</f>
        <v>#REF!</v>
      </c>
      <c r="BE51" s="7" t="e">
        <f>MATCH(BE$4,#REF!,0)</f>
        <v>#REF!</v>
      </c>
      <c r="BF51" s="7" t="e">
        <f>MATCH(BF$4,#REF!,0)</f>
        <v>#REF!</v>
      </c>
      <c r="BG51" s="7" t="e">
        <f>MATCH(BG$4,#REF!,0)</f>
        <v>#REF!</v>
      </c>
      <c r="BH51" s="7" t="e">
        <f>MATCH(BH$4,#REF!,0)</f>
        <v>#REF!</v>
      </c>
      <c r="BI51" s="7" t="e">
        <f>MATCH(BI$4,#REF!,0)</f>
        <v>#REF!</v>
      </c>
      <c r="BJ51" s="7" t="e">
        <f>MATCH(BJ$4,#REF!,0)</f>
        <v>#REF!</v>
      </c>
      <c r="BK51" s="7" t="e">
        <f>MATCH(BK$4,#REF!,0)</f>
        <v>#REF!</v>
      </c>
      <c r="BL51" s="7" t="e">
        <f>MATCH(BL$4,#REF!,0)</f>
        <v>#REF!</v>
      </c>
      <c r="BM51" s="7" t="e">
        <f>MATCH(BM$4,#REF!,0)</f>
        <v>#REF!</v>
      </c>
      <c r="BN51" s="7" t="e">
        <f>MATCH(BN$4,#REF!,0)</f>
        <v>#REF!</v>
      </c>
      <c r="BO51" s="7" t="e">
        <f>MATCH(BO$4,#REF!,0)</f>
        <v>#REF!</v>
      </c>
    </row>
    <row r="52" spans="1:67" ht="12.75" customHeight="1" x14ac:dyDescent="0.15">
      <c r="A52" s="6">
        <f t="shared" si="12"/>
        <v>501151513124</v>
      </c>
      <c r="B52" s="6">
        <f t="shared" si="13"/>
        <v>750151513124</v>
      </c>
      <c r="C52" s="6">
        <f t="shared" si="14"/>
        <v>601151513124</v>
      </c>
      <c r="D52" s="1557" t="e">
        <f>VLOOKUP($A52,#REF!,AO52,FALSE)</f>
        <v>#REF!</v>
      </c>
      <c r="E52" s="1558"/>
      <c r="F52" s="25" t="s">
        <v>293</v>
      </c>
      <c r="G52" s="1560"/>
      <c r="H52" s="1560"/>
      <c r="I52" s="1547" t="e">
        <f>VLOOKUP($A52,#REF!,AS52,FALSE)</f>
        <v>#REF!</v>
      </c>
      <c r="J52" s="1547" t="e">
        <f>VLOOKUP($A52,#REF!,AT52,FALSE)</f>
        <v>#REF!</v>
      </c>
      <c r="K52" s="1559" t="e">
        <f>VLOOKUP($A52,#REF!,AU52,FALSE)</f>
        <v>#REF!</v>
      </c>
      <c r="L52" s="1555" t="str">
        <f>IFERROR(VLOOKUP($B52,#REF!,AV52,FALSE),"")</f>
        <v/>
      </c>
      <c r="M52" s="1556" t="e">
        <f>VLOOKUP($A52,#REF!,AW52,FALSE)</f>
        <v>#REF!</v>
      </c>
      <c r="N52" s="1556" t="e">
        <f>VLOOKUP($A52,#REF!,AX52,FALSE)*100</f>
        <v>#REF!</v>
      </c>
      <c r="O52" s="1559" t="e">
        <f>VLOOKUP($A52,#REF!,AY52,FALSE)</f>
        <v>#REF!</v>
      </c>
      <c r="P52" s="1561" t="str">
        <f>IFERROR(VLOOKUP($B52,#REF!,AZ52,FALSE),"")</f>
        <v/>
      </c>
      <c r="Q52" s="1562" t="str">
        <f>IFERROR(VLOOKUP($C52,#REF!,BA52,FALSE),"")</f>
        <v/>
      </c>
      <c r="R52" s="1547" t="e">
        <f>VLOOKUP($A52,#REF!,BB52,FALSE)</f>
        <v>#REF!</v>
      </c>
      <c r="S52" s="1547" t="e">
        <f>VLOOKUP($A52,#REF!,BC52,FALSE)</f>
        <v>#REF!</v>
      </c>
      <c r="T52" s="1547" t="e">
        <f>VLOOKUP($A52,#REF!,BD52,FALSE)</f>
        <v>#REF!</v>
      </c>
      <c r="U52" s="1547" t="e">
        <f>VLOOKUP($A52,#REF!,BE52,FALSE)</f>
        <v>#REF!</v>
      </c>
      <c r="V52" s="25" t="e">
        <f>VLOOKUP($A52,#REF!,BF52,FALSE)</f>
        <v>#REF!</v>
      </c>
      <c r="W52" s="25" t="e">
        <f>VLOOKUP($A52,#REF!,BG52,FALSE)</f>
        <v>#REF!</v>
      </c>
      <c r="X52" s="25" t="e">
        <f>VLOOKUP($A52,#REF!,BH52,FALSE)</f>
        <v>#REF!</v>
      </c>
      <c r="Y52" s="25" t="e">
        <f>VLOOKUP($A52,#REF!,BI52,FALSE)</f>
        <v>#REF!</v>
      </c>
      <c r="Z52" s="1547" t="e">
        <f>VLOOKUP($A52,#REF!,BJ52,FALSE)</f>
        <v>#REF!</v>
      </c>
      <c r="AA52" s="1547" t="e">
        <f>VLOOKUP($A52,#REF!,BK52,FALSE)</f>
        <v>#REF!</v>
      </c>
      <c r="AB52" s="1556" t="e">
        <f>VLOOKUP($A52,#REF!,BL52,FALSE)</f>
        <v>#REF!</v>
      </c>
      <c r="AC52" s="1547" t="e">
        <f>VLOOKUP($A52,#REF!,BM52,FALSE)</f>
        <v>#REF!</v>
      </c>
      <c r="AD52" s="1547" t="e">
        <f>VLOOKUP($A52,#REF!,BN52,FALSE)</f>
        <v>#REF!</v>
      </c>
      <c r="AE52" s="1547" t="e">
        <f>VLOOKUP($A52,#REF!,BO52,FALSE)</f>
        <v>#REF!</v>
      </c>
      <c r="AG52" s="1">
        <v>501151513124</v>
      </c>
      <c r="AH52" s="1" t="str">
        <f t="shared" si="15"/>
        <v>5011</v>
      </c>
      <c r="AI52" s="1" t="str">
        <f t="shared" si="16"/>
        <v>7501</v>
      </c>
      <c r="AJ52" s="1" t="str">
        <f t="shared" si="17"/>
        <v>6011</v>
      </c>
      <c r="AK52" s="1" t="str">
        <f t="shared" si="18"/>
        <v>515</v>
      </c>
      <c r="AL52" s="1" t="str">
        <f t="shared" si="19"/>
        <v>1</v>
      </c>
      <c r="AM52" s="1" t="str">
        <f t="shared" si="10"/>
        <v>31</v>
      </c>
      <c r="AN52" s="1" t="str">
        <f t="shared" si="11"/>
        <v>24</v>
      </c>
      <c r="AO52" s="7" t="e">
        <f>MATCH(AO$4,#REF!,0)</f>
        <v>#REF!</v>
      </c>
      <c r="AP52" s="7" t="e">
        <f>MATCH(AP$4,#REF!,0)</f>
        <v>#REF!</v>
      </c>
      <c r="AQ52" s="7" t="e">
        <f>MATCH(AQ$4,#REF!,0)</f>
        <v>#REF!</v>
      </c>
      <c r="AR52" s="7" t="e">
        <f>MATCH(AR$4,#REF!,0)</f>
        <v>#REF!</v>
      </c>
      <c r="AS52" s="7" t="e">
        <f>MATCH(AS$4,#REF!,0)</f>
        <v>#REF!</v>
      </c>
      <c r="AT52" s="7" t="e">
        <f>MATCH(AT$4,#REF!,0)</f>
        <v>#REF!</v>
      </c>
      <c r="AU52" s="7" t="e">
        <f>MATCH(AU$4,#REF!,0)</f>
        <v>#REF!</v>
      </c>
      <c r="AV52" s="7" t="e">
        <f>MATCH(AV$4,#REF!,0)</f>
        <v>#REF!</v>
      </c>
      <c r="AW52" s="7" t="e">
        <f>MATCH(AW$4,#REF!,0)</f>
        <v>#REF!</v>
      </c>
      <c r="AX52" s="7" t="e">
        <f>MATCH(AX$4,#REF!,0)</f>
        <v>#REF!</v>
      </c>
      <c r="AY52" s="7" t="e">
        <f>MATCH(AY$4,#REF!,0)</f>
        <v>#REF!</v>
      </c>
      <c r="AZ52" s="7" t="e">
        <f>MATCH(AZ$4,#REF!,0)</f>
        <v>#REF!</v>
      </c>
      <c r="BA52" s="7" t="e">
        <f>MATCH(BA$4,#REF!,0)</f>
        <v>#REF!</v>
      </c>
      <c r="BB52" s="7" t="e">
        <f>MATCH(BB$4,#REF!,0)</f>
        <v>#REF!</v>
      </c>
      <c r="BC52" s="7" t="e">
        <f>MATCH(BC$4,#REF!,0)</f>
        <v>#REF!</v>
      </c>
      <c r="BD52" s="7" t="e">
        <f>MATCH(BD$4,#REF!,0)</f>
        <v>#REF!</v>
      </c>
      <c r="BE52" s="7" t="e">
        <f>MATCH(BE$4,#REF!,0)</f>
        <v>#REF!</v>
      </c>
      <c r="BF52" s="7" t="e">
        <f>MATCH(BF$4,#REF!,0)</f>
        <v>#REF!</v>
      </c>
      <c r="BG52" s="7" t="e">
        <f>MATCH(BG$4,#REF!,0)</f>
        <v>#REF!</v>
      </c>
      <c r="BH52" s="7" t="e">
        <f>MATCH(BH$4,#REF!,0)</f>
        <v>#REF!</v>
      </c>
      <c r="BI52" s="7" t="e">
        <f>MATCH(BI$4,#REF!,0)</f>
        <v>#REF!</v>
      </c>
      <c r="BJ52" s="7" t="e">
        <f>MATCH(BJ$4,#REF!,0)</f>
        <v>#REF!</v>
      </c>
      <c r="BK52" s="7" t="e">
        <f>MATCH(BK$4,#REF!,0)</f>
        <v>#REF!</v>
      </c>
      <c r="BL52" s="7" t="e">
        <f>MATCH(BL$4,#REF!,0)</f>
        <v>#REF!</v>
      </c>
      <c r="BM52" s="7" t="e">
        <f>MATCH(BM$4,#REF!,0)</f>
        <v>#REF!</v>
      </c>
      <c r="BN52" s="7" t="e">
        <f>MATCH(BN$4,#REF!,0)</f>
        <v>#REF!</v>
      </c>
      <c r="BO52" s="7" t="e">
        <f>MATCH(BO$4,#REF!,0)</f>
        <v>#REF!</v>
      </c>
    </row>
    <row r="53" spans="1:67" ht="12.75" customHeight="1" x14ac:dyDescent="0.15">
      <c r="A53" s="6">
        <f t="shared" si="12"/>
        <v>501151513130</v>
      </c>
      <c r="B53" s="6">
        <f t="shared" si="13"/>
        <v>750151513130</v>
      </c>
      <c r="C53" s="6">
        <f t="shared" si="14"/>
        <v>601151513130</v>
      </c>
      <c r="D53" s="1557" t="e">
        <f>VLOOKUP($A53,#REF!,AO53,FALSE)</f>
        <v>#REF!</v>
      </c>
      <c r="E53" s="1558"/>
      <c r="F53" s="25" t="s">
        <v>293</v>
      </c>
      <c r="G53" s="1560"/>
      <c r="H53" s="1560"/>
      <c r="I53" s="1547" t="e">
        <f>VLOOKUP($A53,#REF!,AS53,FALSE)</f>
        <v>#REF!</v>
      </c>
      <c r="J53" s="1547" t="e">
        <f>VLOOKUP($A53,#REF!,AT53,FALSE)</f>
        <v>#REF!</v>
      </c>
      <c r="K53" s="1559" t="e">
        <f>VLOOKUP($A53,#REF!,AU53,FALSE)</f>
        <v>#REF!</v>
      </c>
      <c r="L53" s="1555" t="str">
        <f>IFERROR(VLOOKUP($B53,#REF!,AV53,FALSE),"")</f>
        <v/>
      </c>
      <c r="M53" s="1556" t="e">
        <f>VLOOKUP($A53,#REF!,AW53,FALSE)</f>
        <v>#REF!</v>
      </c>
      <c r="N53" s="1556" t="e">
        <f>VLOOKUP($A53,#REF!,AX53,FALSE)*100</f>
        <v>#REF!</v>
      </c>
      <c r="O53" s="1559" t="e">
        <f>VLOOKUP($A53,#REF!,AY53,FALSE)</f>
        <v>#REF!</v>
      </c>
      <c r="P53" s="1561" t="str">
        <f>IFERROR(VLOOKUP($B53,#REF!,AZ53,FALSE),"")</f>
        <v/>
      </c>
      <c r="Q53" s="1562" t="str">
        <f>IFERROR(VLOOKUP($C53,#REF!,BA53,FALSE),"")</f>
        <v/>
      </c>
      <c r="R53" s="1547" t="e">
        <f>VLOOKUP($A53,#REF!,BB53,FALSE)</f>
        <v>#REF!</v>
      </c>
      <c r="S53" s="1547" t="e">
        <f>VLOOKUP($A53,#REF!,BC53,FALSE)</f>
        <v>#REF!</v>
      </c>
      <c r="T53" s="1547" t="e">
        <f>VLOOKUP($A53,#REF!,BD53,FALSE)</f>
        <v>#REF!</v>
      </c>
      <c r="U53" s="1547" t="e">
        <f>VLOOKUP($A53,#REF!,BE53,FALSE)</f>
        <v>#REF!</v>
      </c>
      <c r="V53" s="25" t="e">
        <f>VLOOKUP($A53,#REF!,BF53,FALSE)</f>
        <v>#REF!</v>
      </c>
      <c r="W53" s="25" t="e">
        <f>VLOOKUP($A53,#REF!,BG53,FALSE)</f>
        <v>#REF!</v>
      </c>
      <c r="X53" s="25" t="e">
        <f>VLOOKUP($A53,#REF!,BH53,FALSE)</f>
        <v>#REF!</v>
      </c>
      <c r="Y53" s="25" t="e">
        <f>VLOOKUP($A53,#REF!,BI53,FALSE)</f>
        <v>#REF!</v>
      </c>
      <c r="Z53" s="1547" t="e">
        <f>VLOOKUP($A53,#REF!,BJ53,FALSE)</f>
        <v>#REF!</v>
      </c>
      <c r="AA53" s="1547" t="e">
        <f>VLOOKUP($A53,#REF!,BK53,FALSE)</f>
        <v>#REF!</v>
      </c>
      <c r="AB53" s="1556" t="e">
        <f>VLOOKUP($A53,#REF!,BL53,FALSE)</f>
        <v>#REF!</v>
      </c>
      <c r="AC53" s="1547" t="e">
        <f>VLOOKUP($A53,#REF!,BM53,FALSE)</f>
        <v>#REF!</v>
      </c>
      <c r="AD53" s="1547" t="e">
        <f>VLOOKUP($A53,#REF!,BN53,FALSE)</f>
        <v>#REF!</v>
      </c>
      <c r="AE53" s="1547" t="e">
        <f>VLOOKUP($A53,#REF!,BO53,FALSE)</f>
        <v>#REF!</v>
      </c>
      <c r="AG53" s="1">
        <v>501151513130</v>
      </c>
      <c r="AH53" s="1" t="str">
        <f t="shared" si="15"/>
        <v>5011</v>
      </c>
      <c r="AI53" s="1" t="str">
        <f t="shared" si="16"/>
        <v>7501</v>
      </c>
      <c r="AJ53" s="1" t="str">
        <f t="shared" si="17"/>
        <v>6011</v>
      </c>
      <c r="AK53" s="1" t="str">
        <f t="shared" si="18"/>
        <v>515</v>
      </c>
      <c r="AL53" s="1" t="str">
        <f t="shared" si="19"/>
        <v>1</v>
      </c>
      <c r="AM53" s="1" t="str">
        <f t="shared" si="10"/>
        <v>31</v>
      </c>
      <c r="AN53" s="1" t="str">
        <f t="shared" si="11"/>
        <v>30</v>
      </c>
      <c r="AO53" s="7" t="e">
        <f>MATCH(AO$4,#REF!,0)</f>
        <v>#REF!</v>
      </c>
      <c r="AP53" s="7" t="e">
        <f>MATCH(AP$4,#REF!,0)</f>
        <v>#REF!</v>
      </c>
      <c r="AQ53" s="7" t="e">
        <f>MATCH(AQ$4,#REF!,0)</f>
        <v>#REF!</v>
      </c>
      <c r="AR53" s="7" t="e">
        <f>MATCH(AR$4,#REF!,0)</f>
        <v>#REF!</v>
      </c>
      <c r="AS53" s="7" t="e">
        <f>MATCH(AS$4,#REF!,0)</f>
        <v>#REF!</v>
      </c>
      <c r="AT53" s="7" t="e">
        <f>MATCH(AT$4,#REF!,0)</f>
        <v>#REF!</v>
      </c>
      <c r="AU53" s="7" t="e">
        <f>MATCH(AU$4,#REF!,0)</f>
        <v>#REF!</v>
      </c>
      <c r="AV53" s="7" t="e">
        <f>MATCH(AV$4,#REF!,0)</f>
        <v>#REF!</v>
      </c>
      <c r="AW53" s="7" t="e">
        <f>MATCH(AW$4,#REF!,0)</f>
        <v>#REF!</v>
      </c>
      <c r="AX53" s="7" t="e">
        <f>MATCH(AX$4,#REF!,0)</f>
        <v>#REF!</v>
      </c>
      <c r="AY53" s="7" t="e">
        <f>MATCH(AY$4,#REF!,0)</f>
        <v>#REF!</v>
      </c>
      <c r="AZ53" s="7" t="e">
        <f>MATCH(AZ$4,#REF!,0)</f>
        <v>#REF!</v>
      </c>
      <c r="BA53" s="7" t="e">
        <f>MATCH(BA$4,#REF!,0)</f>
        <v>#REF!</v>
      </c>
      <c r="BB53" s="7" t="e">
        <f>MATCH(BB$4,#REF!,0)</f>
        <v>#REF!</v>
      </c>
      <c r="BC53" s="7" t="e">
        <f>MATCH(BC$4,#REF!,0)</f>
        <v>#REF!</v>
      </c>
      <c r="BD53" s="7" t="e">
        <f>MATCH(BD$4,#REF!,0)</f>
        <v>#REF!</v>
      </c>
      <c r="BE53" s="7" t="e">
        <f>MATCH(BE$4,#REF!,0)</f>
        <v>#REF!</v>
      </c>
      <c r="BF53" s="7" t="e">
        <f>MATCH(BF$4,#REF!,0)</f>
        <v>#REF!</v>
      </c>
      <c r="BG53" s="7" t="e">
        <f>MATCH(BG$4,#REF!,0)</f>
        <v>#REF!</v>
      </c>
      <c r="BH53" s="7" t="e">
        <f>MATCH(BH$4,#REF!,0)</f>
        <v>#REF!</v>
      </c>
      <c r="BI53" s="7" t="e">
        <f>MATCH(BI$4,#REF!,0)</f>
        <v>#REF!</v>
      </c>
      <c r="BJ53" s="7" t="e">
        <f>MATCH(BJ$4,#REF!,0)</f>
        <v>#REF!</v>
      </c>
      <c r="BK53" s="7" t="e">
        <f>MATCH(BK$4,#REF!,0)</f>
        <v>#REF!</v>
      </c>
      <c r="BL53" s="7" t="e">
        <f>MATCH(BL$4,#REF!,0)</f>
        <v>#REF!</v>
      </c>
      <c r="BM53" s="7" t="e">
        <f>MATCH(BM$4,#REF!,0)</f>
        <v>#REF!</v>
      </c>
      <c r="BN53" s="7" t="e">
        <f>MATCH(BN$4,#REF!,0)</f>
        <v>#REF!</v>
      </c>
      <c r="BO53" s="7" t="e">
        <f>MATCH(BO$4,#REF!,0)</f>
        <v>#REF!</v>
      </c>
    </row>
    <row r="54" spans="1:67" ht="12.75" customHeight="1" x14ac:dyDescent="0.15">
      <c r="A54" s="6">
        <f t="shared" si="12"/>
        <v>501151513032</v>
      </c>
      <c r="B54" s="6">
        <f t="shared" si="13"/>
        <v>750151513032</v>
      </c>
      <c r="C54" s="6">
        <f t="shared" si="14"/>
        <v>601151513032</v>
      </c>
      <c r="D54" s="1557" t="e">
        <f>VLOOKUP($A54,#REF!,AO54,FALSE)</f>
        <v>#REF!</v>
      </c>
      <c r="E54" s="1558"/>
      <c r="F54" s="25" t="s">
        <v>293</v>
      </c>
      <c r="G54" s="1554" t="e">
        <f>VLOOKUP($A54,#REF!,AR54,FALSE)</f>
        <v>#REF!</v>
      </c>
      <c r="H54" s="1554"/>
      <c r="I54" s="1547" t="e">
        <f>VLOOKUP($A54,#REF!,AS54,FALSE)</f>
        <v>#REF!</v>
      </c>
      <c r="J54" s="1547" t="e">
        <f>VLOOKUP($A54,#REF!,AT54,FALSE)</f>
        <v>#REF!</v>
      </c>
      <c r="K54" s="1559" t="e">
        <f>VLOOKUP($A54,#REF!,AU54,FALSE)</f>
        <v>#REF!</v>
      </c>
      <c r="L54" s="1555" t="str">
        <f>IFERROR(VLOOKUP($B54,#REF!,AV54,FALSE),"")</f>
        <v/>
      </c>
      <c r="M54" s="1556" t="e">
        <f>VLOOKUP($A54,#REF!,AW54,FALSE)</f>
        <v>#REF!</v>
      </c>
      <c r="N54" s="1556" t="e">
        <f>VLOOKUP($A54,#REF!,AX54,FALSE)*100</f>
        <v>#REF!</v>
      </c>
      <c r="O54" s="1559" t="e">
        <f>VLOOKUP($A54,#REF!,AY54,FALSE)</f>
        <v>#REF!</v>
      </c>
      <c r="P54" s="1561" t="str">
        <f>IFERROR(VLOOKUP($B54,#REF!,AZ54,FALSE),"")</f>
        <v/>
      </c>
      <c r="Q54" s="1562" t="str">
        <f>IFERROR(VLOOKUP($C54,#REF!,BA54,FALSE),"")</f>
        <v/>
      </c>
      <c r="R54" s="1547" t="e">
        <f>VLOOKUP($A54,#REF!,BB54,FALSE)</f>
        <v>#REF!</v>
      </c>
      <c r="S54" s="1547" t="e">
        <f>VLOOKUP($A54,#REF!,BC54,FALSE)</f>
        <v>#REF!</v>
      </c>
      <c r="T54" s="1547" t="e">
        <f>VLOOKUP($A54,#REF!,BD54,FALSE)</f>
        <v>#REF!</v>
      </c>
      <c r="U54" s="1547" t="e">
        <f>VLOOKUP($A54,#REF!,BE54,FALSE)</f>
        <v>#REF!</v>
      </c>
      <c r="V54" s="25" t="e">
        <f>VLOOKUP($A54,#REF!,BF54,FALSE)</f>
        <v>#REF!</v>
      </c>
      <c r="W54" s="25" t="e">
        <f>VLOOKUP($A54,#REF!,BG54,FALSE)</f>
        <v>#REF!</v>
      </c>
      <c r="X54" s="25" t="e">
        <f>VLOOKUP($A54,#REF!,BH54,FALSE)</f>
        <v>#REF!</v>
      </c>
      <c r="Y54" s="25" t="e">
        <f>VLOOKUP($A54,#REF!,BI54,FALSE)</f>
        <v>#REF!</v>
      </c>
      <c r="Z54" s="1547" t="e">
        <f>VLOOKUP($A54,#REF!,BJ54,FALSE)</f>
        <v>#REF!</v>
      </c>
      <c r="AA54" s="1547" t="e">
        <f>VLOOKUP($A54,#REF!,BK54,FALSE)</f>
        <v>#REF!</v>
      </c>
      <c r="AB54" s="1556" t="e">
        <f>VLOOKUP($A54,#REF!,BL54,FALSE)</f>
        <v>#REF!</v>
      </c>
      <c r="AC54" s="1547" t="e">
        <f>VLOOKUP($A54,#REF!,BM54,FALSE)</f>
        <v>#REF!</v>
      </c>
      <c r="AD54" s="1547" t="e">
        <f>VLOOKUP($A54,#REF!,BN54,FALSE)</f>
        <v>#REF!</v>
      </c>
      <c r="AE54" s="1547" t="e">
        <f>VLOOKUP($A54,#REF!,BO54,FALSE)</f>
        <v>#REF!</v>
      </c>
      <c r="AG54" s="1">
        <v>501151513032</v>
      </c>
      <c r="AH54" s="1" t="str">
        <f t="shared" si="15"/>
        <v>5011</v>
      </c>
      <c r="AI54" s="1" t="str">
        <f t="shared" si="16"/>
        <v>7501</v>
      </c>
      <c r="AJ54" s="1" t="str">
        <f t="shared" si="17"/>
        <v>6011</v>
      </c>
      <c r="AK54" s="1" t="str">
        <f t="shared" si="18"/>
        <v>515</v>
      </c>
      <c r="AL54" s="1" t="str">
        <f t="shared" si="19"/>
        <v>1</v>
      </c>
      <c r="AM54" s="1" t="str">
        <f t="shared" si="10"/>
        <v>30</v>
      </c>
      <c r="AN54" s="1" t="str">
        <f t="shared" si="11"/>
        <v>32</v>
      </c>
      <c r="AO54" s="7" t="e">
        <f>MATCH(AO$4,#REF!,0)</f>
        <v>#REF!</v>
      </c>
      <c r="AP54" s="7" t="e">
        <f>MATCH(AP$4,#REF!,0)</f>
        <v>#REF!</v>
      </c>
      <c r="AQ54" s="7" t="e">
        <f>MATCH(AQ$4,#REF!,0)</f>
        <v>#REF!</v>
      </c>
      <c r="AR54" s="7" t="e">
        <f>MATCH(AR$4,#REF!,0)</f>
        <v>#REF!</v>
      </c>
      <c r="AS54" s="7" t="e">
        <f>MATCH(AS$4,#REF!,0)</f>
        <v>#REF!</v>
      </c>
      <c r="AT54" s="7" t="e">
        <f>MATCH(AT$4,#REF!,0)</f>
        <v>#REF!</v>
      </c>
      <c r="AU54" s="7" t="e">
        <f>MATCH(AU$4,#REF!,0)</f>
        <v>#REF!</v>
      </c>
      <c r="AV54" s="7" t="e">
        <f>MATCH(AV$4,#REF!,0)</f>
        <v>#REF!</v>
      </c>
      <c r="AW54" s="7" t="e">
        <f>MATCH(AW$4,#REF!,0)</f>
        <v>#REF!</v>
      </c>
      <c r="AX54" s="7" t="e">
        <f>MATCH(AX$4,#REF!,0)</f>
        <v>#REF!</v>
      </c>
      <c r="AY54" s="7" t="e">
        <f>MATCH(AY$4,#REF!,0)</f>
        <v>#REF!</v>
      </c>
      <c r="AZ54" s="7" t="e">
        <f>MATCH(AZ$4,#REF!,0)</f>
        <v>#REF!</v>
      </c>
      <c r="BA54" s="7" t="e">
        <f>MATCH(BA$4,#REF!,0)</f>
        <v>#REF!</v>
      </c>
      <c r="BB54" s="7" t="e">
        <f>MATCH(BB$4,#REF!,0)</f>
        <v>#REF!</v>
      </c>
      <c r="BC54" s="7" t="e">
        <f>MATCH(BC$4,#REF!,0)</f>
        <v>#REF!</v>
      </c>
      <c r="BD54" s="7" t="e">
        <f>MATCH(BD$4,#REF!,0)</f>
        <v>#REF!</v>
      </c>
      <c r="BE54" s="7" t="e">
        <f>MATCH(BE$4,#REF!,0)</f>
        <v>#REF!</v>
      </c>
      <c r="BF54" s="7" t="e">
        <f>MATCH(BF$4,#REF!,0)</f>
        <v>#REF!</v>
      </c>
      <c r="BG54" s="7" t="e">
        <f>MATCH(BG$4,#REF!,0)</f>
        <v>#REF!</v>
      </c>
      <c r="BH54" s="7" t="e">
        <f>MATCH(BH$4,#REF!,0)</f>
        <v>#REF!</v>
      </c>
      <c r="BI54" s="7" t="e">
        <f>MATCH(BI$4,#REF!,0)</f>
        <v>#REF!</v>
      </c>
      <c r="BJ54" s="7" t="e">
        <f>MATCH(BJ$4,#REF!,0)</f>
        <v>#REF!</v>
      </c>
      <c r="BK54" s="7" t="e">
        <f>MATCH(BK$4,#REF!,0)</f>
        <v>#REF!</v>
      </c>
      <c r="BL54" s="7" t="e">
        <f>MATCH(BL$4,#REF!,0)</f>
        <v>#REF!</v>
      </c>
      <c r="BM54" s="7" t="e">
        <f>MATCH(BM$4,#REF!,0)</f>
        <v>#REF!</v>
      </c>
      <c r="BN54" s="7" t="e">
        <f>MATCH(BN$4,#REF!,0)</f>
        <v>#REF!</v>
      </c>
      <c r="BO54" s="7" t="e">
        <f>MATCH(BO$4,#REF!,0)</f>
        <v>#REF!</v>
      </c>
    </row>
    <row r="55" spans="1:67" ht="12.75" customHeight="1" x14ac:dyDescent="0.15">
      <c r="A55" s="6">
        <f t="shared" si="12"/>
        <v>501151513022</v>
      </c>
      <c r="B55" s="6">
        <f t="shared" si="13"/>
        <v>750151513022</v>
      </c>
      <c r="C55" s="6">
        <f t="shared" si="14"/>
        <v>601151513022</v>
      </c>
      <c r="D55" s="1557" t="e">
        <f>VLOOKUP($A55,#REF!,AO55,FALSE)</f>
        <v>#REF!</v>
      </c>
      <c r="E55" s="1558"/>
      <c r="F55" s="25" t="s">
        <v>293</v>
      </c>
      <c r="G55" s="1560"/>
      <c r="H55" s="1560"/>
      <c r="I55" s="1547" t="e">
        <f>VLOOKUP($A55,#REF!,AS55,FALSE)</f>
        <v>#REF!</v>
      </c>
      <c r="J55" s="1547" t="e">
        <f>VLOOKUP($A55,#REF!,AT55,FALSE)</f>
        <v>#REF!</v>
      </c>
      <c r="K55" s="1559" t="e">
        <f>VLOOKUP($A55,#REF!,AU55,FALSE)</f>
        <v>#REF!</v>
      </c>
      <c r="L55" s="1555" t="str">
        <f>IFERROR(VLOOKUP($B55,#REF!,AV55,FALSE),"")</f>
        <v/>
      </c>
      <c r="M55" s="1556" t="e">
        <f>VLOOKUP($A55,#REF!,AW55,FALSE)</f>
        <v>#REF!</v>
      </c>
      <c r="N55" s="1556" t="e">
        <f>VLOOKUP($A55,#REF!,AX55,FALSE)*100</f>
        <v>#REF!</v>
      </c>
      <c r="O55" s="1559" t="e">
        <f>VLOOKUP($A55,#REF!,AY55,FALSE)</f>
        <v>#REF!</v>
      </c>
      <c r="P55" s="1561" t="str">
        <f>IFERROR(VLOOKUP($B55,#REF!,AZ55,FALSE),"")</f>
        <v/>
      </c>
      <c r="Q55" s="1562" t="str">
        <f>IFERROR(VLOOKUP($C55,#REF!,BA55,FALSE),"")</f>
        <v/>
      </c>
      <c r="R55" s="1547" t="e">
        <f>VLOOKUP($A55,#REF!,BB55,FALSE)</f>
        <v>#REF!</v>
      </c>
      <c r="S55" s="1547" t="e">
        <f>VLOOKUP($A55,#REF!,BC55,FALSE)</f>
        <v>#REF!</v>
      </c>
      <c r="T55" s="1547" t="e">
        <f>VLOOKUP($A55,#REF!,BD55,FALSE)</f>
        <v>#REF!</v>
      </c>
      <c r="U55" s="1547" t="e">
        <f>VLOOKUP($A55,#REF!,BE55,FALSE)</f>
        <v>#REF!</v>
      </c>
      <c r="V55" s="25" t="e">
        <f>VLOOKUP($A55,#REF!,BF55,FALSE)</f>
        <v>#REF!</v>
      </c>
      <c r="W55" s="25" t="e">
        <f>VLOOKUP($A55,#REF!,BG55,FALSE)</f>
        <v>#REF!</v>
      </c>
      <c r="X55" s="25" t="e">
        <f>VLOOKUP($A55,#REF!,BH55,FALSE)</f>
        <v>#REF!</v>
      </c>
      <c r="Y55" s="25" t="e">
        <f>VLOOKUP($A55,#REF!,BI55,FALSE)</f>
        <v>#REF!</v>
      </c>
      <c r="Z55" s="1547" t="e">
        <f>VLOOKUP($A55,#REF!,BJ55,FALSE)</f>
        <v>#REF!</v>
      </c>
      <c r="AA55" s="1547" t="e">
        <f>VLOOKUP($A55,#REF!,BK55,FALSE)</f>
        <v>#REF!</v>
      </c>
      <c r="AB55" s="1556" t="e">
        <f>VLOOKUP($A55,#REF!,BL55,FALSE)</f>
        <v>#REF!</v>
      </c>
      <c r="AC55" s="1547" t="e">
        <f>VLOOKUP($A55,#REF!,BM55,FALSE)</f>
        <v>#REF!</v>
      </c>
      <c r="AD55" s="1547" t="e">
        <f>VLOOKUP($A55,#REF!,BN55,FALSE)</f>
        <v>#REF!</v>
      </c>
      <c r="AE55" s="1547" t="e">
        <f>VLOOKUP($A55,#REF!,BO55,FALSE)</f>
        <v>#REF!</v>
      </c>
      <c r="AG55" s="1">
        <v>501151513022</v>
      </c>
      <c r="AH55" s="1" t="str">
        <f t="shared" si="15"/>
        <v>5011</v>
      </c>
      <c r="AI55" s="1" t="str">
        <f t="shared" si="16"/>
        <v>7501</v>
      </c>
      <c r="AJ55" s="1" t="str">
        <f t="shared" si="17"/>
        <v>6011</v>
      </c>
      <c r="AK55" s="1" t="str">
        <f t="shared" si="18"/>
        <v>515</v>
      </c>
      <c r="AL55" s="1" t="str">
        <f t="shared" si="19"/>
        <v>1</v>
      </c>
      <c r="AM55" s="1" t="str">
        <f t="shared" si="10"/>
        <v>30</v>
      </c>
      <c r="AN55" s="1" t="str">
        <f t="shared" si="11"/>
        <v>22</v>
      </c>
      <c r="AO55" s="7" t="e">
        <f>MATCH(AO$4,#REF!,0)</f>
        <v>#REF!</v>
      </c>
      <c r="AP55" s="7" t="e">
        <f>MATCH(AP$4,#REF!,0)</f>
        <v>#REF!</v>
      </c>
      <c r="AQ55" s="7" t="e">
        <f>MATCH(AQ$4,#REF!,0)</f>
        <v>#REF!</v>
      </c>
      <c r="AR55" s="7" t="e">
        <f>MATCH(AR$4,#REF!,0)</f>
        <v>#REF!</v>
      </c>
      <c r="AS55" s="7" t="e">
        <f>MATCH(AS$4,#REF!,0)</f>
        <v>#REF!</v>
      </c>
      <c r="AT55" s="7" t="e">
        <f>MATCH(AT$4,#REF!,0)</f>
        <v>#REF!</v>
      </c>
      <c r="AU55" s="7" t="e">
        <f>MATCH(AU$4,#REF!,0)</f>
        <v>#REF!</v>
      </c>
      <c r="AV55" s="7" t="e">
        <f>MATCH(AV$4,#REF!,0)</f>
        <v>#REF!</v>
      </c>
      <c r="AW55" s="7" t="e">
        <f>MATCH(AW$4,#REF!,0)</f>
        <v>#REF!</v>
      </c>
      <c r="AX55" s="7" t="e">
        <f>MATCH(AX$4,#REF!,0)</f>
        <v>#REF!</v>
      </c>
      <c r="AY55" s="7" t="e">
        <f>MATCH(AY$4,#REF!,0)</f>
        <v>#REF!</v>
      </c>
      <c r="AZ55" s="7" t="e">
        <f>MATCH(AZ$4,#REF!,0)</f>
        <v>#REF!</v>
      </c>
      <c r="BA55" s="7" t="e">
        <f>MATCH(BA$4,#REF!,0)</f>
        <v>#REF!</v>
      </c>
      <c r="BB55" s="7" t="e">
        <f>MATCH(BB$4,#REF!,0)</f>
        <v>#REF!</v>
      </c>
      <c r="BC55" s="7" t="e">
        <f>MATCH(BC$4,#REF!,0)</f>
        <v>#REF!</v>
      </c>
      <c r="BD55" s="7" t="e">
        <f>MATCH(BD$4,#REF!,0)</f>
        <v>#REF!</v>
      </c>
      <c r="BE55" s="7" t="e">
        <f>MATCH(BE$4,#REF!,0)</f>
        <v>#REF!</v>
      </c>
      <c r="BF55" s="7" t="e">
        <f>MATCH(BF$4,#REF!,0)</f>
        <v>#REF!</v>
      </c>
      <c r="BG55" s="7" t="e">
        <f>MATCH(BG$4,#REF!,0)</f>
        <v>#REF!</v>
      </c>
      <c r="BH55" s="7" t="e">
        <f>MATCH(BH$4,#REF!,0)</f>
        <v>#REF!</v>
      </c>
      <c r="BI55" s="7" t="e">
        <f>MATCH(BI$4,#REF!,0)</f>
        <v>#REF!</v>
      </c>
      <c r="BJ55" s="7" t="e">
        <f>MATCH(BJ$4,#REF!,0)</f>
        <v>#REF!</v>
      </c>
      <c r="BK55" s="7" t="e">
        <f>MATCH(BK$4,#REF!,0)</f>
        <v>#REF!</v>
      </c>
      <c r="BL55" s="7" t="e">
        <f>MATCH(BL$4,#REF!,0)</f>
        <v>#REF!</v>
      </c>
      <c r="BM55" s="7" t="e">
        <f>MATCH(BM$4,#REF!,0)</f>
        <v>#REF!</v>
      </c>
      <c r="BN55" s="7" t="e">
        <f>MATCH(BN$4,#REF!,0)</f>
        <v>#REF!</v>
      </c>
      <c r="BO55" s="7" t="e">
        <f>MATCH(BO$4,#REF!,0)</f>
        <v>#REF!</v>
      </c>
    </row>
    <row r="56" spans="1:67" ht="12.75" customHeight="1" x14ac:dyDescent="0.15">
      <c r="A56" s="6">
        <f t="shared" si="12"/>
        <v>501151513024</v>
      </c>
      <c r="B56" s="6">
        <f t="shared" si="13"/>
        <v>750151513024</v>
      </c>
      <c r="C56" s="6">
        <f t="shared" si="14"/>
        <v>601151513024</v>
      </c>
      <c r="D56" s="1557" t="e">
        <f>VLOOKUP($A56,#REF!,AO56,FALSE)</f>
        <v>#REF!</v>
      </c>
      <c r="E56" s="1558"/>
      <c r="F56" s="25" t="s">
        <v>293</v>
      </c>
      <c r="G56" s="1560"/>
      <c r="H56" s="1560"/>
      <c r="I56" s="1547" t="e">
        <f>VLOOKUP($A56,#REF!,AS56,FALSE)</f>
        <v>#REF!</v>
      </c>
      <c r="J56" s="1547" t="e">
        <f>VLOOKUP($A56,#REF!,AT56,FALSE)</f>
        <v>#REF!</v>
      </c>
      <c r="K56" s="1559" t="e">
        <f>VLOOKUP($A56,#REF!,AU56,FALSE)</f>
        <v>#REF!</v>
      </c>
      <c r="L56" s="1555" t="str">
        <f>IFERROR(VLOOKUP($B56,#REF!,AV56,FALSE),"")</f>
        <v/>
      </c>
      <c r="M56" s="1556" t="e">
        <f>VLOOKUP($A56,#REF!,AW56,FALSE)</f>
        <v>#REF!</v>
      </c>
      <c r="N56" s="1556" t="e">
        <f>VLOOKUP($A56,#REF!,AX56,FALSE)*100</f>
        <v>#REF!</v>
      </c>
      <c r="O56" s="1559" t="e">
        <f>VLOOKUP($A56,#REF!,AY56,FALSE)</f>
        <v>#REF!</v>
      </c>
      <c r="P56" s="1561" t="str">
        <f>IFERROR(VLOOKUP($B56,#REF!,AZ56,FALSE),"")</f>
        <v/>
      </c>
      <c r="Q56" s="1562" t="str">
        <f>IFERROR(VLOOKUP($C56,#REF!,BA56,FALSE),"")</f>
        <v/>
      </c>
      <c r="R56" s="1547" t="e">
        <f>VLOOKUP($A56,#REF!,BB56,FALSE)</f>
        <v>#REF!</v>
      </c>
      <c r="S56" s="1547" t="e">
        <f>VLOOKUP($A56,#REF!,BC56,FALSE)</f>
        <v>#REF!</v>
      </c>
      <c r="T56" s="1547" t="e">
        <f>VLOOKUP($A56,#REF!,BD56,FALSE)</f>
        <v>#REF!</v>
      </c>
      <c r="U56" s="1547" t="e">
        <f>VLOOKUP($A56,#REF!,BE56,FALSE)</f>
        <v>#REF!</v>
      </c>
      <c r="V56" s="25" t="e">
        <f>VLOOKUP($A56,#REF!,BF56,FALSE)</f>
        <v>#REF!</v>
      </c>
      <c r="W56" s="25" t="e">
        <f>VLOOKUP($A56,#REF!,BG56,FALSE)</f>
        <v>#REF!</v>
      </c>
      <c r="X56" s="25" t="e">
        <f>VLOOKUP($A56,#REF!,BH56,FALSE)</f>
        <v>#REF!</v>
      </c>
      <c r="Y56" s="25" t="e">
        <f>VLOOKUP($A56,#REF!,BI56,FALSE)</f>
        <v>#REF!</v>
      </c>
      <c r="Z56" s="1547" t="e">
        <f>VLOOKUP($A56,#REF!,BJ56,FALSE)</f>
        <v>#REF!</v>
      </c>
      <c r="AA56" s="1547" t="e">
        <f>VLOOKUP($A56,#REF!,BK56,FALSE)</f>
        <v>#REF!</v>
      </c>
      <c r="AB56" s="1556" t="e">
        <f>VLOOKUP($A56,#REF!,BL56,FALSE)</f>
        <v>#REF!</v>
      </c>
      <c r="AC56" s="1547" t="e">
        <f>VLOOKUP($A56,#REF!,BM56,FALSE)</f>
        <v>#REF!</v>
      </c>
      <c r="AD56" s="1547" t="e">
        <f>VLOOKUP($A56,#REF!,BN56,FALSE)</f>
        <v>#REF!</v>
      </c>
      <c r="AE56" s="1547" t="e">
        <f>VLOOKUP($A56,#REF!,BO56,FALSE)</f>
        <v>#REF!</v>
      </c>
      <c r="AG56" s="1">
        <v>501151513024</v>
      </c>
      <c r="AH56" s="1" t="str">
        <f t="shared" si="15"/>
        <v>5011</v>
      </c>
      <c r="AI56" s="1" t="str">
        <f t="shared" si="16"/>
        <v>7501</v>
      </c>
      <c r="AJ56" s="1" t="str">
        <f t="shared" si="17"/>
        <v>6011</v>
      </c>
      <c r="AK56" s="1" t="str">
        <f t="shared" si="18"/>
        <v>515</v>
      </c>
      <c r="AL56" s="1" t="str">
        <f t="shared" si="19"/>
        <v>1</v>
      </c>
      <c r="AM56" s="1" t="str">
        <f t="shared" si="10"/>
        <v>30</v>
      </c>
      <c r="AN56" s="1" t="str">
        <f t="shared" si="11"/>
        <v>24</v>
      </c>
      <c r="AO56" s="7" t="e">
        <f>MATCH(AO$4,#REF!,0)</f>
        <v>#REF!</v>
      </c>
      <c r="AP56" s="7" t="e">
        <f>MATCH(AP$4,#REF!,0)</f>
        <v>#REF!</v>
      </c>
      <c r="AQ56" s="7" t="e">
        <f>MATCH(AQ$4,#REF!,0)</f>
        <v>#REF!</v>
      </c>
      <c r="AR56" s="7" t="e">
        <f>MATCH(AR$4,#REF!,0)</f>
        <v>#REF!</v>
      </c>
      <c r="AS56" s="7" t="e">
        <f>MATCH(AS$4,#REF!,0)</f>
        <v>#REF!</v>
      </c>
      <c r="AT56" s="7" t="e">
        <f>MATCH(AT$4,#REF!,0)</f>
        <v>#REF!</v>
      </c>
      <c r="AU56" s="7" t="e">
        <f>MATCH(AU$4,#REF!,0)</f>
        <v>#REF!</v>
      </c>
      <c r="AV56" s="7" t="e">
        <f>MATCH(AV$4,#REF!,0)</f>
        <v>#REF!</v>
      </c>
      <c r="AW56" s="7" t="e">
        <f>MATCH(AW$4,#REF!,0)</f>
        <v>#REF!</v>
      </c>
      <c r="AX56" s="7" t="e">
        <f>MATCH(AX$4,#REF!,0)</f>
        <v>#REF!</v>
      </c>
      <c r="AY56" s="7" t="e">
        <f>MATCH(AY$4,#REF!,0)</f>
        <v>#REF!</v>
      </c>
      <c r="AZ56" s="7" t="e">
        <f>MATCH(AZ$4,#REF!,0)</f>
        <v>#REF!</v>
      </c>
      <c r="BA56" s="7" t="e">
        <f>MATCH(BA$4,#REF!,0)</f>
        <v>#REF!</v>
      </c>
      <c r="BB56" s="7" t="e">
        <f>MATCH(BB$4,#REF!,0)</f>
        <v>#REF!</v>
      </c>
      <c r="BC56" s="7" t="e">
        <f>MATCH(BC$4,#REF!,0)</f>
        <v>#REF!</v>
      </c>
      <c r="BD56" s="7" t="e">
        <f>MATCH(BD$4,#REF!,0)</f>
        <v>#REF!</v>
      </c>
      <c r="BE56" s="7" t="e">
        <f>MATCH(BE$4,#REF!,0)</f>
        <v>#REF!</v>
      </c>
      <c r="BF56" s="7" t="e">
        <f>MATCH(BF$4,#REF!,0)</f>
        <v>#REF!</v>
      </c>
      <c r="BG56" s="7" t="e">
        <f>MATCH(BG$4,#REF!,0)</f>
        <v>#REF!</v>
      </c>
      <c r="BH56" s="7" t="e">
        <f>MATCH(BH$4,#REF!,0)</f>
        <v>#REF!</v>
      </c>
      <c r="BI56" s="7" t="e">
        <f>MATCH(BI$4,#REF!,0)</f>
        <v>#REF!</v>
      </c>
      <c r="BJ56" s="7" t="e">
        <f>MATCH(BJ$4,#REF!,0)</f>
        <v>#REF!</v>
      </c>
      <c r="BK56" s="7" t="e">
        <f>MATCH(BK$4,#REF!,0)</f>
        <v>#REF!</v>
      </c>
      <c r="BL56" s="7" t="e">
        <f>MATCH(BL$4,#REF!,0)</f>
        <v>#REF!</v>
      </c>
      <c r="BM56" s="7" t="e">
        <f>MATCH(BM$4,#REF!,0)</f>
        <v>#REF!</v>
      </c>
      <c r="BN56" s="7" t="e">
        <f>MATCH(BN$4,#REF!,0)</f>
        <v>#REF!</v>
      </c>
      <c r="BO56" s="7" t="e">
        <f>MATCH(BO$4,#REF!,0)</f>
        <v>#REF!</v>
      </c>
    </row>
    <row r="57" spans="1:67" ht="12.75" customHeight="1" x14ac:dyDescent="0.15">
      <c r="A57" s="6">
        <f t="shared" si="12"/>
        <v>501151513031</v>
      </c>
      <c r="B57" s="6">
        <f t="shared" si="13"/>
        <v>750151513031</v>
      </c>
      <c r="C57" s="6">
        <f t="shared" si="14"/>
        <v>601151513031</v>
      </c>
      <c r="D57" s="1557" t="e">
        <f>VLOOKUP($A57,#REF!,AO57,FALSE)</f>
        <v>#REF!</v>
      </c>
      <c r="E57" s="1558"/>
      <c r="F57" s="25" t="s">
        <v>293</v>
      </c>
      <c r="G57" s="1560"/>
      <c r="H57" s="1560"/>
      <c r="I57" s="1547" t="e">
        <f>VLOOKUP($A57,#REF!,AS57,FALSE)</f>
        <v>#REF!</v>
      </c>
      <c r="J57" s="1547" t="e">
        <f>VLOOKUP($A57,#REF!,AT57,FALSE)</f>
        <v>#REF!</v>
      </c>
      <c r="K57" s="1559" t="e">
        <f>VLOOKUP($A57,#REF!,AU57,FALSE)</f>
        <v>#REF!</v>
      </c>
      <c r="L57" s="1555" t="str">
        <f>IFERROR(VLOOKUP($B57,#REF!,AV57,FALSE),"")</f>
        <v/>
      </c>
      <c r="M57" s="1556" t="e">
        <f>VLOOKUP($A57,#REF!,AW57,FALSE)</f>
        <v>#REF!</v>
      </c>
      <c r="N57" s="1556" t="e">
        <f>VLOOKUP($A57,#REF!,AX57,FALSE)*100</f>
        <v>#REF!</v>
      </c>
      <c r="O57" s="1559" t="e">
        <f>VLOOKUP($A57,#REF!,AY57,FALSE)</f>
        <v>#REF!</v>
      </c>
      <c r="P57" s="1561" t="str">
        <f>IFERROR(VLOOKUP($B57,#REF!,AZ57,FALSE),"")</f>
        <v/>
      </c>
      <c r="Q57" s="1562" t="str">
        <f>IFERROR(VLOOKUP($C57,#REF!,BA57,FALSE),"")</f>
        <v/>
      </c>
      <c r="R57" s="1547" t="e">
        <f>VLOOKUP($A57,#REF!,BB57,FALSE)</f>
        <v>#REF!</v>
      </c>
      <c r="S57" s="1547" t="e">
        <f>VLOOKUP($A57,#REF!,BC57,FALSE)</f>
        <v>#REF!</v>
      </c>
      <c r="T57" s="1547" t="e">
        <f>VLOOKUP($A57,#REF!,BD57,FALSE)</f>
        <v>#REF!</v>
      </c>
      <c r="U57" s="1547" t="e">
        <f>VLOOKUP($A57,#REF!,BE57,FALSE)</f>
        <v>#REF!</v>
      </c>
      <c r="V57" s="25" t="e">
        <f>VLOOKUP($A57,#REF!,BF57,FALSE)</f>
        <v>#REF!</v>
      </c>
      <c r="W57" s="25" t="e">
        <f>VLOOKUP($A57,#REF!,BG57,FALSE)</f>
        <v>#REF!</v>
      </c>
      <c r="X57" s="25" t="e">
        <f>VLOOKUP($A57,#REF!,BH57,FALSE)</f>
        <v>#REF!</v>
      </c>
      <c r="Y57" s="25" t="e">
        <f>VLOOKUP($A57,#REF!,BI57,FALSE)</f>
        <v>#REF!</v>
      </c>
      <c r="Z57" s="1547" t="e">
        <f>VLOOKUP($A57,#REF!,BJ57,FALSE)</f>
        <v>#REF!</v>
      </c>
      <c r="AA57" s="1547" t="e">
        <f>VLOOKUP($A57,#REF!,BK57,FALSE)</f>
        <v>#REF!</v>
      </c>
      <c r="AB57" s="1556" t="e">
        <f>VLOOKUP($A57,#REF!,BL57,FALSE)</f>
        <v>#REF!</v>
      </c>
      <c r="AC57" s="1547" t="e">
        <f>VLOOKUP($A57,#REF!,BM57,FALSE)</f>
        <v>#REF!</v>
      </c>
      <c r="AD57" s="1547" t="e">
        <f>VLOOKUP($A57,#REF!,BN57,FALSE)</f>
        <v>#REF!</v>
      </c>
      <c r="AE57" s="1547" t="e">
        <f>VLOOKUP($A57,#REF!,BO57,FALSE)</f>
        <v>#REF!</v>
      </c>
      <c r="AG57" s="1">
        <v>501151513031</v>
      </c>
      <c r="AH57" s="1" t="str">
        <f t="shared" si="15"/>
        <v>5011</v>
      </c>
      <c r="AI57" s="1" t="str">
        <f t="shared" si="16"/>
        <v>7501</v>
      </c>
      <c r="AJ57" s="1" t="str">
        <f t="shared" si="17"/>
        <v>6011</v>
      </c>
      <c r="AK57" s="1" t="str">
        <f t="shared" si="18"/>
        <v>515</v>
      </c>
      <c r="AL57" s="1" t="str">
        <f t="shared" si="19"/>
        <v>1</v>
      </c>
      <c r="AM57" s="1" t="str">
        <f t="shared" si="10"/>
        <v>30</v>
      </c>
      <c r="AN57" s="1" t="str">
        <f t="shared" si="11"/>
        <v>31</v>
      </c>
      <c r="AO57" s="7" t="e">
        <f>MATCH(AO$4,#REF!,0)</f>
        <v>#REF!</v>
      </c>
      <c r="AP57" s="7" t="e">
        <f>MATCH(AP$4,#REF!,0)</f>
        <v>#REF!</v>
      </c>
      <c r="AQ57" s="7" t="e">
        <f>MATCH(AQ$4,#REF!,0)</f>
        <v>#REF!</v>
      </c>
      <c r="AR57" s="7" t="e">
        <f>MATCH(AR$4,#REF!,0)</f>
        <v>#REF!</v>
      </c>
      <c r="AS57" s="7" t="e">
        <f>MATCH(AS$4,#REF!,0)</f>
        <v>#REF!</v>
      </c>
      <c r="AT57" s="7" t="e">
        <f>MATCH(AT$4,#REF!,0)</f>
        <v>#REF!</v>
      </c>
      <c r="AU57" s="7" t="e">
        <f>MATCH(AU$4,#REF!,0)</f>
        <v>#REF!</v>
      </c>
      <c r="AV57" s="7" t="e">
        <f>MATCH(AV$4,#REF!,0)</f>
        <v>#REF!</v>
      </c>
      <c r="AW57" s="7" t="e">
        <f>MATCH(AW$4,#REF!,0)</f>
        <v>#REF!</v>
      </c>
      <c r="AX57" s="7" t="e">
        <f>MATCH(AX$4,#REF!,0)</f>
        <v>#REF!</v>
      </c>
      <c r="AY57" s="7" t="e">
        <f>MATCH(AY$4,#REF!,0)</f>
        <v>#REF!</v>
      </c>
      <c r="AZ57" s="7" t="e">
        <f>MATCH(AZ$4,#REF!,0)</f>
        <v>#REF!</v>
      </c>
      <c r="BA57" s="7" t="e">
        <f>MATCH(BA$4,#REF!,0)</f>
        <v>#REF!</v>
      </c>
      <c r="BB57" s="7" t="e">
        <f>MATCH(BB$4,#REF!,0)</f>
        <v>#REF!</v>
      </c>
      <c r="BC57" s="7" t="e">
        <f>MATCH(BC$4,#REF!,0)</f>
        <v>#REF!</v>
      </c>
      <c r="BD57" s="7" t="e">
        <f>MATCH(BD$4,#REF!,0)</f>
        <v>#REF!</v>
      </c>
      <c r="BE57" s="7" t="e">
        <f>MATCH(BE$4,#REF!,0)</f>
        <v>#REF!</v>
      </c>
      <c r="BF57" s="7" t="e">
        <f>MATCH(BF$4,#REF!,0)</f>
        <v>#REF!</v>
      </c>
      <c r="BG57" s="7" t="e">
        <f>MATCH(BG$4,#REF!,0)</f>
        <v>#REF!</v>
      </c>
      <c r="BH57" s="7" t="e">
        <f>MATCH(BH$4,#REF!,0)</f>
        <v>#REF!</v>
      </c>
      <c r="BI57" s="7" t="e">
        <f>MATCH(BI$4,#REF!,0)</f>
        <v>#REF!</v>
      </c>
      <c r="BJ57" s="7" t="e">
        <f>MATCH(BJ$4,#REF!,0)</f>
        <v>#REF!</v>
      </c>
      <c r="BK57" s="7" t="e">
        <f>MATCH(BK$4,#REF!,0)</f>
        <v>#REF!</v>
      </c>
      <c r="BL57" s="7" t="e">
        <f>MATCH(BL$4,#REF!,0)</f>
        <v>#REF!</v>
      </c>
      <c r="BM57" s="7" t="e">
        <f>MATCH(BM$4,#REF!,0)</f>
        <v>#REF!</v>
      </c>
      <c r="BN57" s="7" t="e">
        <f>MATCH(BN$4,#REF!,0)</f>
        <v>#REF!</v>
      </c>
      <c r="BO57" s="7" t="e">
        <f>MATCH(BO$4,#REF!,0)</f>
        <v>#REF!</v>
      </c>
    </row>
    <row r="58" spans="1:67" ht="12.75" customHeight="1" x14ac:dyDescent="0.15">
      <c r="A58" s="6">
        <f t="shared" si="12"/>
        <v>501151212223</v>
      </c>
      <c r="B58" s="6">
        <f t="shared" si="13"/>
        <v>750151212223</v>
      </c>
      <c r="C58" s="6">
        <f t="shared" si="14"/>
        <v>601151212223</v>
      </c>
      <c r="D58" s="1557" t="e">
        <f>VLOOKUP($A58,#REF!,AO58,FALSE)</f>
        <v>#REF!</v>
      </c>
      <c r="E58" s="1543" t="e">
        <f>VLOOKUP($A58,#REF!,AP58,FALSE)</f>
        <v>#REF!</v>
      </c>
      <c r="F58" s="25" t="s">
        <v>293</v>
      </c>
      <c r="G58" s="1554" t="e">
        <f>VLOOKUP($A58,#REF!,AR58,FALSE)</f>
        <v>#REF!</v>
      </c>
      <c r="H58" s="1554"/>
      <c r="I58" s="1547" t="e">
        <f>VLOOKUP($A58,#REF!,AS58,FALSE)</f>
        <v>#REF!</v>
      </c>
      <c r="J58" s="1547" t="e">
        <f>VLOOKUP($A58,#REF!,AT58,FALSE)</f>
        <v>#REF!</v>
      </c>
      <c r="K58" s="1559" t="e">
        <f>VLOOKUP($A58,#REF!,AU58,FALSE)</f>
        <v>#REF!</v>
      </c>
      <c r="L58" s="1555" t="str">
        <f>IFERROR(VLOOKUP($B58,#REF!,AV58,FALSE),"")</f>
        <v/>
      </c>
      <c r="M58" s="1556" t="e">
        <f>VLOOKUP($A58,#REF!,AW58,FALSE)</f>
        <v>#REF!</v>
      </c>
      <c r="N58" s="1556" t="e">
        <f>VLOOKUP($A58,#REF!,AX58,FALSE)*100</f>
        <v>#REF!</v>
      </c>
      <c r="O58" s="1559" t="e">
        <f>VLOOKUP($A58,#REF!,AY58,FALSE)</f>
        <v>#REF!</v>
      </c>
      <c r="P58" s="1561" t="str">
        <f>IFERROR(VLOOKUP($B58,#REF!,AZ58,FALSE),"")</f>
        <v/>
      </c>
      <c r="Q58" s="1562" t="str">
        <f>IFERROR(VLOOKUP($C58,#REF!,BA58,FALSE),"")</f>
        <v/>
      </c>
      <c r="R58" s="1547" t="e">
        <f>VLOOKUP($A58,#REF!,BB58,FALSE)</f>
        <v>#REF!</v>
      </c>
      <c r="S58" s="1547" t="e">
        <f>VLOOKUP($A58,#REF!,BC58,FALSE)</f>
        <v>#REF!</v>
      </c>
      <c r="T58" s="1547" t="e">
        <f>VLOOKUP($A58,#REF!,BD58,FALSE)</f>
        <v>#REF!</v>
      </c>
      <c r="U58" s="1547" t="e">
        <f>VLOOKUP($A58,#REF!,BE58,FALSE)</f>
        <v>#REF!</v>
      </c>
      <c r="V58" s="25" t="e">
        <f>VLOOKUP($A58,#REF!,BF58,FALSE)</f>
        <v>#REF!</v>
      </c>
      <c r="W58" s="25" t="e">
        <f>VLOOKUP($A58,#REF!,BG58,FALSE)</f>
        <v>#REF!</v>
      </c>
      <c r="X58" s="25" t="e">
        <f>VLOOKUP($A58,#REF!,BH58,FALSE)</f>
        <v>#REF!</v>
      </c>
      <c r="Y58" s="25" t="e">
        <f>VLOOKUP($A58,#REF!,BI58,FALSE)</f>
        <v>#REF!</v>
      </c>
      <c r="Z58" s="1547" t="e">
        <f>VLOOKUP($A58,#REF!,BJ58,FALSE)</f>
        <v>#REF!</v>
      </c>
      <c r="AA58" s="1547" t="e">
        <f>VLOOKUP($A58,#REF!,BK58,FALSE)</f>
        <v>#REF!</v>
      </c>
      <c r="AB58" s="1556" t="e">
        <f>VLOOKUP($A58,#REF!,BL58,FALSE)</f>
        <v>#REF!</v>
      </c>
      <c r="AC58" s="1547" t="e">
        <f>VLOOKUP($A58,#REF!,BM58,FALSE)</f>
        <v>#REF!</v>
      </c>
      <c r="AD58" s="1547" t="e">
        <f>VLOOKUP($A58,#REF!,BN58,FALSE)</f>
        <v>#REF!</v>
      </c>
      <c r="AE58" s="1547" t="e">
        <f>VLOOKUP($A58,#REF!,BO58,FALSE)</f>
        <v>#REF!</v>
      </c>
      <c r="AG58" s="1">
        <v>501151212223</v>
      </c>
      <c r="AH58" s="1" t="str">
        <f t="shared" si="15"/>
        <v>5011</v>
      </c>
      <c r="AI58" s="1" t="str">
        <f t="shared" si="16"/>
        <v>7501</v>
      </c>
      <c r="AJ58" s="1" t="str">
        <f t="shared" si="17"/>
        <v>6011</v>
      </c>
      <c r="AK58" s="1" t="str">
        <f t="shared" si="18"/>
        <v>512</v>
      </c>
      <c r="AL58" s="1" t="str">
        <f t="shared" si="19"/>
        <v>1</v>
      </c>
      <c r="AM58" s="1" t="str">
        <f t="shared" si="10"/>
        <v>22</v>
      </c>
      <c r="AN58" s="1" t="str">
        <f t="shared" si="11"/>
        <v>23</v>
      </c>
      <c r="AO58" s="7" t="e">
        <f>MATCH(AO$4,#REF!,0)</f>
        <v>#REF!</v>
      </c>
      <c r="AP58" s="7" t="e">
        <f>MATCH(AP$4,#REF!,0)</f>
        <v>#REF!</v>
      </c>
      <c r="AQ58" s="7" t="e">
        <f>MATCH(AQ$4,#REF!,0)</f>
        <v>#REF!</v>
      </c>
      <c r="AR58" s="7" t="e">
        <f>MATCH(AR$4,#REF!,0)</f>
        <v>#REF!</v>
      </c>
      <c r="AS58" s="7" t="e">
        <f>MATCH(AS$4,#REF!,0)</f>
        <v>#REF!</v>
      </c>
      <c r="AT58" s="7" t="e">
        <f>MATCH(AT$4,#REF!,0)</f>
        <v>#REF!</v>
      </c>
      <c r="AU58" s="7" t="e">
        <f>MATCH(AU$4,#REF!,0)</f>
        <v>#REF!</v>
      </c>
      <c r="AV58" s="7" t="e">
        <f>MATCH(AV$4,#REF!,0)</f>
        <v>#REF!</v>
      </c>
      <c r="AW58" s="7" t="e">
        <f>MATCH(AW$4,#REF!,0)</f>
        <v>#REF!</v>
      </c>
      <c r="AX58" s="7" t="e">
        <f>MATCH(AX$4,#REF!,0)</f>
        <v>#REF!</v>
      </c>
      <c r="AY58" s="7" t="e">
        <f>MATCH(AY$4,#REF!,0)</f>
        <v>#REF!</v>
      </c>
      <c r="AZ58" s="7" t="e">
        <f>MATCH(AZ$4,#REF!,0)</f>
        <v>#REF!</v>
      </c>
      <c r="BA58" s="7" t="e">
        <f>MATCH(BA$4,#REF!,0)</f>
        <v>#REF!</v>
      </c>
      <c r="BB58" s="7" t="e">
        <f>MATCH(BB$4,#REF!,0)</f>
        <v>#REF!</v>
      </c>
      <c r="BC58" s="7" t="e">
        <f>MATCH(BC$4,#REF!,0)</f>
        <v>#REF!</v>
      </c>
      <c r="BD58" s="7" t="e">
        <f>MATCH(BD$4,#REF!,0)</f>
        <v>#REF!</v>
      </c>
      <c r="BE58" s="7" t="e">
        <f>MATCH(BE$4,#REF!,0)</f>
        <v>#REF!</v>
      </c>
      <c r="BF58" s="7" t="e">
        <f>MATCH(BF$4,#REF!,0)</f>
        <v>#REF!</v>
      </c>
      <c r="BG58" s="7" t="e">
        <f>MATCH(BG$4,#REF!,0)</f>
        <v>#REF!</v>
      </c>
      <c r="BH58" s="7" t="e">
        <f>MATCH(BH$4,#REF!,0)</f>
        <v>#REF!</v>
      </c>
      <c r="BI58" s="7" t="e">
        <f>MATCH(BI$4,#REF!,0)</f>
        <v>#REF!</v>
      </c>
      <c r="BJ58" s="7" t="e">
        <f>MATCH(BJ$4,#REF!,0)</f>
        <v>#REF!</v>
      </c>
      <c r="BK58" s="7" t="e">
        <f>MATCH(BK$4,#REF!,0)</f>
        <v>#REF!</v>
      </c>
      <c r="BL58" s="7" t="e">
        <f>MATCH(BL$4,#REF!,0)</f>
        <v>#REF!</v>
      </c>
      <c r="BM58" s="7" t="e">
        <f>MATCH(BM$4,#REF!,0)</f>
        <v>#REF!</v>
      </c>
      <c r="BN58" s="7" t="e">
        <f>MATCH(BN$4,#REF!,0)</f>
        <v>#REF!</v>
      </c>
      <c r="BO58" s="7" t="e">
        <f>MATCH(BO$4,#REF!,0)</f>
        <v>#REF!</v>
      </c>
    </row>
    <row r="59" spans="1:67" ht="12.75" customHeight="1" x14ac:dyDescent="0.15">
      <c r="A59" s="6">
        <f t="shared" si="12"/>
        <v>501151212224</v>
      </c>
      <c r="B59" s="6">
        <f t="shared" si="13"/>
        <v>750151212224</v>
      </c>
      <c r="C59" s="6">
        <f t="shared" si="14"/>
        <v>601151212224</v>
      </c>
      <c r="D59" s="1557" t="e">
        <f>VLOOKUP($A59,#REF!,AO59,FALSE)</f>
        <v>#REF!</v>
      </c>
      <c r="E59" s="1543"/>
      <c r="F59" s="25" t="s">
        <v>293</v>
      </c>
      <c r="G59" s="1560"/>
      <c r="H59" s="1560"/>
      <c r="I59" s="1547" t="e">
        <f>VLOOKUP($A59,#REF!,AS59,FALSE)</f>
        <v>#REF!</v>
      </c>
      <c r="J59" s="1547" t="e">
        <f>VLOOKUP($A59,#REF!,AT59,FALSE)</f>
        <v>#REF!</v>
      </c>
      <c r="K59" s="1559" t="e">
        <f>VLOOKUP($A59,#REF!,AU59,FALSE)</f>
        <v>#REF!</v>
      </c>
      <c r="L59" s="1555" t="str">
        <f>IFERROR(VLOOKUP($B59,#REF!,AV59,FALSE),"")</f>
        <v/>
      </c>
      <c r="M59" s="1556" t="e">
        <f>VLOOKUP($A59,#REF!,AW59,FALSE)</f>
        <v>#REF!</v>
      </c>
      <c r="N59" s="1556" t="e">
        <f>VLOOKUP($A59,#REF!,AX59,FALSE)*100</f>
        <v>#REF!</v>
      </c>
      <c r="O59" s="1559" t="e">
        <f>VLOOKUP($A59,#REF!,AY59,FALSE)</f>
        <v>#REF!</v>
      </c>
      <c r="P59" s="1561" t="str">
        <f>IFERROR(VLOOKUP($B59,#REF!,AZ59,FALSE),"")</f>
        <v/>
      </c>
      <c r="Q59" s="1562" t="str">
        <f>IFERROR(VLOOKUP($C59,#REF!,BA59,FALSE),"")</f>
        <v/>
      </c>
      <c r="R59" s="1547" t="e">
        <f>VLOOKUP($A59,#REF!,BB59,FALSE)</f>
        <v>#REF!</v>
      </c>
      <c r="S59" s="1547" t="e">
        <f>VLOOKUP($A59,#REF!,BC59,FALSE)</f>
        <v>#REF!</v>
      </c>
      <c r="T59" s="1547" t="e">
        <f>VLOOKUP($A59,#REF!,BD59,FALSE)</f>
        <v>#REF!</v>
      </c>
      <c r="U59" s="1547" t="e">
        <f>VLOOKUP($A59,#REF!,BE59,FALSE)</f>
        <v>#REF!</v>
      </c>
      <c r="V59" s="25" t="e">
        <f>VLOOKUP($A59,#REF!,BF59,FALSE)</f>
        <v>#REF!</v>
      </c>
      <c r="W59" s="25" t="e">
        <f>VLOOKUP($A59,#REF!,BG59,FALSE)</f>
        <v>#REF!</v>
      </c>
      <c r="X59" s="25" t="e">
        <f>VLOOKUP($A59,#REF!,BH59,FALSE)</f>
        <v>#REF!</v>
      </c>
      <c r="Y59" s="25" t="e">
        <f>VLOOKUP($A59,#REF!,BI59,FALSE)</f>
        <v>#REF!</v>
      </c>
      <c r="Z59" s="1547" t="e">
        <f>VLOOKUP($A59,#REF!,BJ59,FALSE)</f>
        <v>#REF!</v>
      </c>
      <c r="AA59" s="1547" t="e">
        <f>VLOOKUP($A59,#REF!,BK59,FALSE)</f>
        <v>#REF!</v>
      </c>
      <c r="AB59" s="1556" t="e">
        <f>VLOOKUP($A59,#REF!,BL59,FALSE)</f>
        <v>#REF!</v>
      </c>
      <c r="AC59" s="1547" t="e">
        <f>VLOOKUP($A59,#REF!,BM59,FALSE)</f>
        <v>#REF!</v>
      </c>
      <c r="AD59" s="1547" t="e">
        <f>VLOOKUP($A59,#REF!,BN59,FALSE)</f>
        <v>#REF!</v>
      </c>
      <c r="AE59" s="1547" t="e">
        <f>VLOOKUP($A59,#REF!,BO59,FALSE)</f>
        <v>#REF!</v>
      </c>
      <c r="AG59" s="1">
        <v>501151212224</v>
      </c>
      <c r="AH59" s="1" t="str">
        <f t="shared" si="15"/>
        <v>5011</v>
      </c>
      <c r="AI59" s="1" t="str">
        <f t="shared" si="16"/>
        <v>7501</v>
      </c>
      <c r="AJ59" s="1" t="str">
        <f t="shared" si="17"/>
        <v>6011</v>
      </c>
      <c r="AK59" s="1" t="str">
        <f t="shared" si="18"/>
        <v>512</v>
      </c>
      <c r="AL59" s="1" t="str">
        <f t="shared" si="19"/>
        <v>1</v>
      </c>
      <c r="AM59" s="1" t="str">
        <f t="shared" si="10"/>
        <v>22</v>
      </c>
      <c r="AN59" s="1" t="str">
        <f t="shared" si="11"/>
        <v>24</v>
      </c>
      <c r="AO59" s="7" t="e">
        <f>MATCH(AO$4,#REF!,0)</f>
        <v>#REF!</v>
      </c>
      <c r="AP59" s="7" t="e">
        <f>MATCH(AP$4,#REF!,0)</f>
        <v>#REF!</v>
      </c>
      <c r="AQ59" s="7" t="e">
        <f>MATCH(AQ$4,#REF!,0)</f>
        <v>#REF!</v>
      </c>
      <c r="AR59" s="7" t="e">
        <f>MATCH(AR$4,#REF!,0)</f>
        <v>#REF!</v>
      </c>
      <c r="AS59" s="7" t="e">
        <f>MATCH(AS$4,#REF!,0)</f>
        <v>#REF!</v>
      </c>
      <c r="AT59" s="7" t="e">
        <f>MATCH(AT$4,#REF!,0)</f>
        <v>#REF!</v>
      </c>
      <c r="AU59" s="7" t="e">
        <f>MATCH(AU$4,#REF!,0)</f>
        <v>#REF!</v>
      </c>
      <c r="AV59" s="7" t="e">
        <f>MATCH(AV$4,#REF!,0)</f>
        <v>#REF!</v>
      </c>
      <c r="AW59" s="7" t="e">
        <f>MATCH(AW$4,#REF!,0)</f>
        <v>#REF!</v>
      </c>
      <c r="AX59" s="7" t="e">
        <f>MATCH(AX$4,#REF!,0)</f>
        <v>#REF!</v>
      </c>
      <c r="AY59" s="7" t="e">
        <f>MATCH(AY$4,#REF!,0)</f>
        <v>#REF!</v>
      </c>
      <c r="AZ59" s="7" t="e">
        <f>MATCH(AZ$4,#REF!,0)</f>
        <v>#REF!</v>
      </c>
      <c r="BA59" s="7" t="e">
        <f>MATCH(BA$4,#REF!,0)</f>
        <v>#REF!</v>
      </c>
      <c r="BB59" s="7" t="e">
        <f>MATCH(BB$4,#REF!,0)</f>
        <v>#REF!</v>
      </c>
      <c r="BC59" s="7" t="e">
        <f>MATCH(BC$4,#REF!,0)</f>
        <v>#REF!</v>
      </c>
      <c r="BD59" s="7" t="e">
        <f>MATCH(BD$4,#REF!,0)</f>
        <v>#REF!</v>
      </c>
      <c r="BE59" s="7" t="e">
        <f>MATCH(BE$4,#REF!,0)</f>
        <v>#REF!</v>
      </c>
      <c r="BF59" s="7" t="e">
        <f>MATCH(BF$4,#REF!,0)</f>
        <v>#REF!</v>
      </c>
      <c r="BG59" s="7" t="e">
        <f>MATCH(BG$4,#REF!,0)</f>
        <v>#REF!</v>
      </c>
      <c r="BH59" s="7" t="e">
        <f>MATCH(BH$4,#REF!,0)</f>
        <v>#REF!</v>
      </c>
      <c r="BI59" s="7" t="e">
        <f>MATCH(BI$4,#REF!,0)</f>
        <v>#REF!</v>
      </c>
      <c r="BJ59" s="7" t="e">
        <f>MATCH(BJ$4,#REF!,0)</f>
        <v>#REF!</v>
      </c>
      <c r="BK59" s="7" t="e">
        <f>MATCH(BK$4,#REF!,0)</f>
        <v>#REF!</v>
      </c>
      <c r="BL59" s="7" t="e">
        <f>MATCH(BL$4,#REF!,0)</f>
        <v>#REF!</v>
      </c>
      <c r="BM59" s="7" t="e">
        <f>MATCH(BM$4,#REF!,0)</f>
        <v>#REF!</v>
      </c>
      <c r="BN59" s="7" t="e">
        <f>MATCH(BN$4,#REF!,0)</f>
        <v>#REF!</v>
      </c>
      <c r="BO59" s="7" t="e">
        <f>MATCH(BO$4,#REF!,0)</f>
        <v>#REF!</v>
      </c>
    </row>
    <row r="60" spans="1:67" ht="12.75" customHeight="1" x14ac:dyDescent="0.15">
      <c r="A60" s="6">
        <f t="shared" si="12"/>
        <v>501151212322</v>
      </c>
      <c r="B60" s="6">
        <f t="shared" si="13"/>
        <v>750151212322</v>
      </c>
      <c r="C60" s="6">
        <f t="shared" si="14"/>
        <v>601151212322</v>
      </c>
      <c r="D60" s="1557" t="e">
        <f>VLOOKUP($A60,#REF!,AO60,FALSE)</f>
        <v>#REF!</v>
      </c>
      <c r="E60" s="1543"/>
      <c r="F60" s="25" t="s">
        <v>293</v>
      </c>
      <c r="G60" s="1554" t="e">
        <f>VLOOKUP($A60,#REF!,AR60,FALSE)</f>
        <v>#REF!</v>
      </c>
      <c r="H60" s="1554"/>
      <c r="I60" s="1547" t="e">
        <f>VLOOKUP($A60,#REF!,AS60,FALSE)</f>
        <v>#REF!</v>
      </c>
      <c r="J60" s="1547" t="e">
        <f>VLOOKUP($A60,#REF!,AT60,FALSE)</f>
        <v>#REF!</v>
      </c>
      <c r="K60" s="1559" t="e">
        <f>VLOOKUP($A60,#REF!,AU60,FALSE)</f>
        <v>#REF!</v>
      </c>
      <c r="L60" s="1555" t="str">
        <f>IFERROR(VLOOKUP($B60,#REF!,AV60,FALSE),"")</f>
        <v/>
      </c>
      <c r="M60" s="1556" t="e">
        <f>VLOOKUP($A60,#REF!,AW60,FALSE)</f>
        <v>#REF!</v>
      </c>
      <c r="N60" s="1556" t="e">
        <f>VLOOKUP($A60,#REF!,AX60,FALSE)*100</f>
        <v>#REF!</v>
      </c>
      <c r="O60" s="1559" t="e">
        <f>VLOOKUP($A60,#REF!,AY60,FALSE)</f>
        <v>#REF!</v>
      </c>
      <c r="P60" s="1561" t="str">
        <f>IFERROR(VLOOKUP($B60,#REF!,AZ60,FALSE),"")</f>
        <v/>
      </c>
      <c r="Q60" s="1562" t="str">
        <f>IFERROR(VLOOKUP($C60,#REF!,BA60,FALSE),"")</f>
        <v/>
      </c>
      <c r="R60" s="1547" t="e">
        <f>VLOOKUP($A60,#REF!,BB60,FALSE)</f>
        <v>#REF!</v>
      </c>
      <c r="S60" s="1547" t="e">
        <f>VLOOKUP($A60,#REF!,BC60,FALSE)</f>
        <v>#REF!</v>
      </c>
      <c r="T60" s="1547" t="e">
        <f>VLOOKUP($A60,#REF!,BD60,FALSE)</f>
        <v>#REF!</v>
      </c>
      <c r="U60" s="1547" t="e">
        <f>VLOOKUP($A60,#REF!,BE60,FALSE)</f>
        <v>#REF!</v>
      </c>
      <c r="V60" s="25" t="e">
        <f>VLOOKUP($A60,#REF!,BF60,FALSE)</f>
        <v>#REF!</v>
      </c>
      <c r="W60" s="25" t="e">
        <f>VLOOKUP($A60,#REF!,BG60,FALSE)</f>
        <v>#REF!</v>
      </c>
      <c r="X60" s="25" t="e">
        <f>VLOOKUP($A60,#REF!,BH60,FALSE)</f>
        <v>#REF!</v>
      </c>
      <c r="Y60" s="25" t="e">
        <f>VLOOKUP($A60,#REF!,BI60,FALSE)</f>
        <v>#REF!</v>
      </c>
      <c r="Z60" s="1547" t="e">
        <f>VLOOKUP($A60,#REF!,BJ60,FALSE)</f>
        <v>#REF!</v>
      </c>
      <c r="AA60" s="1547" t="e">
        <f>VLOOKUP($A60,#REF!,BK60,FALSE)</f>
        <v>#REF!</v>
      </c>
      <c r="AB60" s="1556" t="e">
        <f>VLOOKUP($A60,#REF!,BL60,FALSE)</f>
        <v>#REF!</v>
      </c>
      <c r="AC60" s="1547" t="e">
        <f>VLOOKUP($A60,#REF!,BM60,FALSE)</f>
        <v>#REF!</v>
      </c>
      <c r="AD60" s="1547" t="e">
        <f>VLOOKUP($A60,#REF!,BN60,FALSE)</f>
        <v>#REF!</v>
      </c>
      <c r="AE60" s="1547" t="e">
        <f>VLOOKUP($A60,#REF!,BO60,FALSE)</f>
        <v>#REF!</v>
      </c>
      <c r="AG60" s="1">
        <v>501151212322</v>
      </c>
      <c r="AH60" s="1" t="str">
        <f t="shared" si="15"/>
        <v>5011</v>
      </c>
      <c r="AI60" s="1" t="str">
        <f t="shared" si="16"/>
        <v>7501</v>
      </c>
      <c r="AJ60" s="1" t="str">
        <f t="shared" si="17"/>
        <v>6011</v>
      </c>
      <c r="AK60" s="1" t="str">
        <f t="shared" si="18"/>
        <v>512</v>
      </c>
      <c r="AL60" s="1" t="str">
        <f t="shared" si="19"/>
        <v>1</v>
      </c>
      <c r="AM60" s="1" t="str">
        <f t="shared" si="10"/>
        <v>23</v>
      </c>
      <c r="AN60" s="1" t="str">
        <f t="shared" si="11"/>
        <v>22</v>
      </c>
      <c r="AO60" s="7" t="e">
        <f>MATCH(AO$4,#REF!,0)</f>
        <v>#REF!</v>
      </c>
      <c r="AP60" s="7" t="e">
        <f>MATCH(AP$4,#REF!,0)</f>
        <v>#REF!</v>
      </c>
      <c r="AQ60" s="7" t="e">
        <f>MATCH(AQ$4,#REF!,0)</f>
        <v>#REF!</v>
      </c>
      <c r="AR60" s="7" t="e">
        <f>MATCH(AR$4,#REF!,0)</f>
        <v>#REF!</v>
      </c>
      <c r="AS60" s="7" t="e">
        <f>MATCH(AS$4,#REF!,0)</f>
        <v>#REF!</v>
      </c>
      <c r="AT60" s="7" t="e">
        <f>MATCH(AT$4,#REF!,0)</f>
        <v>#REF!</v>
      </c>
      <c r="AU60" s="7" t="e">
        <f>MATCH(AU$4,#REF!,0)</f>
        <v>#REF!</v>
      </c>
      <c r="AV60" s="7" t="e">
        <f>MATCH(AV$4,#REF!,0)</f>
        <v>#REF!</v>
      </c>
      <c r="AW60" s="7" t="e">
        <f>MATCH(AW$4,#REF!,0)</f>
        <v>#REF!</v>
      </c>
      <c r="AX60" s="7" t="e">
        <f>MATCH(AX$4,#REF!,0)</f>
        <v>#REF!</v>
      </c>
      <c r="AY60" s="7" t="e">
        <f>MATCH(AY$4,#REF!,0)</f>
        <v>#REF!</v>
      </c>
      <c r="AZ60" s="7" t="e">
        <f>MATCH(AZ$4,#REF!,0)</f>
        <v>#REF!</v>
      </c>
      <c r="BA60" s="7" t="e">
        <f>MATCH(BA$4,#REF!,0)</f>
        <v>#REF!</v>
      </c>
      <c r="BB60" s="7" t="e">
        <f>MATCH(BB$4,#REF!,0)</f>
        <v>#REF!</v>
      </c>
      <c r="BC60" s="7" t="e">
        <f>MATCH(BC$4,#REF!,0)</f>
        <v>#REF!</v>
      </c>
      <c r="BD60" s="7" t="e">
        <f>MATCH(BD$4,#REF!,0)</f>
        <v>#REF!</v>
      </c>
      <c r="BE60" s="7" t="e">
        <f>MATCH(BE$4,#REF!,0)</f>
        <v>#REF!</v>
      </c>
      <c r="BF60" s="7" t="e">
        <f>MATCH(BF$4,#REF!,0)</f>
        <v>#REF!</v>
      </c>
      <c r="BG60" s="7" t="e">
        <f>MATCH(BG$4,#REF!,0)</f>
        <v>#REF!</v>
      </c>
      <c r="BH60" s="7" t="e">
        <f>MATCH(BH$4,#REF!,0)</f>
        <v>#REF!</v>
      </c>
      <c r="BI60" s="7" t="e">
        <f>MATCH(BI$4,#REF!,0)</f>
        <v>#REF!</v>
      </c>
      <c r="BJ60" s="7" t="e">
        <f>MATCH(BJ$4,#REF!,0)</f>
        <v>#REF!</v>
      </c>
      <c r="BK60" s="7" t="e">
        <f>MATCH(BK$4,#REF!,0)</f>
        <v>#REF!</v>
      </c>
      <c r="BL60" s="7" t="e">
        <f>MATCH(BL$4,#REF!,0)</f>
        <v>#REF!</v>
      </c>
      <c r="BM60" s="7" t="e">
        <f>MATCH(BM$4,#REF!,0)</f>
        <v>#REF!</v>
      </c>
      <c r="BN60" s="7" t="e">
        <f>MATCH(BN$4,#REF!,0)</f>
        <v>#REF!</v>
      </c>
      <c r="BO60" s="7" t="e">
        <f>MATCH(BO$4,#REF!,0)</f>
        <v>#REF!</v>
      </c>
    </row>
    <row r="61" spans="1:67" ht="12.75" customHeight="1" x14ac:dyDescent="0.15">
      <c r="A61" s="6">
        <f t="shared" si="12"/>
        <v>501151212324</v>
      </c>
      <c r="B61" s="6">
        <f t="shared" si="13"/>
        <v>750151212324</v>
      </c>
      <c r="C61" s="6">
        <f t="shared" si="14"/>
        <v>601151212324</v>
      </c>
      <c r="D61" s="1557" t="e">
        <f>VLOOKUP($A61,#REF!,AO61,FALSE)</f>
        <v>#REF!</v>
      </c>
      <c r="E61" s="1543"/>
      <c r="F61" s="25" t="s">
        <v>293</v>
      </c>
      <c r="G61" s="1560"/>
      <c r="H61" s="1560"/>
      <c r="I61" s="1547" t="e">
        <f>VLOOKUP($A61,#REF!,AS61,FALSE)</f>
        <v>#REF!</v>
      </c>
      <c r="J61" s="1547" t="e">
        <f>VLOOKUP($A61,#REF!,AT61,FALSE)</f>
        <v>#REF!</v>
      </c>
      <c r="K61" s="1559" t="e">
        <f>VLOOKUP($A61,#REF!,AU61,FALSE)</f>
        <v>#REF!</v>
      </c>
      <c r="L61" s="1555" t="str">
        <f>IFERROR(VLOOKUP($B61,#REF!,AV61,FALSE),"")</f>
        <v/>
      </c>
      <c r="M61" s="1556" t="e">
        <f>VLOOKUP($A61,#REF!,AW61,FALSE)</f>
        <v>#REF!</v>
      </c>
      <c r="N61" s="1556" t="e">
        <f>VLOOKUP($A61,#REF!,AX61,FALSE)*100</f>
        <v>#REF!</v>
      </c>
      <c r="O61" s="1559" t="e">
        <f>VLOOKUP($A61,#REF!,AY61,FALSE)</f>
        <v>#REF!</v>
      </c>
      <c r="P61" s="1561" t="str">
        <f>IFERROR(VLOOKUP($B61,#REF!,AZ61,FALSE),"")</f>
        <v/>
      </c>
      <c r="Q61" s="1562" t="str">
        <f>IFERROR(VLOOKUP($C61,#REF!,BA61,FALSE),"")</f>
        <v/>
      </c>
      <c r="R61" s="1547" t="e">
        <f>VLOOKUP($A61,#REF!,BB61,FALSE)</f>
        <v>#REF!</v>
      </c>
      <c r="S61" s="1547" t="e">
        <f>VLOOKUP($A61,#REF!,BC61,FALSE)</f>
        <v>#REF!</v>
      </c>
      <c r="T61" s="1547" t="e">
        <f>VLOOKUP($A61,#REF!,BD61,FALSE)</f>
        <v>#REF!</v>
      </c>
      <c r="U61" s="1547" t="e">
        <f>VLOOKUP($A61,#REF!,BE61,FALSE)</f>
        <v>#REF!</v>
      </c>
      <c r="V61" s="25" t="e">
        <f>VLOOKUP($A61,#REF!,BF61,FALSE)</f>
        <v>#REF!</v>
      </c>
      <c r="W61" s="25" t="e">
        <f>VLOOKUP($A61,#REF!,BG61,FALSE)</f>
        <v>#REF!</v>
      </c>
      <c r="X61" s="25" t="e">
        <f>VLOOKUP($A61,#REF!,BH61,FALSE)</f>
        <v>#REF!</v>
      </c>
      <c r="Y61" s="25" t="e">
        <f>VLOOKUP($A61,#REF!,BI61,FALSE)</f>
        <v>#REF!</v>
      </c>
      <c r="Z61" s="1547" t="e">
        <f>VLOOKUP($A61,#REF!,BJ61,FALSE)</f>
        <v>#REF!</v>
      </c>
      <c r="AA61" s="1547" t="e">
        <f>VLOOKUP($A61,#REF!,BK61,FALSE)</f>
        <v>#REF!</v>
      </c>
      <c r="AB61" s="1556" t="e">
        <f>VLOOKUP($A61,#REF!,BL61,FALSE)</f>
        <v>#REF!</v>
      </c>
      <c r="AC61" s="1547" t="e">
        <f>VLOOKUP($A61,#REF!,BM61,FALSE)</f>
        <v>#REF!</v>
      </c>
      <c r="AD61" s="1547" t="e">
        <f>VLOOKUP($A61,#REF!,BN61,FALSE)</f>
        <v>#REF!</v>
      </c>
      <c r="AE61" s="1547" t="e">
        <f>VLOOKUP($A61,#REF!,BO61,FALSE)</f>
        <v>#REF!</v>
      </c>
      <c r="AG61" s="1">
        <v>501151212324</v>
      </c>
      <c r="AH61" s="1" t="str">
        <f t="shared" si="15"/>
        <v>5011</v>
      </c>
      <c r="AI61" s="1" t="str">
        <f t="shared" si="16"/>
        <v>7501</v>
      </c>
      <c r="AJ61" s="1" t="str">
        <f t="shared" si="17"/>
        <v>6011</v>
      </c>
      <c r="AK61" s="1" t="str">
        <f t="shared" si="18"/>
        <v>512</v>
      </c>
      <c r="AL61" s="1" t="str">
        <f t="shared" si="19"/>
        <v>1</v>
      </c>
      <c r="AM61" s="1" t="str">
        <f t="shared" si="10"/>
        <v>23</v>
      </c>
      <c r="AN61" s="1" t="str">
        <f t="shared" si="11"/>
        <v>24</v>
      </c>
      <c r="AO61" s="7" t="e">
        <f>MATCH(AO$4,#REF!,0)</f>
        <v>#REF!</v>
      </c>
      <c r="AP61" s="7" t="e">
        <f>MATCH(AP$4,#REF!,0)</f>
        <v>#REF!</v>
      </c>
      <c r="AQ61" s="7" t="e">
        <f>MATCH(AQ$4,#REF!,0)</f>
        <v>#REF!</v>
      </c>
      <c r="AR61" s="7" t="e">
        <f>MATCH(AR$4,#REF!,0)</f>
        <v>#REF!</v>
      </c>
      <c r="AS61" s="7" t="e">
        <f>MATCH(AS$4,#REF!,0)</f>
        <v>#REF!</v>
      </c>
      <c r="AT61" s="7" t="e">
        <f>MATCH(AT$4,#REF!,0)</f>
        <v>#REF!</v>
      </c>
      <c r="AU61" s="7" t="e">
        <f>MATCH(AU$4,#REF!,0)</f>
        <v>#REF!</v>
      </c>
      <c r="AV61" s="7" t="e">
        <f>MATCH(AV$4,#REF!,0)</f>
        <v>#REF!</v>
      </c>
      <c r="AW61" s="7" t="e">
        <f>MATCH(AW$4,#REF!,0)</f>
        <v>#REF!</v>
      </c>
      <c r="AX61" s="7" t="e">
        <f>MATCH(AX$4,#REF!,0)</f>
        <v>#REF!</v>
      </c>
      <c r="AY61" s="7" t="e">
        <f>MATCH(AY$4,#REF!,0)</f>
        <v>#REF!</v>
      </c>
      <c r="AZ61" s="7" t="e">
        <f>MATCH(AZ$4,#REF!,0)</f>
        <v>#REF!</v>
      </c>
      <c r="BA61" s="7" t="e">
        <f>MATCH(BA$4,#REF!,0)</f>
        <v>#REF!</v>
      </c>
      <c r="BB61" s="7" t="e">
        <f>MATCH(BB$4,#REF!,0)</f>
        <v>#REF!</v>
      </c>
      <c r="BC61" s="7" t="e">
        <f>MATCH(BC$4,#REF!,0)</f>
        <v>#REF!</v>
      </c>
      <c r="BD61" s="7" t="e">
        <f>MATCH(BD$4,#REF!,0)</f>
        <v>#REF!</v>
      </c>
      <c r="BE61" s="7" t="e">
        <f>MATCH(BE$4,#REF!,0)</f>
        <v>#REF!</v>
      </c>
      <c r="BF61" s="7" t="e">
        <f>MATCH(BF$4,#REF!,0)</f>
        <v>#REF!</v>
      </c>
      <c r="BG61" s="7" t="e">
        <f>MATCH(BG$4,#REF!,0)</f>
        <v>#REF!</v>
      </c>
      <c r="BH61" s="7" t="e">
        <f>MATCH(BH$4,#REF!,0)</f>
        <v>#REF!</v>
      </c>
      <c r="BI61" s="7" t="e">
        <f>MATCH(BI$4,#REF!,0)</f>
        <v>#REF!</v>
      </c>
      <c r="BJ61" s="7" t="e">
        <f>MATCH(BJ$4,#REF!,0)</f>
        <v>#REF!</v>
      </c>
      <c r="BK61" s="7" t="e">
        <f>MATCH(BK$4,#REF!,0)</f>
        <v>#REF!</v>
      </c>
      <c r="BL61" s="7" t="e">
        <f>MATCH(BL$4,#REF!,0)</f>
        <v>#REF!</v>
      </c>
      <c r="BM61" s="7" t="e">
        <f>MATCH(BM$4,#REF!,0)</f>
        <v>#REF!</v>
      </c>
      <c r="BN61" s="7" t="e">
        <f>MATCH(BN$4,#REF!,0)</f>
        <v>#REF!</v>
      </c>
      <c r="BO61" s="7" t="e">
        <f>MATCH(BO$4,#REF!,0)</f>
        <v>#REF!</v>
      </c>
    </row>
    <row r="62" spans="1:67" ht="12.75" customHeight="1" x14ac:dyDescent="0.15">
      <c r="A62" s="6">
        <f t="shared" si="12"/>
        <v>501151212422</v>
      </c>
      <c r="B62" s="6">
        <f t="shared" si="13"/>
        <v>750151212422</v>
      </c>
      <c r="C62" s="6">
        <f t="shared" si="14"/>
        <v>601151212422</v>
      </c>
      <c r="D62" s="1557" t="e">
        <f>VLOOKUP($A62,#REF!,AO62,FALSE)</f>
        <v>#REF!</v>
      </c>
      <c r="E62" s="1543"/>
      <c r="F62" s="25" t="s">
        <v>293</v>
      </c>
      <c r="G62" s="1554" t="e">
        <f>VLOOKUP($A62,#REF!,AR62,FALSE)</f>
        <v>#REF!</v>
      </c>
      <c r="H62" s="1554"/>
      <c r="I62" s="1547" t="e">
        <f>VLOOKUP($A62,#REF!,AS62,FALSE)</f>
        <v>#REF!</v>
      </c>
      <c r="J62" s="1547" t="e">
        <f>VLOOKUP($A62,#REF!,AT62,FALSE)</f>
        <v>#REF!</v>
      </c>
      <c r="K62" s="1559" t="e">
        <f>VLOOKUP($A62,#REF!,AU62,FALSE)</f>
        <v>#REF!</v>
      </c>
      <c r="L62" s="1555" t="str">
        <f>IFERROR(VLOOKUP($B62,#REF!,AV62,FALSE),"")</f>
        <v/>
      </c>
      <c r="M62" s="1556" t="e">
        <f>VLOOKUP($A62,#REF!,AW62,FALSE)</f>
        <v>#REF!</v>
      </c>
      <c r="N62" s="1556" t="e">
        <f>VLOOKUP($A62,#REF!,AX62,FALSE)*100</f>
        <v>#REF!</v>
      </c>
      <c r="O62" s="1559" t="e">
        <f>VLOOKUP($A62,#REF!,AY62,FALSE)</f>
        <v>#REF!</v>
      </c>
      <c r="P62" s="1561" t="str">
        <f>IFERROR(VLOOKUP($B62,#REF!,AZ62,FALSE),"")</f>
        <v/>
      </c>
      <c r="Q62" s="1562" t="str">
        <f>IFERROR(VLOOKUP($C62,#REF!,BA62,FALSE),"")</f>
        <v/>
      </c>
      <c r="R62" s="1547" t="e">
        <f>VLOOKUP($A62,#REF!,BB62,FALSE)</f>
        <v>#REF!</v>
      </c>
      <c r="S62" s="1547" t="e">
        <f>VLOOKUP($A62,#REF!,BC62,FALSE)</f>
        <v>#REF!</v>
      </c>
      <c r="T62" s="1547" t="e">
        <f>VLOOKUP($A62,#REF!,BD62,FALSE)</f>
        <v>#REF!</v>
      </c>
      <c r="U62" s="1547" t="e">
        <f>VLOOKUP($A62,#REF!,BE62,FALSE)</f>
        <v>#REF!</v>
      </c>
      <c r="V62" s="25" t="e">
        <f>VLOOKUP($A62,#REF!,BF62,FALSE)</f>
        <v>#REF!</v>
      </c>
      <c r="W62" s="25" t="e">
        <f>VLOOKUP($A62,#REF!,BG62,FALSE)</f>
        <v>#REF!</v>
      </c>
      <c r="X62" s="25" t="e">
        <f>VLOOKUP($A62,#REF!,BH62,FALSE)</f>
        <v>#REF!</v>
      </c>
      <c r="Y62" s="25" t="e">
        <f>VLOOKUP($A62,#REF!,BI62,FALSE)</f>
        <v>#REF!</v>
      </c>
      <c r="Z62" s="1547" t="e">
        <f>VLOOKUP($A62,#REF!,BJ62,FALSE)</f>
        <v>#REF!</v>
      </c>
      <c r="AA62" s="1547" t="e">
        <f>VLOOKUP($A62,#REF!,BK62,FALSE)</f>
        <v>#REF!</v>
      </c>
      <c r="AB62" s="1556" t="e">
        <f>VLOOKUP($A62,#REF!,BL62,FALSE)</f>
        <v>#REF!</v>
      </c>
      <c r="AC62" s="1547" t="e">
        <f>VLOOKUP($A62,#REF!,BM62,FALSE)</f>
        <v>#REF!</v>
      </c>
      <c r="AD62" s="1547" t="e">
        <f>VLOOKUP($A62,#REF!,BN62,FALSE)</f>
        <v>#REF!</v>
      </c>
      <c r="AE62" s="1547" t="e">
        <f>VLOOKUP($A62,#REF!,BO62,FALSE)</f>
        <v>#REF!</v>
      </c>
      <c r="AG62" s="1">
        <v>501151212422</v>
      </c>
      <c r="AH62" s="1" t="str">
        <f t="shared" si="15"/>
        <v>5011</v>
      </c>
      <c r="AI62" s="1" t="str">
        <f t="shared" si="16"/>
        <v>7501</v>
      </c>
      <c r="AJ62" s="1" t="str">
        <f t="shared" si="17"/>
        <v>6011</v>
      </c>
      <c r="AK62" s="1" t="str">
        <f t="shared" si="18"/>
        <v>512</v>
      </c>
      <c r="AL62" s="1" t="str">
        <f t="shared" si="19"/>
        <v>1</v>
      </c>
      <c r="AM62" s="1" t="str">
        <f t="shared" si="10"/>
        <v>24</v>
      </c>
      <c r="AN62" s="1" t="str">
        <f t="shared" si="11"/>
        <v>22</v>
      </c>
      <c r="AO62" s="7" t="e">
        <f>MATCH(AO$4,#REF!,0)</f>
        <v>#REF!</v>
      </c>
      <c r="AP62" s="7" t="e">
        <f>MATCH(AP$4,#REF!,0)</f>
        <v>#REF!</v>
      </c>
      <c r="AQ62" s="7" t="e">
        <f>MATCH(AQ$4,#REF!,0)</f>
        <v>#REF!</v>
      </c>
      <c r="AR62" s="7" t="e">
        <f>MATCH(AR$4,#REF!,0)</f>
        <v>#REF!</v>
      </c>
      <c r="AS62" s="7" t="e">
        <f>MATCH(AS$4,#REF!,0)</f>
        <v>#REF!</v>
      </c>
      <c r="AT62" s="7" t="e">
        <f>MATCH(AT$4,#REF!,0)</f>
        <v>#REF!</v>
      </c>
      <c r="AU62" s="7" t="e">
        <f>MATCH(AU$4,#REF!,0)</f>
        <v>#REF!</v>
      </c>
      <c r="AV62" s="7" t="e">
        <f>MATCH(AV$4,#REF!,0)</f>
        <v>#REF!</v>
      </c>
      <c r="AW62" s="7" t="e">
        <f>MATCH(AW$4,#REF!,0)</f>
        <v>#REF!</v>
      </c>
      <c r="AX62" s="7" t="e">
        <f>MATCH(AX$4,#REF!,0)</f>
        <v>#REF!</v>
      </c>
      <c r="AY62" s="7" t="e">
        <f>MATCH(AY$4,#REF!,0)</f>
        <v>#REF!</v>
      </c>
      <c r="AZ62" s="7" t="e">
        <f>MATCH(AZ$4,#REF!,0)</f>
        <v>#REF!</v>
      </c>
      <c r="BA62" s="7" t="e">
        <f>MATCH(BA$4,#REF!,0)</f>
        <v>#REF!</v>
      </c>
      <c r="BB62" s="7" t="e">
        <f>MATCH(BB$4,#REF!,0)</f>
        <v>#REF!</v>
      </c>
      <c r="BC62" s="7" t="e">
        <f>MATCH(BC$4,#REF!,0)</f>
        <v>#REF!</v>
      </c>
      <c r="BD62" s="7" t="e">
        <f>MATCH(BD$4,#REF!,0)</f>
        <v>#REF!</v>
      </c>
      <c r="BE62" s="7" t="e">
        <f>MATCH(BE$4,#REF!,0)</f>
        <v>#REF!</v>
      </c>
      <c r="BF62" s="7" t="e">
        <f>MATCH(BF$4,#REF!,0)</f>
        <v>#REF!</v>
      </c>
      <c r="BG62" s="7" t="e">
        <f>MATCH(BG$4,#REF!,0)</f>
        <v>#REF!</v>
      </c>
      <c r="BH62" s="7" t="e">
        <f>MATCH(BH$4,#REF!,0)</f>
        <v>#REF!</v>
      </c>
      <c r="BI62" s="7" t="e">
        <f>MATCH(BI$4,#REF!,0)</f>
        <v>#REF!</v>
      </c>
      <c r="BJ62" s="7" t="e">
        <f>MATCH(BJ$4,#REF!,0)</f>
        <v>#REF!</v>
      </c>
      <c r="BK62" s="7" t="e">
        <f>MATCH(BK$4,#REF!,0)</f>
        <v>#REF!</v>
      </c>
      <c r="BL62" s="7" t="e">
        <f>MATCH(BL$4,#REF!,0)</f>
        <v>#REF!</v>
      </c>
      <c r="BM62" s="7" t="e">
        <f>MATCH(BM$4,#REF!,0)</f>
        <v>#REF!</v>
      </c>
      <c r="BN62" s="7" t="e">
        <f>MATCH(BN$4,#REF!,0)</f>
        <v>#REF!</v>
      </c>
      <c r="BO62" s="7" t="e">
        <f>MATCH(BO$4,#REF!,0)</f>
        <v>#REF!</v>
      </c>
    </row>
    <row r="63" spans="1:67" ht="12.75" customHeight="1" x14ac:dyDescent="0.15">
      <c r="A63" s="6">
        <f t="shared" si="12"/>
        <v>501151212423</v>
      </c>
      <c r="B63" s="6">
        <f t="shared" si="13"/>
        <v>750151212423</v>
      </c>
      <c r="C63" s="6">
        <f t="shared" si="14"/>
        <v>601151212423</v>
      </c>
      <c r="D63" s="1557" t="e">
        <f>VLOOKUP($A63,#REF!,AO63,FALSE)</f>
        <v>#REF!</v>
      </c>
      <c r="E63" s="1543"/>
      <c r="F63" s="25" t="s">
        <v>293</v>
      </c>
      <c r="G63" s="1560"/>
      <c r="H63" s="1560"/>
      <c r="I63" s="1547" t="e">
        <f>VLOOKUP($A63,#REF!,AS63,FALSE)</f>
        <v>#REF!</v>
      </c>
      <c r="J63" s="1547" t="e">
        <f>VLOOKUP($A63,#REF!,AT63,FALSE)</f>
        <v>#REF!</v>
      </c>
      <c r="K63" s="1559" t="e">
        <f>VLOOKUP($A63,#REF!,AU63,FALSE)</f>
        <v>#REF!</v>
      </c>
      <c r="L63" s="1555" t="str">
        <f>IFERROR(VLOOKUP($B63,#REF!,AV63,FALSE),"")</f>
        <v/>
      </c>
      <c r="M63" s="1556" t="e">
        <f>VLOOKUP($A63,#REF!,AW63,FALSE)</f>
        <v>#REF!</v>
      </c>
      <c r="N63" s="1556" t="e">
        <f>VLOOKUP($A63,#REF!,AX63,FALSE)*100</f>
        <v>#REF!</v>
      </c>
      <c r="O63" s="1559" t="e">
        <f>VLOOKUP($A63,#REF!,AY63,FALSE)</f>
        <v>#REF!</v>
      </c>
      <c r="P63" s="1561" t="str">
        <f>IFERROR(VLOOKUP($B63,#REF!,AZ63,FALSE),"")</f>
        <v/>
      </c>
      <c r="Q63" s="1562" t="str">
        <f>IFERROR(VLOOKUP($C63,#REF!,BA63,FALSE),"")</f>
        <v/>
      </c>
      <c r="R63" s="1547" t="e">
        <f>VLOOKUP($A63,#REF!,BB63,FALSE)</f>
        <v>#REF!</v>
      </c>
      <c r="S63" s="1547" t="e">
        <f>VLOOKUP($A63,#REF!,BC63,FALSE)</f>
        <v>#REF!</v>
      </c>
      <c r="T63" s="1547" t="e">
        <f>VLOOKUP($A63,#REF!,BD63,FALSE)</f>
        <v>#REF!</v>
      </c>
      <c r="U63" s="1547" t="e">
        <f>VLOOKUP($A63,#REF!,BE63,FALSE)</f>
        <v>#REF!</v>
      </c>
      <c r="V63" s="25" t="e">
        <f>VLOOKUP($A63,#REF!,BF63,FALSE)</f>
        <v>#REF!</v>
      </c>
      <c r="W63" s="25" t="e">
        <f>VLOOKUP($A63,#REF!,BG63,FALSE)</f>
        <v>#REF!</v>
      </c>
      <c r="X63" s="25" t="e">
        <f>VLOOKUP($A63,#REF!,BH63,FALSE)</f>
        <v>#REF!</v>
      </c>
      <c r="Y63" s="25" t="e">
        <f>VLOOKUP($A63,#REF!,BI63,FALSE)</f>
        <v>#REF!</v>
      </c>
      <c r="Z63" s="1547" t="e">
        <f>VLOOKUP($A63,#REF!,BJ63,FALSE)</f>
        <v>#REF!</v>
      </c>
      <c r="AA63" s="1547" t="e">
        <f>VLOOKUP($A63,#REF!,BK63,FALSE)</f>
        <v>#REF!</v>
      </c>
      <c r="AB63" s="1556" t="e">
        <f>VLOOKUP($A63,#REF!,BL63,FALSE)</f>
        <v>#REF!</v>
      </c>
      <c r="AC63" s="1547" t="e">
        <f>VLOOKUP($A63,#REF!,BM63,FALSE)</f>
        <v>#REF!</v>
      </c>
      <c r="AD63" s="1547" t="e">
        <f>VLOOKUP($A63,#REF!,BN63,FALSE)</f>
        <v>#REF!</v>
      </c>
      <c r="AE63" s="1547" t="e">
        <f>VLOOKUP($A63,#REF!,BO63,FALSE)</f>
        <v>#REF!</v>
      </c>
      <c r="AG63" s="1">
        <v>501151212423</v>
      </c>
      <c r="AH63" s="1" t="str">
        <f t="shared" si="15"/>
        <v>5011</v>
      </c>
      <c r="AI63" s="1" t="str">
        <f t="shared" si="16"/>
        <v>7501</v>
      </c>
      <c r="AJ63" s="1" t="str">
        <f t="shared" si="17"/>
        <v>6011</v>
      </c>
      <c r="AK63" s="1" t="str">
        <f t="shared" si="18"/>
        <v>512</v>
      </c>
      <c r="AL63" s="1" t="str">
        <f t="shared" si="19"/>
        <v>1</v>
      </c>
      <c r="AM63" s="1" t="str">
        <f t="shared" si="10"/>
        <v>24</v>
      </c>
      <c r="AN63" s="1" t="str">
        <f t="shared" si="11"/>
        <v>23</v>
      </c>
      <c r="AO63" s="7" t="e">
        <f>MATCH(AO$4,#REF!,0)</f>
        <v>#REF!</v>
      </c>
      <c r="AP63" s="7" t="e">
        <f>MATCH(AP$4,#REF!,0)</f>
        <v>#REF!</v>
      </c>
      <c r="AQ63" s="7" t="e">
        <f>MATCH(AQ$4,#REF!,0)</f>
        <v>#REF!</v>
      </c>
      <c r="AR63" s="7" t="e">
        <f>MATCH(AR$4,#REF!,0)</f>
        <v>#REF!</v>
      </c>
      <c r="AS63" s="7" t="e">
        <f>MATCH(AS$4,#REF!,0)</f>
        <v>#REF!</v>
      </c>
      <c r="AT63" s="7" t="e">
        <f>MATCH(AT$4,#REF!,0)</f>
        <v>#REF!</v>
      </c>
      <c r="AU63" s="7" t="e">
        <f>MATCH(AU$4,#REF!,0)</f>
        <v>#REF!</v>
      </c>
      <c r="AV63" s="7" t="e">
        <f>MATCH(AV$4,#REF!,0)</f>
        <v>#REF!</v>
      </c>
      <c r="AW63" s="7" t="e">
        <f>MATCH(AW$4,#REF!,0)</f>
        <v>#REF!</v>
      </c>
      <c r="AX63" s="7" t="e">
        <f>MATCH(AX$4,#REF!,0)</f>
        <v>#REF!</v>
      </c>
      <c r="AY63" s="7" t="e">
        <f>MATCH(AY$4,#REF!,0)</f>
        <v>#REF!</v>
      </c>
      <c r="AZ63" s="7" t="e">
        <f>MATCH(AZ$4,#REF!,0)</f>
        <v>#REF!</v>
      </c>
      <c r="BA63" s="7" t="e">
        <f>MATCH(BA$4,#REF!,0)</f>
        <v>#REF!</v>
      </c>
      <c r="BB63" s="7" t="e">
        <f>MATCH(BB$4,#REF!,0)</f>
        <v>#REF!</v>
      </c>
      <c r="BC63" s="7" t="e">
        <f>MATCH(BC$4,#REF!,0)</f>
        <v>#REF!</v>
      </c>
      <c r="BD63" s="7" t="e">
        <f>MATCH(BD$4,#REF!,0)</f>
        <v>#REF!</v>
      </c>
      <c r="BE63" s="7" t="e">
        <f>MATCH(BE$4,#REF!,0)</f>
        <v>#REF!</v>
      </c>
      <c r="BF63" s="7" t="e">
        <f>MATCH(BF$4,#REF!,0)</f>
        <v>#REF!</v>
      </c>
      <c r="BG63" s="7" t="e">
        <f>MATCH(BG$4,#REF!,0)</f>
        <v>#REF!</v>
      </c>
      <c r="BH63" s="7" t="e">
        <f>MATCH(BH$4,#REF!,0)</f>
        <v>#REF!</v>
      </c>
      <c r="BI63" s="7" t="e">
        <f>MATCH(BI$4,#REF!,0)</f>
        <v>#REF!</v>
      </c>
      <c r="BJ63" s="7" t="e">
        <f>MATCH(BJ$4,#REF!,0)</f>
        <v>#REF!</v>
      </c>
      <c r="BK63" s="7" t="e">
        <f>MATCH(BK$4,#REF!,0)</f>
        <v>#REF!</v>
      </c>
      <c r="BL63" s="7" t="e">
        <f>MATCH(BL$4,#REF!,0)</f>
        <v>#REF!</v>
      </c>
      <c r="BM63" s="7" t="e">
        <f>MATCH(BM$4,#REF!,0)</f>
        <v>#REF!</v>
      </c>
      <c r="BN63" s="7" t="e">
        <f>MATCH(BN$4,#REF!,0)</f>
        <v>#REF!</v>
      </c>
      <c r="BO63" s="7" t="e">
        <f>MATCH(BO$4,#REF!,0)</f>
        <v>#REF!</v>
      </c>
    </row>
    <row r="64" spans="1:67" ht="12.75" customHeight="1" x14ac:dyDescent="0.15">
      <c r="A64" s="6">
        <f t="shared" si="12"/>
        <v>501120811617</v>
      </c>
      <c r="B64" s="6">
        <f t="shared" si="13"/>
        <v>750120811617</v>
      </c>
      <c r="C64" s="6">
        <f t="shared" si="14"/>
        <v>601120811617</v>
      </c>
      <c r="D64" s="1557" t="e">
        <f>VLOOKUP($A64,#REF!,AO64,FALSE)</f>
        <v>#REF!</v>
      </c>
      <c r="E64" s="1543" t="e">
        <f>VLOOKUP($A64,#REF!,AP64,FALSE)</f>
        <v>#REF!</v>
      </c>
      <c r="F64" s="25" t="s">
        <v>293</v>
      </c>
      <c r="G64" s="1547" t="e">
        <f>VLOOKUP($A64,#REF!,AR64,FALSE)</f>
        <v>#REF!</v>
      </c>
      <c r="H64" s="1547"/>
      <c r="I64" s="25" t="e">
        <f>VLOOKUP($A64,#REF!,AS64,FALSE)</f>
        <v>#REF!</v>
      </c>
      <c r="J64" s="1547" t="e">
        <f>VLOOKUP($A64,#REF!,AT64,FALSE)</f>
        <v>#REF!</v>
      </c>
      <c r="K64" s="1559" t="e">
        <f>VLOOKUP($A64,#REF!,AU64,FALSE)</f>
        <v>#REF!</v>
      </c>
      <c r="L64" s="1555" t="str">
        <f>IFERROR(VLOOKUP($B64,#REF!,AV64,FALSE),"")</f>
        <v/>
      </c>
      <c r="M64" s="1556" t="e">
        <f>VLOOKUP($A64,#REF!,AW64,FALSE)</f>
        <v>#REF!</v>
      </c>
      <c r="N64" s="1556" t="e">
        <f>VLOOKUP($A64,#REF!,AX64,FALSE)*100</f>
        <v>#REF!</v>
      </c>
      <c r="O64" s="28" t="e">
        <f>VLOOKUP($A64,#REF!,AY64,FALSE)</f>
        <v>#REF!</v>
      </c>
      <c r="P64" s="31" t="str">
        <f>IFERROR(VLOOKUP($B64,#REF!,AZ64,FALSE),"")</f>
        <v/>
      </c>
      <c r="Q64" s="30" t="str">
        <f>IFERROR(VLOOKUP($C64,#REF!,BA64,FALSE),"")</f>
        <v/>
      </c>
      <c r="R64" s="25" t="e">
        <f>VLOOKUP($A64,#REF!,BB64,FALSE)</f>
        <v>#REF!</v>
      </c>
      <c r="S64" s="25" t="e">
        <f>VLOOKUP($A64,#REF!,BC64,FALSE)</f>
        <v>#REF!</v>
      </c>
      <c r="T64" s="25" t="e">
        <f>VLOOKUP($A64,#REF!,BD64,FALSE)</f>
        <v>#REF!</v>
      </c>
      <c r="U64" s="25" t="e">
        <f>VLOOKUP($A64,#REF!,BE64,FALSE)</f>
        <v>#REF!</v>
      </c>
      <c r="V64" s="25" t="e">
        <f>VLOOKUP($A64,#REF!,BF64,FALSE)</f>
        <v>#REF!</v>
      </c>
      <c r="W64" s="25" t="e">
        <f>VLOOKUP($A64,#REF!,BG64,FALSE)</f>
        <v>#REF!</v>
      </c>
      <c r="X64" s="25" t="e">
        <f>VLOOKUP($A64,#REF!,BH64,FALSE)</f>
        <v>#REF!</v>
      </c>
      <c r="Y64" s="25" t="e">
        <f>VLOOKUP($A64,#REF!,BI64,FALSE)</f>
        <v>#REF!</v>
      </c>
      <c r="Z64" s="25" t="e">
        <f>VLOOKUP($A64,#REF!,BJ64,FALSE)</f>
        <v>#REF!</v>
      </c>
      <c r="AA64" s="25" t="e">
        <f>VLOOKUP($A64,#REF!,BK64,FALSE)</f>
        <v>#REF!</v>
      </c>
      <c r="AB64" s="27" t="e">
        <f>VLOOKUP($A64,#REF!,BL64,FALSE)</f>
        <v>#REF!</v>
      </c>
      <c r="AC64" s="25" t="e">
        <f>VLOOKUP($A64,#REF!,BM64,FALSE)</f>
        <v>#REF!</v>
      </c>
      <c r="AD64" s="25" t="e">
        <f>VLOOKUP($A64,#REF!,BN64,FALSE)</f>
        <v>#REF!</v>
      </c>
      <c r="AE64" s="25" t="e">
        <f>VLOOKUP($A64,#REF!,BO64,FALSE)</f>
        <v>#REF!</v>
      </c>
      <c r="AG64" s="1">
        <v>501120811617</v>
      </c>
      <c r="AH64" s="1" t="str">
        <f t="shared" si="15"/>
        <v>5011</v>
      </c>
      <c r="AI64" s="1" t="str">
        <f t="shared" si="16"/>
        <v>7501</v>
      </c>
      <c r="AJ64" s="1" t="str">
        <f t="shared" si="17"/>
        <v>6011</v>
      </c>
      <c r="AK64" s="1" t="str">
        <f t="shared" si="18"/>
        <v>208</v>
      </c>
      <c r="AL64" s="1" t="str">
        <f t="shared" si="19"/>
        <v>1</v>
      </c>
      <c r="AM64" s="1" t="str">
        <f t="shared" si="10"/>
        <v>16</v>
      </c>
      <c r="AN64" s="1" t="str">
        <f t="shared" si="11"/>
        <v>17</v>
      </c>
      <c r="AO64" s="7" t="e">
        <f>MATCH(AO$4,#REF!,0)</f>
        <v>#REF!</v>
      </c>
      <c r="AP64" s="7" t="e">
        <f>MATCH(AP$4,#REF!,0)</f>
        <v>#REF!</v>
      </c>
      <c r="AQ64" s="7" t="e">
        <f>MATCH(AQ$4,#REF!,0)</f>
        <v>#REF!</v>
      </c>
      <c r="AR64" s="7" t="e">
        <f>MATCH(AR$4,#REF!,0)</f>
        <v>#REF!</v>
      </c>
      <c r="AS64" s="7" t="e">
        <f>MATCH(AS$4,#REF!,0)</f>
        <v>#REF!</v>
      </c>
      <c r="AT64" s="7" t="e">
        <f>MATCH(AT$4,#REF!,0)</f>
        <v>#REF!</v>
      </c>
      <c r="AU64" s="7" t="e">
        <f>MATCH(AU$4,#REF!,0)</f>
        <v>#REF!</v>
      </c>
      <c r="AV64" s="7" t="e">
        <f>MATCH(AV$4,#REF!,0)</f>
        <v>#REF!</v>
      </c>
      <c r="AW64" s="7" t="e">
        <f>MATCH(AW$4,#REF!,0)</f>
        <v>#REF!</v>
      </c>
      <c r="AX64" s="7" t="e">
        <f>MATCH(AX$4,#REF!,0)</f>
        <v>#REF!</v>
      </c>
      <c r="AY64" s="7" t="e">
        <f>MATCH(AY$4,#REF!,0)</f>
        <v>#REF!</v>
      </c>
      <c r="AZ64" s="7" t="e">
        <f>MATCH(AZ$4,#REF!,0)</f>
        <v>#REF!</v>
      </c>
      <c r="BA64" s="7" t="e">
        <f>MATCH(BA$4,#REF!,0)</f>
        <v>#REF!</v>
      </c>
      <c r="BB64" s="7" t="e">
        <f>MATCH(BB$4,#REF!,0)</f>
        <v>#REF!</v>
      </c>
      <c r="BC64" s="7" t="e">
        <f>MATCH(BC$4,#REF!,0)</f>
        <v>#REF!</v>
      </c>
      <c r="BD64" s="7" t="e">
        <f>MATCH(BD$4,#REF!,0)</f>
        <v>#REF!</v>
      </c>
      <c r="BE64" s="7" t="e">
        <f>MATCH(BE$4,#REF!,0)</f>
        <v>#REF!</v>
      </c>
      <c r="BF64" s="7" t="e">
        <f>MATCH(BF$4,#REF!,0)</f>
        <v>#REF!</v>
      </c>
      <c r="BG64" s="7" t="e">
        <f>MATCH(BG$4,#REF!,0)</f>
        <v>#REF!</v>
      </c>
      <c r="BH64" s="7" t="e">
        <f>MATCH(BH$4,#REF!,0)</f>
        <v>#REF!</v>
      </c>
      <c r="BI64" s="7" t="e">
        <f>MATCH(BI$4,#REF!,0)</f>
        <v>#REF!</v>
      </c>
      <c r="BJ64" s="7" t="e">
        <f>MATCH(BJ$4,#REF!,0)</f>
        <v>#REF!</v>
      </c>
      <c r="BK64" s="7" t="e">
        <f>MATCH(BK$4,#REF!,0)</f>
        <v>#REF!</v>
      </c>
      <c r="BL64" s="7" t="e">
        <f>MATCH(BL$4,#REF!,0)</f>
        <v>#REF!</v>
      </c>
      <c r="BM64" s="7" t="e">
        <f>MATCH(BM$4,#REF!,0)</f>
        <v>#REF!</v>
      </c>
      <c r="BN64" s="7" t="e">
        <f>MATCH(BN$4,#REF!,0)</f>
        <v>#REF!</v>
      </c>
      <c r="BO64" s="7" t="e">
        <f>MATCH(BO$4,#REF!,0)</f>
        <v>#REF!</v>
      </c>
    </row>
    <row r="65" spans="1:67" ht="12.75" customHeight="1" x14ac:dyDescent="0.15">
      <c r="A65" s="6">
        <f t="shared" si="12"/>
        <v>501120811716</v>
      </c>
      <c r="B65" s="6">
        <f t="shared" si="13"/>
        <v>750120811716</v>
      </c>
      <c r="C65" s="6">
        <f t="shared" si="14"/>
        <v>601120811716</v>
      </c>
      <c r="D65" s="1557" t="e">
        <f>VLOOKUP($A65,#REF!,AO65,FALSE)</f>
        <v>#REF!</v>
      </c>
      <c r="E65" s="1558"/>
      <c r="F65" s="25" t="s">
        <v>293</v>
      </c>
      <c r="G65" s="1547" t="e">
        <f>VLOOKUP($A65,#REF!,AR65,FALSE)</f>
        <v>#REF!</v>
      </c>
      <c r="H65" s="1547"/>
      <c r="I65" s="25" t="e">
        <f>VLOOKUP($A65,#REF!,AS65,FALSE)</f>
        <v>#REF!</v>
      </c>
      <c r="J65" s="1547" t="e">
        <f>VLOOKUP($A65,#REF!,AT65,FALSE)</f>
        <v>#REF!</v>
      </c>
      <c r="K65" s="1559" t="e">
        <f>VLOOKUP($A65,#REF!,AU65,FALSE)</f>
        <v>#REF!</v>
      </c>
      <c r="L65" s="1555" t="str">
        <f>IFERROR(VLOOKUP($B65,#REF!,AV65,FALSE),"")</f>
        <v/>
      </c>
      <c r="M65" s="1556" t="e">
        <f>VLOOKUP($A65,#REF!,AW65,FALSE)</f>
        <v>#REF!</v>
      </c>
      <c r="N65" s="1556" t="e">
        <f>VLOOKUP($A65,#REF!,AX65,FALSE)*100</f>
        <v>#REF!</v>
      </c>
      <c r="O65" s="28" t="e">
        <f>VLOOKUP($A65,#REF!,AY65,FALSE)</f>
        <v>#REF!</v>
      </c>
      <c r="P65" s="31" t="str">
        <f>IFERROR(VLOOKUP($B65,#REF!,AZ65,FALSE),"")</f>
        <v/>
      </c>
      <c r="Q65" s="30" t="str">
        <f>IFERROR(VLOOKUP($C65,#REF!,BA65,FALSE),"")</f>
        <v/>
      </c>
      <c r="R65" s="25" t="e">
        <f>VLOOKUP($A65,#REF!,BB65,FALSE)</f>
        <v>#REF!</v>
      </c>
      <c r="S65" s="25" t="e">
        <f>VLOOKUP($A65,#REF!,BC65,FALSE)</f>
        <v>#REF!</v>
      </c>
      <c r="T65" s="25" t="e">
        <f>VLOOKUP($A65,#REF!,BD65,FALSE)</f>
        <v>#REF!</v>
      </c>
      <c r="U65" s="25" t="e">
        <f>VLOOKUP($A65,#REF!,BE65,FALSE)</f>
        <v>#REF!</v>
      </c>
      <c r="V65" s="25" t="e">
        <f>VLOOKUP($A65,#REF!,BF65,FALSE)</f>
        <v>#REF!</v>
      </c>
      <c r="W65" s="25" t="e">
        <f>VLOOKUP($A65,#REF!,BG65,FALSE)</f>
        <v>#REF!</v>
      </c>
      <c r="X65" s="25" t="e">
        <f>VLOOKUP($A65,#REF!,BH65,FALSE)</f>
        <v>#REF!</v>
      </c>
      <c r="Y65" s="25" t="e">
        <f>VLOOKUP($A65,#REF!,BI65,FALSE)</f>
        <v>#REF!</v>
      </c>
      <c r="Z65" s="25" t="e">
        <f>VLOOKUP($A65,#REF!,BJ65,FALSE)</f>
        <v>#REF!</v>
      </c>
      <c r="AA65" s="25" t="e">
        <f>VLOOKUP($A65,#REF!,BK65,FALSE)</f>
        <v>#REF!</v>
      </c>
      <c r="AB65" s="27" t="e">
        <f>VLOOKUP($A65,#REF!,BL65,FALSE)</f>
        <v>#REF!</v>
      </c>
      <c r="AC65" s="25" t="e">
        <f>VLOOKUP($A65,#REF!,BM65,FALSE)</f>
        <v>#REF!</v>
      </c>
      <c r="AD65" s="25" t="e">
        <f>VLOOKUP($A65,#REF!,BN65,FALSE)</f>
        <v>#REF!</v>
      </c>
      <c r="AE65" s="25" t="e">
        <f>VLOOKUP($A65,#REF!,BO65,FALSE)</f>
        <v>#REF!</v>
      </c>
      <c r="AG65" s="1">
        <v>501120811716</v>
      </c>
      <c r="AH65" s="1" t="str">
        <f t="shared" si="15"/>
        <v>5011</v>
      </c>
      <c r="AI65" s="1" t="str">
        <f t="shared" si="16"/>
        <v>7501</v>
      </c>
      <c r="AJ65" s="1" t="str">
        <f t="shared" si="17"/>
        <v>6011</v>
      </c>
      <c r="AK65" s="1" t="str">
        <f t="shared" si="18"/>
        <v>208</v>
      </c>
      <c r="AL65" s="1" t="str">
        <f t="shared" si="19"/>
        <v>1</v>
      </c>
      <c r="AM65" s="1" t="str">
        <f t="shared" si="10"/>
        <v>17</v>
      </c>
      <c r="AN65" s="1" t="str">
        <f t="shared" si="11"/>
        <v>16</v>
      </c>
      <c r="AO65" s="7" t="e">
        <f>MATCH(AO$4,#REF!,0)</f>
        <v>#REF!</v>
      </c>
      <c r="AP65" s="7" t="e">
        <f>MATCH(AP$4,#REF!,0)</f>
        <v>#REF!</v>
      </c>
      <c r="AQ65" s="7" t="e">
        <f>MATCH(AQ$4,#REF!,0)</f>
        <v>#REF!</v>
      </c>
      <c r="AR65" s="7" t="e">
        <f>MATCH(AR$4,#REF!,0)</f>
        <v>#REF!</v>
      </c>
      <c r="AS65" s="7" t="e">
        <f>MATCH(AS$4,#REF!,0)</f>
        <v>#REF!</v>
      </c>
      <c r="AT65" s="7" t="e">
        <f>MATCH(AT$4,#REF!,0)</f>
        <v>#REF!</v>
      </c>
      <c r="AU65" s="7" t="e">
        <f>MATCH(AU$4,#REF!,0)</f>
        <v>#REF!</v>
      </c>
      <c r="AV65" s="7" t="e">
        <f>MATCH(AV$4,#REF!,0)</f>
        <v>#REF!</v>
      </c>
      <c r="AW65" s="7" t="e">
        <f>MATCH(AW$4,#REF!,0)</f>
        <v>#REF!</v>
      </c>
      <c r="AX65" s="7" t="e">
        <f>MATCH(AX$4,#REF!,0)</f>
        <v>#REF!</v>
      </c>
      <c r="AY65" s="7" t="e">
        <f>MATCH(AY$4,#REF!,0)</f>
        <v>#REF!</v>
      </c>
      <c r="AZ65" s="7" t="e">
        <f>MATCH(AZ$4,#REF!,0)</f>
        <v>#REF!</v>
      </c>
      <c r="BA65" s="7" t="e">
        <f>MATCH(BA$4,#REF!,0)</f>
        <v>#REF!</v>
      </c>
      <c r="BB65" s="7" t="e">
        <f>MATCH(BB$4,#REF!,0)</f>
        <v>#REF!</v>
      </c>
      <c r="BC65" s="7" t="e">
        <f>MATCH(BC$4,#REF!,0)</f>
        <v>#REF!</v>
      </c>
      <c r="BD65" s="7" t="e">
        <f>MATCH(BD$4,#REF!,0)</f>
        <v>#REF!</v>
      </c>
      <c r="BE65" s="7" t="e">
        <f>MATCH(BE$4,#REF!,0)</f>
        <v>#REF!</v>
      </c>
      <c r="BF65" s="7" t="e">
        <f>MATCH(BF$4,#REF!,0)</f>
        <v>#REF!</v>
      </c>
      <c r="BG65" s="7" t="e">
        <f>MATCH(BG$4,#REF!,0)</f>
        <v>#REF!</v>
      </c>
      <c r="BH65" s="7" t="e">
        <f>MATCH(BH$4,#REF!,0)</f>
        <v>#REF!</v>
      </c>
      <c r="BI65" s="7" t="e">
        <f>MATCH(BI$4,#REF!,0)</f>
        <v>#REF!</v>
      </c>
      <c r="BJ65" s="7" t="e">
        <f>MATCH(BJ$4,#REF!,0)</f>
        <v>#REF!</v>
      </c>
      <c r="BK65" s="7" t="e">
        <f>MATCH(BK$4,#REF!,0)</f>
        <v>#REF!</v>
      </c>
      <c r="BL65" s="7" t="e">
        <f>MATCH(BL$4,#REF!,0)</f>
        <v>#REF!</v>
      </c>
      <c r="BM65" s="7" t="e">
        <f>MATCH(BM$4,#REF!,0)</f>
        <v>#REF!</v>
      </c>
      <c r="BN65" s="7" t="e">
        <f>MATCH(BN$4,#REF!,0)</f>
        <v>#REF!</v>
      </c>
      <c r="BO65" s="7" t="e">
        <f>MATCH(BO$4,#REF!,0)</f>
        <v>#REF!</v>
      </c>
    </row>
    <row r="66" spans="1:67" ht="12.75" customHeight="1" x14ac:dyDescent="0.15">
      <c r="A66" s="6">
        <f t="shared" si="12"/>
        <v>501120911617</v>
      </c>
      <c r="B66" s="6">
        <f t="shared" si="13"/>
        <v>750120911617</v>
      </c>
      <c r="C66" s="6">
        <f t="shared" si="14"/>
        <v>601120911617</v>
      </c>
      <c r="D66" s="1557" t="e">
        <f>VLOOKUP($A66,#REF!,AO66,FALSE)</f>
        <v>#REF!</v>
      </c>
      <c r="E66" s="1543" t="e">
        <f>VLOOKUP($A66,#REF!,AP66,FALSE)</f>
        <v>#REF!</v>
      </c>
      <c r="F66" s="25" t="s">
        <v>293</v>
      </c>
      <c r="G66" s="1547" t="e">
        <f>VLOOKUP($A66,#REF!,AR66,FALSE)</f>
        <v>#REF!</v>
      </c>
      <c r="H66" s="1547"/>
      <c r="I66" s="25" t="e">
        <f>VLOOKUP($A66,#REF!,AS66,FALSE)</f>
        <v>#REF!</v>
      </c>
      <c r="J66" s="1547" t="e">
        <f>VLOOKUP($A66,#REF!,AT66,FALSE)</f>
        <v>#REF!</v>
      </c>
      <c r="K66" s="1559" t="e">
        <f>VLOOKUP($A66,#REF!,AU66,FALSE)</f>
        <v>#REF!</v>
      </c>
      <c r="L66" s="1555" t="str">
        <f>IFERROR(VLOOKUP($B66,#REF!,AV66,FALSE),"")</f>
        <v/>
      </c>
      <c r="M66" s="1556" t="e">
        <f>VLOOKUP($A66,#REF!,AW66,FALSE)</f>
        <v>#REF!</v>
      </c>
      <c r="N66" s="1556" t="e">
        <f>VLOOKUP($A66,#REF!,AX66,FALSE)*100</f>
        <v>#REF!</v>
      </c>
      <c r="O66" s="28" t="e">
        <f>VLOOKUP($A66,#REF!,AY66,FALSE)</f>
        <v>#REF!</v>
      </c>
      <c r="P66" s="31" t="str">
        <f>IFERROR(VLOOKUP($B66,#REF!,AZ66,FALSE),"")</f>
        <v/>
      </c>
      <c r="Q66" s="30" t="str">
        <f>IFERROR(VLOOKUP($C66,#REF!,BA66,FALSE),"")</f>
        <v/>
      </c>
      <c r="R66" s="25" t="e">
        <f>VLOOKUP($A66,#REF!,BB66,FALSE)</f>
        <v>#REF!</v>
      </c>
      <c r="S66" s="25" t="e">
        <f>VLOOKUP($A66,#REF!,BC66,FALSE)</f>
        <v>#REF!</v>
      </c>
      <c r="T66" s="25" t="e">
        <f>VLOOKUP($A66,#REF!,BD66,FALSE)</f>
        <v>#REF!</v>
      </c>
      <c r="U66" s="25" t="e">
        <f>VLOOKUP($A66,#REF!,BE66,FALSE)</f>
        <v>#REF!</v>
      </c>
      <c r="V66" s="25" t="e">
        <f>VLOOKUP($A66,#REF!,BF66,FALSE)</f>
        <v>#REF!</v>
      </c>
      <c r="W66" s="25" t="e">
        <f>VLOOKUP($A66,#REF!,BG66,FALSE)</f>
        <v>#REF!</v>
      </c>
      <c r="X66" s="25" t="e">
        <f>VLOOKUP($A66,#REF!,BH66,FALSE)</f>
        <v>#REF!</v>
      </c>
      <c r="Y66" s="25" t="e">
        <f>VLOOKUP($A66,#REF!,BI66,FALSE)</f>
        <v>#REF!</v>
      </c>
      <c r="Z66" s="25" t="e">
        <f>VLOOKUP($A66,#REF!,BJ66,FALSE)</f>
        <v>#REF!</v>
      </c>
      <c r="AA66" s="25" t="e">
        <f>VLOOKUP($A66,#REF!,BK66,FALSE)</f>
        <v>#REF!</v>
      </c>
      <c r="AB66" s="27" t="e">
        <f>VLOOKUP($A66,#REF!,BL66,FALSE)</f>
        <v>#REF!</v>
      </c>
      <c r="AC66" s="25" t="e">
        <f>VLOOKUP($A66,#REF!,BM66,FALSE)</f>
        <v>#REF!</v>
      </c>
      <c r="AD66" s="25" t="e">
        <f>VLOOKUP($A66,#REF!,BN66,FALSE)</f>
        <v>#REF!</v>
      </c>
      <c r="AE66" s="25" t="e">
        <f>VLOOKUP($A66,#REF!,BO66,FALSE)</f>
        <v>#REF!</v>
      </c>
      <c r="AG66" s="1">
        <v>501120911617</v>
      </c>
      <c r="AH66" s="1" t="str">
        <f t="shared" si="15"/>
        <v>5011</v>
      </c>
      <c r="AI66" s="1" t="str">
        <f t="shared" si="16"/>
        <v>7501</v>
      </c>
      <c r="AJ66" s="1" t="str">
        <f t="shared" si="17"/>
        <v>6011</v>
      </c>
      <c r="AK66" s="1" t="str">
        <f t="shared" si="18"/>
        <v>209</v>
      </c>
      <c r="AL66" s="1" t="str">
        <f t="shared" si="19"/>
        <v>1</v>
      </c>
      <c r="AM66" s="1" t="str">
        <f t="shared" si="10"/>
        <v>16</v>
      </c>
      <c r="AN66" s="1" t="str">
        <f t="shared" si="11"/>
        <v>17</v>
      </c>
      <c r="AO66" s="7" t="e">
        <f>MATCH(AO$4,#REF!,0)</f>
        <v>#REF!</v>
      </c>
      <c r="AP66" s="7" t="e">
        <f>MATCH(AP$4,#REF!,0)</f>
        <v>#REF!</v>
      </c>
      <c r="AQ66" s="7" t="e">
        <f>MATCH(AQ$4,#REF!,0)</f>
        <v>#REF!</v>
      </c>
      <c r="AR66" s="7" t="e">
        <f>MATCH(AR$4,#REF!,0)</f>
        <v>#REF!</v>
      </c>
      <c r="AS66" s="7" t="e">
        <f>MATCH(AS$4,#REF!,0)</f>
        <v>#REF!</v>
      </c>
      <c r="AT66" s="7" t="e">
        <f>MATCH(AT$4,#REF!,0)</f>
        <v>#REF!</v>
      </c>
      <c r="AU66" s="7" t="e">
        <f>MATCH(AU$4,#REF!,0)</f>
        <v>#REF!</v>
      </c>
      <c r="AV66" s="7" t="e">
        <f>MATCH(AV$4,#REF!,0)</f>
        <v>#REF!</v>
      </c>
      <c r="AW66" s="7" t="e">
        <f>MATCH(AW$4,#REF!,0)</f>
        <v>#REF!</v>
      </c>
      <c r="AX66" s="7" t="e">
        <f>MATCH(AX$4,#REF!,0)</f>
        <v>#REF!</v>
      </c>
      <c r="AY66" s="7" t="e">
        <f>MATCH(AY$4,#REF!,0)</f>
        <v>#REF!</v>
      </c>
      <c r="AZ66" s="7" t="e">
        <f>MATCH(AZ$4,#REF!,0)</f>
        <v>#REF!</v>
      </c>
      <c r="BA66" s="7" t="e">
        <f>MATCH(BA$4,#REF!,0)</f>
        <v>#REF!</v>
      </c>
      <c r="BB66" s="7" t="e">
        <f>MATCH(BB$4,#REF!,0)</f>
        <v>#REF!</v>
      </c>
      <c r="BC66" s="7" t="e">
        <f>MATCH(BC$4,#REF!,0)</f>
        <v>#REF!</v>
      </c>
      <c r="BD66" s="7" t="e">
        <f>MATCH(BD$4,#REF!,0)</f>
        <v>#REF!</v>
      </c>
      <c r="BE66" s="7" t="e">
        <f>MATCH(BE$4,#REF!,0)</f>
        <v>#REF!</v>
      </c>
      <c r="BF66" s="7" t="e">
        <f>MATCH(BF$4,#REF!,0)</f>
        <v>#REF!</v>
      </c>
      <c r="BG66" s="7" t="e">
        <f>MATCH(BG$4,#REF!,0)</f>
        <v>#REF!</v>
      </c>
      <c r="BH66" s="7" t="e">
        <f>MATCH(BH$4,#REF!,0)</f>
        <v>#REF!</v>
      </c>
      <c r="BI66" s="7" t="e">
        <f>MATCH(BI$4,#REF!,0)</f>
        <v>#REF!</v>
      </c>
      <c r="BJ66" s="7" t="e">
        <f>MATCH(BJ$4,#REF!,0)</f>
        <v>#REF!</v>
      </c>
      <c r="BK66" s="7" t="e">
        <f>MATCH(BK$4,#REF!,0)</f>
        <v>#REF!</v>
      </c>
      <c r="BL66" s="7" t="e">
        <f>MATCH(BL$4,#REF!,0)</f>
        <v>#REF!</v>
      </c>
      <c r="BM66" s="7" t="e">
        <f>MATCH(BM$4,#REF!,0)</f>
        <v>#REF!</v>
      </c>
      <c r="BN66" s="7" t="e">
        <f>MATCH(BN$4,#REF!,0)</f>
        <v>#REF!</v>
      </c>
      <c r="BO66" s="7" t="e">
        <f>MATCH(BO$4,#REF!,0)</f>
        <v>#REF!</v>
      </c>
    </row>
    <row r="67" spans="1:67" ht="12.75" customHeight="1" x14ac:dyDescent="0.15">
      <c r="A67" s="6">
        <f t="shared" si="12"/>
        <v>501120911716</v>
      </c>
      <c r="B67" s="6">
        <f t="shared" si="13"/>
        <v>750120911716</v>
      </c>
      <c r="C67" s="6">
        <f t="shared" si="14"/>
        <v>601120911716</v>
      </c>
      <c r="D67" s="1557" t="e">
        <f>VLOOKUP($A67,#REF!,AO67,FALSE)</f>
        <v>#REF!</v>
      </c>
      <c r="E67" s="1558"/>
      <c r="F67" s="25" t="s">
        <v>293</v>
      </c>
      <c r="G67" s="1547" t="e">
        <f>VLOOKUP($A67,#REF!,AR67,FALSE)</f>
        <v>#REF!</v>
      </c>
      <c r="H67" s="1547"/>
      <c r="I67" s="25" t="e">
        <f>VLOOKUP($A67,#REF!,AS67,FALSE)</f>
        <v>#REF!</v>
      </c>
      <c r="J67" s="1547" t="e">
        <f>VLOOKUP($A67,#REF!,AT67,FALSE)</f>
        <v>#REF!</v>
      </c>
      <c r="K67" s="1559" t="e">
        <f>VLOOKUP($A67,#REF!,AU67,FALSE)</f>
        <v>#REF!</v>
      </c>
      <c r="L67" s="1555" t="str">
        <f>IFERROR(VLOOKUP($B67,#REF!,AV67,FALSE),"")</f>
        <v/>
      </c>
      <c r="M67" s="1556" t="e">
        <f>VLOOKUP($A67,#REF!,AW67,FALSE)</f>
        <v>#REF!</v>
      </c>
      <c r="N67" s="1556" t="e">
        <f>VLOOKUP($A67,#REF!,AX67,FALSE)*100</f>
        <v>#REF!</v>
      </c>
      <c r="O67" s="28" t="e">
        <f>VLOOKUP($A67,#REF!,AY67,FALSE)</f>
        <v>#REF!</v>
      </c>
      <c r="P67" s="31" t="str">
        <f>IFERROR(VLOOKUP($B67,#REF!,AZ67,FALSE),"")</f>
        <v/>
      </c>
      <c r="Q67" s="30" t="str">
        <f>IFERROR(VLOOKUP($C67,#REF!,BA67,FALSE),"")</f>
        <v/>
      </c>
      <c r="R67" s="25" t="e">
        <f>VLOOKUP($A67,#REF!,BB67,FALSE)</f>
        <v>#REF!</v>
      </c>
      <c r="S67" s="25" t="e">
        <f>VLOOKUP($A67,#REF!,BC67,FALSE)</f>
        <v>#REF!</v>
      </c>
      <c r="T67" s="25" t="e">
        <f>VLOOKUP($A67,#REF!,BD67,FALSE)</f>
        <v>#REF!</v>
      </c>
      <c r="U67" s="25" t="e">
        <f>VLOOKUP($A67,#REF!,BE67,FALSE)</f>
        <v>#REF!</v>
      </c>
      <c r="V67" s="25" t="e">
        <f>VLOOKUP($A67,#REF!,BF67,FALSE)</f>
        <v>#REF!</v>
      </c>
      <c r="W67" s="25" t="e">
        <f>VLOOKUP($A67,#REF!,BG67,FALSE)</f>
        <v>#REF!</v>
      </c>
      <c r="X67" s="25" t="e">
        <f>VLOOKUP($A67,#REF!,BH67,FALSE)</f>
        <v>#REF!</v>
      </c>
      <c r="Y67" s="25" t="e">
        <f>VLOOKUP($A67,#REF!,BI67,FALSE)</f>
        <v>#REF!</v>
      </c>
      <c r="Z67" s="25" t="e">
        <f>VLOOKUP($A67,#REF!,BJ67,FALSE)</f>
        <v>#REF!</v>
      </c>
      <c r="AA67" s="25" t="e">
        <f>VLOOKUP($A67,#REF!,BK67,FALSE)</f>
        <v>#REF!</v>
      </c>
      <c r="AB67" s="27" t="e">
        <f>VLOOKUP($A67,#REF!,BL67,FALSE)</f>
        <v>#REF!</v>
      </c>
      <c r="AC67" s="25" t="e">
        <f>VLOOKUP($A67,#REF!,BM67,FALSE)</f>
        <v>#REF!</v>
      </c>
      <c r="AD67" s="25" t="e">
        <f>VLOOKUP($A67,#REF!,BN67,FALSE)</f>
        <v>#REF!</v>
      </c>
      <c r="AE67" s="25" t="e">
        <f>VLOOKUP($A67,#REF!,BO67,FALSE)</f>
        <v>#REF!</v>
      </c>
      <c r="AG67" s="1">
        <v>501120911716</v>
      </c>
      <c r="AH67" s="1" t="str">
        <f t="shared" si="15"/>
        <v>5011</v>
      </c>
      <c r="AI67" s="1" t="str">
        <f t="shared" si="16"/>
        <v>7501</v>
      </c>
      <c r="AJ67" s="1" t="str">
        <f t="shared" si="17"/>
        <v>6011</v>
      </c>
      <c r="AK67" s="1" t="str">
        <f t="shared" si="18"/>
        <v>209</v>
      </c>
      <c r="AL67" s="1" t="str">
        <f t="shared" si="19"/>
        <v>1</v>
      </c>
      <c r="AM67" s="1" t="str">
        <f t="shared" si="10"/>
        <v>17</v>
      </c>
      <c r="AN67" s="1" t="str">
        <f t="shared" si="11"/>
        <v>16</v>
      </c>
      <c r="AO67" s="7" t="e">
        <f>MATCH(AO$4,#REF!,0)</f>
        <v>#REF!</v>
      </c>
      <c r="AP67" s="7" t="e">
        <f>MATCH(AP$4,#REF!,0)</f>
        <v>#REF!</v>
      </c>
      <c r="AQ67" s="7" t="e">
        <f>MATCH(AQ$4,#REF!,0)</f>
        <v>#REF!</v>
      </c>
      <c r="AR67" s="7" t="e">
        <f>MATCH(AR$4,#REF!,0)</f>
        <v>#REF!</v>
      </c>
      <c r="AS67" s="7" t="e">
        <f>MATCH(AS$4,#REF!,0)</f>
        <v>#REF!</v>
      </c>
      <c r="AT67" s="7" t="e">
        <f>MATCH(AT$4,#REF!,0)</f>
        <v>#REF!</v>
      </c>
      <c r="AU67" s="7" t="e">
        <f>MATCH(AU$4,#REF!,0)</f>
        <v>#REF!</v>
      </c>
      <c r="AV67" s="7" t="e">
        <f>MATCH(AV$4,#REF!,0)</f>
        <v>#REF!</v>
      </c>
      <c r="AW67" s="7" t="e">
        <f>MATCH(AW$4,#REF!,0)</f>
        <v>#REF!</v>
      </c>
      <c r="AX67" s="7" t="e">
        <f>MATCH(AX$4,#REF!,0)</f>
        <v>#REF!</v>
      </c>
      <c r="AY67" s="7" t="e">
        <f>MATCH(AY$4,#REF!,0)</f>
        <v>#REF!</v>
      </c>
      <c r="AZ67" s="7" t="e">
        <f>MATCH(AZ$4,#REF!,0)</f>
        <v>#REF!</v>
      </c>
      <c r="BA67" s="7" t="e">
        <f>MATCH(BA$4,#REF!,0)</f>
        <v>#REF!</v>
      </c>
      <c r="BB67" s="7" t="e">
        <f>MATCH(BB$4,#REF!,0)</f>
        <v>#REF!</v>
      </c>
      <c r="BC67" s="7" t="e">
        <f>MATCH(BC$4,#REF!,0)</f>
        <v>#REF!</v>
      </c>
      <c r="BD67" s="7" t="e">
        <f>MATCH(BD$4,#REF!,0)</f>
        <v>#REF!</v>
      </c>
      <c r="BE67" s="7" t="e">
        <f>MATCH(BE$4,#REF!,0)</f>
        <v>#REF!</v>
      </c>
      <c r="BF67" s="7" t="e">
        <f>MATCH(BF$4,#REF!,0)</f>
        <v>#REF!</v>
      </c>
      <c r="BG67" s="7" t="e">
        <f>MATCH(BG$4,#REF!,0)</f>
        <v>#REF!</v>
      </c>
      <c r="BH67" s="7" t="e">
        <f>MATCH(BH$4,#REF!,0)</f>
        <v>#REF!</v>
      </c>
      <c r="BI67" s="7" t="e">
        <f>MATCH(BI$4,#REF!,0)</f>
        <v>#REF!</v>
      </c>
      <c r="BJ67" s="7" t="e">
        <f>MATCH(BJ$4,#REF!,0)</f>
        <v>#REF!</v>
      </c>
      <c r="BK67" s="7" t="e">
        <f>MATCH(BK$4,#REF!,0)</f>
        <v>#REF!</v>
      </c>
      <c r="BL67" s="7" t="e">
        <f>MATCH(BL$4,#REF!,0)</f>
        <v>#REF!</v>
      </c>
      <c r="BM67" s="7" t="e">
        <f>MATCH(BM$4,#REF!,0)</f>
        <v>#REF!</v>
      </c>
      <c r="BN67" s="7" t="e">
        <f>MATCH(BN$4,#REF!,0)</f>
        <v>#REF!</v>
      </c>
      <c r="BO67" s="7" t="e">
        <f>MATCH(BO$4,#REF!,0)</f>
        <v>#REF!</v>
      </c>
    </row>
    <row r="68" spans="1:67" ht="12.75" customHeight="1" x14ac:dyDescent="0.15">
      <c r="A68" s="6">
        <f t="shared" si="12"/>
        <v>501021011616</v>
      </c>
      <c r="B68" s="6">
        <f t="shared" si="13"/>
        <v>750021011616</v>
      </c>
      <c r="C68" s="6">
        <f t="shared" si="14"/>
        <v>601021011616</v>
      </c>
      <c r="D68" s="18" t="e">
        <f>VLOOKUP($A68,#REF!,AO68,FALSE)</f>
        <v>#REF!</v>
      </c>
      <c r="E68" s="26" t="e">
        <f>VLOOKUP($A68,#REF!,AP68,FALSE)</f>
        <v>#REF!</v>
      </c>
      <c r="F68" s="25" t="s">
        <v>293</v>
      </c>
      <c r="G68" s="1547" t="e">
        <f>VLOOKUP($A68,#REF!,AR68,FALSE)</f>
        <v>#REF!</v>
      </c>
      <c r="H68" s="1547"/>
      <c r="I68" s="25" t="e">
        <f>VLOOKUP($A68,#REF!,AS68,FALSE)</f>
        <v>#REF!</v>
      </c>
      <c r="J68" s="25" t="e">
        <f>VLOOKUP($A68,#REF!,AT68,FALSE)</f>
        <v>#REF!</v>
      </c>
      <c r="K68" s="28" t="e">
        <f>VLOOKUP($A68,#REF!,AU68,FALSE)</f>
        <v>#REF!</v>
      </c>
      <c r="L68" s="29" t="str">
        <f>IFERROR(VLOOKUP($B68,#REF!,AV68,FALSE),"")</f>
        <v/>
      </c>
      <c r="M68" s="27" t="e">
        <f>VLOOKUP($A68,#REF!,AW68,FALSE)</f>
        <v>#REF!</v>
      </c>
      <c r="N68" s="27" t="e">
        <f>VLOOKUP($A68,#REF!,AX68,FALSE)*100</f>
        <v>#REF!</v>
      </c>
      <c r="O68" s="28" t="e">
        <f>VLOOKUP($A68,#REF!,AY68,FALSE)</f>
        <v>#REF!</v>
      </c>
      <c r="P68" s="31" t="str">
        <f>IFERROR(VLOOKUP($B68,#REF!,AZ68,FALSE),"")</f>
        <v/>
      </c>
      <c r="Q68" s="30" t="str">
        <f>IFERROR(VLOOKUP($C68,#REF!,BA68,FALSE),"")</f>
        <v/>
      </c>
      <c r="R68" s="25" t="e">
        <f>VLOOKUP($A68,#REF!,BB68,FALSE)</f>
        <v>#REF!</v>
      </c>
      <c r="S68" s="25" t="e">
        <f>VLOOKUP($A68,#REF!,BC68,FALSE)</f>
        <v>#REF!</v>
      </c>
      <c r="T68" s="25" t="e">
        <f>VLOOKUP($A68,#REF!,BD68,FALSE)</f>
        <v>#REF!</v>
      </c>
      <c r="U68" s="25" t="e">
        <f>VLOOKUP($A68,#REF!,BE68,FALSE)</f>
        <v>#REF!</v>
      </c>
      <c r="V68" s="25" t="e">
        <f>VLOOKUP($A68,#REF!,BF68,FALSE)</f>
        <v>#REF!</v>
      </c>
      <c r="W68" s="25" t="e">
        <f>VLOOKUP($A68,#REF!,BG68,FALSE)</f>
        <v>#REF!</v>
      </c>
      <c r="X68" s="25" t="e">
        <f>VLOOKUP($A68,#REF!,BH68,FALSE)</f>
        <v>#REF!</v>
      </c>
      <c r="Y68" s="25" t="e">
        <f>VLOOKUP($A68,#REF!,BI68,FALSE)</f>
        <v>#REF!</v>
      </c>
      <c r="Z68" s="25" t="e">
        <f>VLOOKUP($A68,#REF!,BJ68,FALSE)</f>
        <v>#REF!</v>
      </c>
      <c r="AA68" s="25" t="e">
        <f>VLOOKUP($A68,#REF!,BK68,FALSE)</f>
        <v>#REF!</v>
      </c>
      <c r="AB68" s="27" t="e">
        <f>VLOOKUP($A68,#REF!,BL68,FALSE)</f>
        <v>#REF!</v>
      </c>
      <c r="AC68" s="25" t="e">
        <f>VLOOKUP($A68,#REF!,BM68,FALSE)</f>
        <v>#REF!</v>
      </c>
      <c r="AD68" s="25" t="e">
        <f>VLOOKUP($A68,#REF!,BN68,FALSE)</f>
        <v>#REF!</v>
      </c>
      <c r="AE68" s="25" t="e">
        <f>VLOOKUP($A68,#REF!,BO68,FALSE)</f>
        <v>#REF!</v>
      </c>
      <c r="AG68" s="1">
        <v>501021011616</v>
      </c>
      <c r="AH68" s="1" t="str">
        <f t="shared" si="15"/>
        <v>5010</v>
      </c>
      <c r="AI68" s="1" t="str">
        <f t="shared" si="16"/>
        <v>7500</v>
      </c>
      <c r="AJ68" s="1" t="str">
        <f t="shared" si="17"/>
        <v>6010</v>
      </c>
      <c r="AK68" s="1" t="str">
        <f t="shared" si="18"/>
        <v>210</v>
      </c>
      <c r="AL68" s="1" t="str">
        <f t="shared" si="19"/>
        <v>1</v>
      </c>
      <c r="AM68" s="1" t="str">
        <f t="shared" si="10"/>
        <v>16</v>
      </c>
      <c r="AN68" s="1" t="str">
        <f t="shared" si="11"/>
        <v>16</v>
      </c>
      <c r="AO68" s="7" t="e">
        <f>MATCH(AO$4,#REF!,0)</f>
        <v>#REF!</v>
      </c>
      <c r="AP68" s="7" t="e">
        <f>MATCH(AP$4,#REF!,0)</f>
        <v>#REF!</v>
      </c>
      <c r="AQ68" s="7" t="e">
        <f>MATCH(AQ$4,#REF!,0)</f>
        <v>#REF!</v>
      </c>
      <c r="AR68" s="7" t="e">
        <f>MATCH(AR$4,#REF!,0)</f>
        <v>#REF!</v>
      </c>
      <c r="AS68" s="7" t="e">
        <f>MATCH(AS$4,#REF!,0)</f>
        <v>#REF!</v>
      </c>
      <c r="AT68" s="7" t="e">
        <f>MATCH(AT$4,#REF!,0)</f>
        <v>#REF!</v>
      </c>
      <c r="AU68" s="7" t="e">
        <f>MATCH(AU$4,#REF!,0)</f>
        <v>#REF!</v>
      </c>
      <c r="AV68" s="7" t="e">
        <f>MATCH(AV$4,#REF!,0)</f>
        <v>#REF!</v>
      </c>
      <c r="AW68" s="7" t="e">
        <f>MATCH(AW$4,#REF!,0)</f>
        <v>#REF!</v>
      </c>
      <c r="AX68" s="7" t="e">
        <f>MATCH(AX$4,#REF!,0)</f>
        <v>#REF!</v>
      </c>
      <c r="AY68" s="7" t="e">
        <f>MATCH(AY$4,#REF!,0)</f>
        <v>#REF!</v>
      </c>
      <c r="AZ68" s="7" t="e">
        <f>MATCH(AZ$4,#REF!,0)</f>
        <v>#REF!</v>
      </c>
      <c r="BA68" s="7" t="e">
        <f>MATCH(BA$4,#REF!,0)</f>
        <v>#REF!</v>
      </c>
      <c r="BB68" s="7" t="e">
        <f>MATCH(BB$4,#REF!,0)</f>
        <v>#REF!</v>
      </c>
      <c r="BC68" s="7" t="e">
        <f>MATCH(BC$4,#REF!,0)</f>
        <v>#REF!</v>
      </c>
      <c r="BD68" s="7" t="e">
        <f>MATCH(BD$4,#REF!,0)</f>
        <v>#REF!</v>
      </c>
      <c r="BE68" s="7" t="e">
        <f>MATCH(BE$4,#REF!,0)</f>
        <v>#REF!</v>
      </c>
      <c r="BF68" s="7" t="e">
        <f>MATCH(BF$4,#REF!,0)</f>
        <v>#REF!</v>
      </c>
      <c r="BG68" s="7" t="e">
        <f>MATCH(BG$4,#REF!,0)</f>
        <v>#REF!</v>
      </c>
      <c r="BH68" s="7" t="e">
        <f>MATCH(BH$4,#REF!,0)</f>
        <v>#REF!</v>
      </c>
      <c r="BI68" s="7" t="e">
        <f>MATCH(BI$4,#REF!,0)</f>
        <v>#REF!</v>
      </c>
      <c r="BJ68" s="7" t="e">
        <f>MATCH(BJ$4,#REF!,0)</f>
        <v>#REF!</v>
      </c>
      <c r="BK68" s="7" t="e">
        <f>MATCH(BK$4,#REF!,0)</f>
        <v>#REF!</v>
      </c>
      <c r="BL68" s="7" t="e">
        <f>MATCH(BL$4,#REF!,0)</f>
        <v>#REF!</v>
      </c>
      <c r="BM68" s="7" t="e">
        <f>MATCH(BM$4,#REF!,0)</f>
        <v>#REF!</v>
      </c>
      <c r="BN68" s="7" t="e">
        <f>MATCH(BN$4,#REF!,0)</f>
        <v>#REF!</v>
      </c>
      <c r="BO68" s="7" t="e">
        <f>MATCH(BO$4,#REF!,0)</f>
        <v>#REF!</v>
      </c>
    </row>
    <row r="69" spans="1:67" ht="12.75" customHeight="1" x14ac:dyDescent="0.15">
      <c r="A69" s="6">
        <f t="shared" si="12"/>
        <v>501021111616</v>
      </c>
      <c r="B69" s="6">
        <f t="shared" si="13"/>
        <v>750021111616</v>
      </c>
      <c r="C69" s="6">
        <f t="shared" si="14"/>
        <v>601021111616</v>
      </c>
      <c r="D69" s="18" t="e">
        <f>VLOOKUP($A69,#REF!,AO69,FALSE)</f>
        <v>#REF!</v>
      </c>
      <c r="E69" s="26" t="e">
        <f>VLOOKUP($A69,#REF!,AP69,FALSE)</f>
        <v>#REF!</v>
      </c>
      <c r="F69" s="25" t="s">
        <v>293</v>
      </c>
      <c r="G69" s="1547" t="e">
        <f>VLOOKUP($A69,#REF!,AR69,FALSE)</f>
        <v>#REF!</v>
      </c>
      <c r="H69" s="1547"/>
      <c r="I69" s="25" t="e">
        <f>VLOOKUP($A69,#REF!,AS69,FALSE)</f>
        <v>#REF!</v>
      </c>
      <c r="J69" s="25" t="e">
        <f>VLOOKUP($A69,#REF!,AT69,FALSE)</f>
        <v>#REF!</v>
      </c>
      <c r="K69" s="28" t="e">
        <f>VLOOKUP($A69,#REF!,AU69,FALSE)</f>
        <v>#REF!</v>
      </c>
      <c r="L69" s="29" t="str">
        <f>IFERROR(VLOOKUP($B69,#REF!,AV69,FALSE),"")</f>
        <v/>
      </c>
      <c r="M69" s="27" t="e">
        <f>VLOOKUP($A69,#REF!,AW69,FALSE)</f>
        <v>#REF!</v>
      </c>
      <c r="N69" s="27" t="e">
        <f>VLOOKUP($A69,#REF!,AX69,FALSE)*100</f>
        <v>#REF!</v>
      </c>
      <c r="O69" s="28" t="e">
        <f>VLOOKUP($A69,#REF!,AY69,FALSE)</f>
        <v>#REF!</v>
      </c>
      <c r="P69" s="31" t="str">
        <f>IFERROR(VLOOKUP($B69,#REF!,AZ69,FALSE),"")</f>
        <v/>
      </c>
      <c r="Q69" s="30" t="str">
        <f>IFERROR(VLOOKUP($C69,#REF!,BA69,FALSE),"")</f>
        <v/>
      </c>
      <c r="R69" s="25" t="e">
        <f>VLOOKUP($A69,#REF!,BB69,FALSE)</f>
        <v>#REF!</v>
      </c>
      <c r="S69" s="25" t="e">
        <f>VLOOKUP($A69,#REF!,BC69,FALSE)</f>
        <v>#REF!</v>
      </c>
      <c r="T69" s="25" t="e">
        <f>VLOOKUP($A69,#REF!,BD69,FALSE)</f>
        <v>#REF!</v>
      </c>
      <c r="U69" s="25" t="e">
        <f>VLOOKUP($A69,#REF!,BE69,FALSE)</f>
        <v>#REF!</v>
      </c>
      <c r="V69" s="25" t="e">
        <f>VLOOKUP($A69,#REF!,BF69,FALSE)</f>
        <v>#REF!</v>
      </c>
      <c r="W69" s="25" t="e">
        <f>VLOOKUP($A69,#REF!,BG69,FALSE)</f>
        <v>#REF!</v>
      </c>
      <c r="X69" s="25" t="e">
        <f>VLOOKUP($A69,#REF!,BH69,FALSE)</f>
        <v>#REF!</v>
      </c>
      <c r="Y69" s="25" t="e">
        <f>VLOOKUP($A69,#REF!,BI69,FALSE)</f>
        <v>#REF!</v>
      </c>
      <c r="Z69" s="25" t="e">
        <f>VLOOKUP($A69,#REF!,BJ69,FALSE)</f>
        <v>#REF!</v>
      </c>
      <c r="AA69" s="25" t="e">
        <f>VLOOKUP($A69,#REF!,BK69,FALSE)</f>
        <v>#REF!</v>
      </c>
      <c r="AB69" s="27" t="e">
        <f>VLOOKUP($A69,#REF!,BL69,FALSE)</f>
        <v>#REF!</v>
      </c>
      <c r="AC69" s="25" t="e">
        <f>VLOOKUP($A69,#REF!,BM69,FALSE)</f>
        <v>#REF!</v>
      </c>
      <c r="AD69" s="25" t="e">
        <f>VLOOKUP($A69,#REF!,BN69,FALSE)</f>
        <v>#REF!</v>
      </c>
      <c r="AE69" s="25" t="e">
        <f>VLOOKUP($A69,#REF!,BO69,FALSE)</f>
        <v>#REF!</v>
      </c>
      <c r="AG69" s="1">
        <v>501021111616</v>
      </c>
      <c r="AH69" s="1" t="str">
        <f t="shared" si="15"/>
        <v>5010</v>
      </c>
      <c r="AI69" s="1" t="str">
        <f t="shared" si="16"/>
        <v>7500</v>
      </c>
      <c r="AJ69" s="1" t="str">
        <f t="shared" si="17"/>
        <v>6010</v>
      </c>
      <c r="AK69" s="1" t="str">
        <f t="shared" si="18"/>
        <v>211</v>
      </c>
      <c r="AL69" s="1" t="str">
        <f t="shared" si="19"/>
        <v>1</v>
      </c>
      <c r="AM69" s="1" t="str">
        <f t="shared" si="10"/>
        <v>16</v>
      </c>
      <c r="AN69" s="1" t="str">
        <f t="shared" si="11"/>
        <v>16</v>
      </c>
      <c r="AO69" s="7" t="e">
        <f>MATCH(AO$4,#REF!,0)</f>
        <v>#REF!</v>
      </c>
      <c r="AP69" s="7" t="e">
        <f>MATCH(AP$4,#REF!,0)</f>
        <v>#REF!</v>
      </c>
      <c r="AQ69" s="7" t="e">
        <f>MATCH(AQ$4,#REF!,0)</f>
        <v>#REF!</v>
      </c>
      <c r="AR69" s="7" t="e">
        <f>MATCH(AR$4,#REF!,0)</f>
        <v>#REF!</v>
      </c>
      <c r="AS69" s="7" t="e">
        <f>MATCH(AS$4,#REF!,0)</f>
        <v>#REF!</v>
      </c>
      <c r="AT69" s="7" t="e">
        <f>MATCH(AT$4,#REF!,0)</f>
        <v>#REF!</v>
      </c>
      <c r="AU69" s="7" t="e">
        <f>MATCH(AU$4,#REF!,0)</f>
        <v>#REF!</v>
      </c>
      <c r="AV69" s="7" t="e">
        <f>MATCH(AV$4,#REF!,0)</f>
        <v>#REF!</v>
      </c>
      <c r="AW69" s="7" t="e">
        <f>MATCH(AW$4,#REF!,0)</f>
        <v>#REF!</v>
      </c>
      <c r="AX69" s="7" t="e">
        <f>MATCH(AX$4,#REF!,0)</f>
        <v>#REF!</v>
      </c>
      <c r="AY69" s="7" t="e">
        <f>MATCH(AY$4,#REF!,0)</f>
        <v>#REF!</v>
      </c>
      <c r="AZ69" s="7" t="e">
        <f>MATCH(AZ$4,#REF!,0)</f>
        <v>#REF!</v>
      </c>
      <c r="BA69" s="7" t="e">
        <f>MATCH(BA$4,#REF!,0)</f>
        <v>#REF!</v>
      </c>
      <c r="BB69" s="7" t="e">
        <f>MATCH(BB$4,#REF!,0)</f>
        <v>#REF!</v>
      </c>
      <c r="BC69" s="7" t="e">
        <f>MATCH(BC$4,#REF!,0)</f>
        <v>#REF!</v>
      </c>
      <c r="BD69" s="7" t="e">
        <f>MATCH(BD$4,#REF!,0)</f>
        <v>#REF!</v>
      </c>
      <c r="BE69" s="7" t="e">
        <f>MATCH(BE$4,#REF!,0)</f>
        <v>#REF!</v>
      </c>
      <c r="BF69" s="7" t="e">
        <f>MATCH(BF$4,#REF!,0)</f>
        <v>#REF!</v>
      </c>
      <c r="BG69" s="7" t="e">
        <f>MATCH(BG$4,#REF!,0)</f>
        <v>#REF!</v>
      </c>
      <c r="BH69" s="7" t="e">
        <f>MATCH(BH$4,#REF!,0)</f>
        <v>#REF!</v>
      </c>
      <c r="BI69" s="7" t="e">
        <f>MATCH(BI$4,#REF!,0)</f>
        <v>#REF!</v>
      </c>
      <c r="BJ69" s="7" t="e">
        <f>MATCH(BJ$4,#REF!,0)</f>
        <v>#REF!</v>
      </c>
      <c r="BK69" s="7" t="e">
        <f>MATCH(BK$4,#REF!,0)</f>
        <v>#REF!</v>
      </c>
      <c r="BL69" s="7" t="e">
        <f>MATCH(BL$4,#REF!,0)</f>
        <v>#REF!</v>
      </c>
      <c r="BM69" s="7" t="e">
        <f>MATCH(BM$4,#REF!,0)</f>
        <v>#REF!</v>
      </c>
      <c r="BN69" s="7" t="e">
        <f>MATCH(BN$4,#REF!,0)</f>
        <v>#REF!</v>
      </c>
      <c r="BO69" s="7" t="e">
        <f>MATCH(BO$4,#REF!,0)</f>
        <v>#REF!</v>
      </c>
    </row>
    <row r="70" spans="1:67" ht="12.75" customHeight="1" x14ac:dyDescent="0.15">
      <c r="A70" s="6">
        <f t="shared" si="12"/>
        <v>501021211616</v>
      </c>
      <c r="B70" s="6">
        <f t="shared" si="13"/>
        <v>750021211616</v>
      </c>
      <c r="C70" s="6">
        <f t="shared" si="14"/>
        <v>601021211616</v>
      </c>
      <c r="D70" s="18" t="e">
        <f>VLOOKUP($A70,#REF!,AO70,FALSE)</f>
        <v>#REF!</v>
      </c>
      <c r="E70" s="26" t="e">
        <f>VLOOKUP($A70,#REF!,AP70,FALSE)</f>
        <v>#REF!</v>
      </c>
      <c r="F70" s="25" t="s">
        <v>293</v>
      </c>
      <c r="G70" s="1547" t="e">
        <f>VLOOKUP($A70,#REF!,AR70,FALSE)</f>
        <v>#REF!</v>
      </c>
      <c r="H70" s="1547"/>
      <c r="I70" s="25" t="e">
        <f>VLOOKUP($A70,#REF!,AS70,FALSE)</f>
        <v>#REF!</v>
      </c>
      <c r="J70" s="25" t="e">
        <f>VLOOKUP($A70,#REF!,AT70,FALSE)</f>
        <v>#REF!</v>
      </c>
      <c r="K70" s="28" t="e">
        <f>VLOOKUP($A70,#REF!,AU70,FALSE)</f>
        <v>#REF!</v>
      </c>
      <c r="L70" s="29" t="str">
        <f>IFERROR(VLOOKUP($B70,#REF!,AV70,FALSE),"")</f>
        <v/>
      </c>
      <c r="M70" s="27" t="e">
        <f>VLOOKUP($A70,#REF!,AW70,FALSE)</f>
        <v>#REF!</v>
      </c>
      <c r="N70" s="27" t="e">
        <f>VLOOKUP($A70,#REF!,AX70,FALSE)*100</f>
        <v>#REF!</v>
      </c>
      <c r="O70" s="28" t="e">
        <f>VLOOKUP($A70,#REF!,AY70,FALSE)</f>
        <v>#REF!</v>
      </c>
      <c r="P70" s="31" t="str">
        <f>IFERROR(VLOOKUP($B70,#REF!,AZ70,FALSE),"")</f>
        <v/>
      </c>
      <c r="Q70" s="30" t="str">
        <f>IFERROR(VLOOKUP($C70,#REF!,BA70,FALSE),"")</f>
        <v/>
      </c>
      <c r="R70" s="25" t="e">
        <f>VLOOKUP($A70,#REF!,BB70,FALSE)</f>
        <v>#REF!</v>
      </c>
      <c r="S70" s="25" t="e">
        <f>VLOOKUP($A70,#REF!,BC70,FALSE)</f>
        <v>#REF!</v>
      </c>
      <c r="T70" s="25" t="e">
        <f>VLOOKUP($A70,#REF!,BD70,FALSE)</f>
        <v>#REF!</v>
      </c>
      <c r="U70" s="25" t="e">
        <f>VLOOKUP($A70,#REF!,BE70,FALSE)</f>
        <v>#REF!</v>
      </c>
      <c r="V70" s="25" t="e">
        <f>VLOOKUP($A70,#REF!,BF70,FALSE)</f>
        <v>#REF!</v>
      </c>
      <c r="W70" s="25" t="e">
        <f>VLOOKUP($A70,#REF!,BG70,FALSE)</f>
        <v>#REF!</v>
      </c>
      <c r="X70" s="25" t="e">
        <f>VLOOKUP($A70,#REF!,BH70,FALSE)</f>
        <v>#REF!</v>
      </c>
      <c r="Y70" s="25" t="e">
        <f>VLOOKUP($A70,#REF!,BI70,FALSE)</f>
        <v>#REF!</v>
      </c>
      <c r="Z70" s="25" t="e">
        <f>VLOOKUP($A70,#REF!,BJ70,FALSE)</f>
        <v>#REF!</v>
      </c>
      <c r="AA70" s="25" t="e">
        <f>VLOOKUP($A70,#REF!,BK70,FALSE)</f>
        <v>#REF!</v>
      </c>
      <c r="AB70" s="27" t="e">
        <f>VLOOKUP($A70,#REF!,BL70,FALSE)</f>
        <v>#REF!</v>
      </c>
      <c r="AC70" s="25" t="e">
        <f>VLOOKUP($A70,#REF!,BM70,FALSE)</f>
        <v>#REF!</v>
      </c>
      <c r="AD70" s="25" t="e">
        <f>VLOOKUP($A70,#REF!,BN70,FALSE)</f>
        <v>#REF!</v>
      </c>
      <c r="AE70" s="25" t="e">
        <f>VLOOKUP($A70,#REF!,BO70,FALSE)</f>
        <v>#REF!</v>
      </c>
      <c r="AG70" s="1">
        <v>501021211616</v>
      </c>
      <c r="AH70" s="1" t="str">
        <f t="shared" si="15"/>
        <v>5010</v>
      </c>
      <c r="AI70" s="1" t="str">
        <f t="shared" si="16"/>
        <v>7500</v>
      </c>
      <c r="AJ70" s="1" t="str">
        <f t="shared" si="17"/>
        <v>6010</v>
      </c>
      <c r="AK70" s="1" t="str">
        <f t="shared" si="18"/>
        <v>212</v>
      </c>
      <c r="AL70" s="1" t="str">
        <f t="shared" si="19"/>
        <v>1</v>
      </c>
      <c r="AM70" s="1" t="str">
        <f t="shared" si="10"/>
        <v>16</v>
      </c>
      <c r="AN70" s="1" t="str">
        <f t="shared" si="11"/>
        <v>16</v>
      </c>
      <c r="AO70" s="7" t="e">
        <f>MATCH(AO$4,#REF!,0)</f>
        <v>#REF!</v>
      </c>
      <c r="AP70" s="7" t="e">
        <f>MATCH(AP$4,#REF!,0)</f>
        <v>#REF!</v>
      </c>
      <c r="AQ70" s="7" t="e">
        <f>MATCH(AQ$4,#REF!,0)</f>
        <v>#REF!</v>
      </c>
      <c r="AR70" s="7" t="e">
        <f>MATCH(AR$4,#REF!,0)</f>
        <v>#REF!</v>
      </c>
      <c r="AS70" s="7" t="e">
        <f>MATCH(AS$4,#REF!,0)</f>
        <v>#REF!</v>
      </c>
      <c r="AT70" s="7" t="e">
        <f>MATCH(AT$4,#REF!,0)</f>
        <v>#REF!</v>
      </c>
      <c r="AU70" s="7" t="e">
        <f>MATCH(AU$4,#REF!,0)</f>
        <v>#REF!</v>
      </c>
      <c r="AV70" s="7" t="e">
        <f>MATCH(AV$4,#REF!,0)</f>
        <v>#REF!</v>
      </c>
      <c r="AW70" s="7" t="e">
        <f>MATCH(AW$4,#REF!,0)</f>
        <v>#REF!</v>
      </c>
      <c r="AX70" s="7" t="e">
        <f>MATCH(AX$4,#REF!,0)</f>
        <v>#REF!</v>
      </c>
      <c r="AY70" s="7" t="e">
        <f>MATCH(AY$4,#REF!,0)</f>
        <v>#REF!</v>
      </c>
      <c r="AZ70" s="7" t="e">
        <f>MATCH(AZ$4,#REF!,0)</f>
        <v>#REF!</v>
      </c>
      <c r="BA70" s="7" t="e">
        <f>MATCH(BA$4,#REF!,0)</f>
        <v>#REF!</v>
      </c>
      <c r="BB70" s="7" t="e">
        <f>MATCH(BB$4,#REF!,0)</f>
        <v>#REF!</v>
      </c>
      <c r="BC70" s="7" t="e">
        <f>MATCH(BC$4,#REF!,0)</f>
        <v>#REF!</v>
      </c>
      <c r="BD70" s="7" t="e">
        <f>MATCH(BD$4,#REF!,0)</f>
        <v>#REF!</v>
      </c>
      <c r="BE70" s="7" t="e">
        <f>MATCH(BE$4,#REF!,0)</f>
        <v>#REF!</v>
      </c>
      <c r="BF70" s="7" t="e">
        <f>MATCH(BF$4,#REF!,0)</f>
        <v>#REF!</v>
      </c>
      <c r="BG70" s="7" t="e">
        <f>MATCH(BG$4,#REF!,0)</f>
        <v>#REF!</v>
      </c>
      <c r="BH70" s="7" t="e">
        <f>MATCH(BH$4,#REF!,0)</f>
        <v>#REF!</v>
      </c>
      <c r="BI70" s="7" t="e">
        <f>MATCH(BI$4,#REF!,0)</f>
        <v>#REF!</v>
      </c>
      <c r="BJ70" s="7" t="e">
        <f>MATCH(BJ$4,#REF!,0)</f>
        <v>#REF!</v>
      </c>
      <c r="BK70" s="7" t="e">
        <f>MATCH(BK$4,#REF!,0)</f>
        <v>#REF!</v>
      </c>
      <c r="BL70" s="7" t="e">
        <f>MATCH(BL$4,#REF!,0)</f>
        <v>#REF!</v>
      </c>
      <c r="BM70" s="7" t="e">
        <f>MATCH(BM$4,#REF!,0)</f>
        <v>#REF!</v>
      </c>
      <c r="BN70" s="7" t="e">
        <f>MATCH(BN$4,#REF!,0)</f>
        <v>#REF!</v>
      </c>
      <c r="BO70" s="7" t="e">
        <f>MATCH(BO$4,#REF!,0)</f>
        <v>#REF!</v>
      </c>
    </row>
    <row r="71" spans="1:67" ht="12.75" customHeight="1" x14ac:dyDescent="0.15">
      <c r="A71" s="6">
        <f t="shared" si="12"/>
        <v>501021311616</v>
      </c>
      <c r="B71" s="6">
        <f t="shared" si="13"/>
        <v>750021311616</v>
      </c>
      <c r="C71" s="6">
        <f t="shared" si="14"/>
        <v>601021311616</v>
      </c>
      <c r="D71" s="18" t="e">
        <f>VLOOKUP($A71,#REF!,AO71,FALSE)</f>
        <v>#REF!</v>
      </c>
      <c r="E71" s="26" t="e">
        <f>VLOOKUP($A71,#REF!,AP71,FALSE)</f>
        <v>#REF!</v>
      </c>
      <c r="F71" s="25" t="s">
        <v>293</v>
      </c>
      <c r="G71" s="1547" t="e">
        <f>VLOOKUP($A71,#REF!,AR71,FALSE)</f>
        <v>#REF!</v>
      </c>
      <c r="H71" s="1547"/>
      <c r="I71" s="25" t="e">
        <f>VLOOKUP($A71,#REF!,AS71,FALSE)</f>
        <v>#REF!</v>
      </c>
      <c r="J71" s="25" t="e">
        <f>VLOOKUP($A71,#REF!,AT71,FALSE)</f>
        <v>#REF!</v>
      </c>
      <c r="K71" s="28" t="e">
        <f>VLOOKUP($A71,#REF!,AU71,FALSE)</f>
        <v>#REF!</v>
      </c>
      <c r="L71" s="29" t="str">
        <f>IFERROR(VLOOKUP($B71,#REF!,AV71,FALSE),"")</f>
        <v/>
      </c>
      <c r="M71" s="27" t="e">
        <f>VLOOKUP($A71,#REF!,AW71,FALSE)</f>
        <v>#REF!</v>
      </c>
      <c r="N71" s="27" t="e">
        <f>VLOOKUP($A71,#REF!,AX71,FALSE)*100</f>
        <v>#REF!</v>
      </c>
      <c r="O71" s="28" t="e">
        <f>VLOOKUP($A71,#REF!,AY71,FALSE)</f>
        <v>#REF!</v>
      </c>
      <c r="P71" s="31" t="str">
        <f>IFERROR(VLOOKUP($B71,#REF!,AZ71,FALSE),"")</f>
        <v/>
      </c>
      <c r="Q71" s="30" t="str">
        <f>IFERROR(VLOOKUP($C71,#REF!,BA71,FALSE),"")</f>
        <v/>
      </c>
      <c r="R71" s="25" t="e">
        <f>VLOOKUP($A71,#REF!,BB71,FALSE)</f>
        <v>#REF!</v>
      </c>
      <c r="S71" s="25" t="e">
        <f>VLOOKUP($A71,#REF!,BC71,FALSE)</f>
        <v>#REF!</v>
      </c>
      <c r="T71" s="25" t="e">
        <f>VLOOKUP($A71,#REF!,BD71,FALSE)</f>
        <v>#REF!</v>
      </c>
      <c r="U71" s="25" t="e">
        <f>VLOOKUP($A71,#REF!,BE71,FALSE)</f>
        <v>#REF!</v>
      </c>
      <c r="V71" s="25" t="e">
        <f>VLOOKUP($A71,#REF!,BF71,FALSE)</f>
        <v>#REF!</v>
      </c>
      <c r="W71" s="25" t="e">
        <f>VLOOKUP($A71,#REF!,BG71,FALSE)</f>
        <v>#REF!</v>
      </c>
      <c r="X71" s="25" t="e">
        <f>VLOOKUP($A71,#REF!,BH71,FALSE)</f>
        <v>#REF!</v>
      </c>
      <c r="Y71" s="25" t="e">
        <f>VLOOKUP($A71,#REF!,BI71,FALSE)</f>
        <v>#REF!</v>
      </c>
      <c r="Z71" s="25" t="e">
        <f>VLOOKUP($A71,#REF!,BJ71,FALSE)</f>
        <v>#REF!</v>
      </c>
      <c r="AA71" s="25" t="e">
        <f>VLOOKUP($A71,#REF!,BK71,FALSE)</f>
        <v>#REF!</v>
      </c>
      <c r="AB71" s="27" t="e">
        <f>VLOOKUP($A71,#REF!,BL71,FALSE)</f>
        <v>#REF!</v>
      </c>
      <c r="AC71" s="25" t="e">
        <f>VLOOKUP($A71,#REF!,BM71,FALSE)</f>
        <v>#REF!</v>
      </c>
      <c r="AD71" s="25" t="e">
        <f>VLOOKUP($A71,#REF!,BN71,FALSE)</f>
        <v>#REF!</v>
      </c>
      <c r="AE71" s="25" t="e">
        <f>VLOOKUP($A71,#REF!,BO71,FALSE)</f>
        <v>#REF!</v>
      </c>
      <c r="AG71" s="1">
        <v>501021311616</v>
      </c>
      <c r="AH71" s="1" t="str">
        <f t="shared" si="15"/>
        <v>5010</v>
      </c>
      <c r="AI71" s="1" t="str">
        <f t="shared" si="16"/>
        <v>7500</v>
      </c>
      <c r="AJ71" s="1" t="str">
        <f t="shared" si="17"/>
        <v>6010</v>
      </c>
      <c r="AK71" s="1" t="str">
        <f t="shared" si="18"/>
        <v>213</v>
      </c>
      <c r="AL71" s="1" t="str">
        <f t="shared" si="19"/>
        <v>1</v>
      </c>
      <c r="AM71" s="1" t="str">
        <f t="shared" si="10"/>
        <v>16</v>
      </c>
      <c r="AN71" s="1" t="str">
        <f t="shared" si="11"/>
        <v>16</v>
      </c>
      <c r="AO71" s="7" t="e">
        <f>MATCH(AO$4,#REF!,0)</f>
        <v>#REF!</v>
      </c>
      <c r="AP71" s="7" t="e">
        <f>MATCH(AP$4,#REF!,0)</f>
        <v>#REF!</v>
      </c>
      <c r="AQ71" s="7" t="e">
        <f>MATCH(AQ$4,#REF!,0)</f>
        <v>#REF!</v>
      </c>
      <c r="AR71" s="7" t="e">
        <f>MATCH(AR$4,#REF!,0)</f>
        <v>#REF!</v>
      </c>
      <c r="AS71" s="7" t="e">
        <f>MATCH(AS$4,#REF!,0)</f>
        <v>#REF!</v>
      </c>
      <c r="AT71" s="7" t="e">
        <f>MATCH(AT$4,#REF!,0)</f>
        <v>#REF!</v>
      </c>
      <c r="AU71" s="7" t="e">
        <f>MATCH(AU$4,#REF!,0)</f>
        <v>#REF!</v>
      </c>
      <c r="AV71" s="7" t="e">
        <f>MATCH(AV$4,#REF!,0)</f>
        <v>#REF!</v>
      </c>
      <c r="AW71" s="7" t="e">
        <f>MATCH(AW$4,#REF!,0)</f>
        <v>#REF!</v>
      </c>
      <c r="AX71" s="7" t="e">
        <f>MATCH(AX$4,#REF!,0)</f>
        <v>#REF!</v>
      </c>
      <c r="AY71" s="7" t="e">
        <f>MATCH(AY$4,#REF!,0)</f>
        <v>#REF!</v>
      </c>
      <c r="AZ71" s="7" t="e">
        <f>MATCH(AZ$4,#REF!,0)</f>
        <v>#REF!</v>
      </c>
      <c r="BA71" s="7" t="e">
        <f>MATCH(BA$4,#REF!,0)</f>
        <v>#REF!</v>
      </c>
      <c r="BB71" s="7" t="e">
        <f>MATCH(BB$4,#REF!,0)</f>
        <v>#REF!</v>
      </c>
      <c r="BC71" s="7" t="e">
        <f>MATCH(BC$4,#REF!,0)</f>
        <v>#REF!</v>
      </c>
      <c r="BD71" s="7" t="e">
        <f>MATCH(BD$4,#REF!,0)</f>
        <v>#REF!</v>
      </c>
      <c r="BE71" s="7" t="e">
        <f>MATCH(BE$4,#REF!,0)</f>
        <v>#REF!</v>
      </c>
      <c r="BF71" s="7" t="e">
        <f>MATCH(BF$4,#REF!,0)</f>
        <v>#REF!</v>
      </c>
      <c r="BG71" s="7" t="e">
        <f>MATCH(BG$4,#REF!,0)</f>
        <v>#REF!</v>
      </c>
      <c r="BH71" s="7" t="e">
        <f>MATCH(BH$4,#REF!,0)</f>
        <v>#REF!</v>
      </c>
      <c r="BI71" s="7" t="e">
        <f>MATCH(BI$4,#REF!,0)</f>
        <v>#REF!</v>
      </c>
      <c r="BJ71" s="7" t="e">
        <f>MATCH(BJ$4,#REF!,0)</f>
        <v>#REF!</v>
      </c>
      <c r="BK71" s="7" t="e">
        <f>MATCH(BK$4,#REF!,0)</f>
        <v>#REF!</v>
      </c>
      <c r="BL71" s="7" t="e">
        <f>MATCH(BL$4,#REF!,0)</f>
        <v>#REF!</v>
      </c>
      <c r="BM71" s="7" t="e">
        <f>MATCH(BM$4,#REF!,0)</f>
        <v>#REF!</v>
      </c>
      <c r="BN71" s="7" t="e">
        <f>MATCH(BN$4,#REF!,0)</f>
        <v>#REF!</v>
      </c>
      <c r="BO71" s="7" t="e">
        <f>MATCH(BO$4,#REF!,0)</f>
        <v>#REF!</v>
      </c>
    </row>
    <row r="72" spans="1:67" ht="12.75" customHeight="1" x14ac:dyDescent="0.15">
      <c r="A72" s="6">
        <f t="shared" si="12"/>
        <v>501021411616</v>
      </c>
      <c r="B72" s="6">
        <f t="shared" si="13"/>
        <v>750021411616</v>
      </c>
      <c r="C72" s="6">
        <f t="shared" si="14"/>
        <v>601021411616</v>
      </c>
      <c r="D72" s="18" t="e">
        <f>VLOOKUP($A72,#REF!,AO72,FALSE)</f>
        <v>#REF!</v>
      </c>
      <c r="E72" s="26" t="e">
        <f>VLOOKUP($A72,#REF!,AP72,FALSE)</f>
        <v>#REF!</v>
      </c>
      <c r="F72" s="25" t="s">
        <v>293</v>
      </c>
      <c r="G72" s="1547" t="e">
        <f>VLOOKUP($A72,#REF!,AR72,FALSE)</f>
        <v>#REF!</v>
      </c>
      <c r="H72" s="1547"/>
      <c r="I72" s="25" t="e">
        <f>VLOOKUP($A72,#REF!,AS72,FALSE)</f>
        <v>#REF!</v>
      </c>
      <c r="J72" s="25" t="e">
        <f>VLOOKUP($A72,#REF!,AT72,FALSE)</f>
        <v>#REF!</v>
      </c>
      <c r="K72" s="28" t="e">
        <f>VLOOKUP($A72,#REF!,AU72,FALSE)</f>
        <v>#REF!</v>
      </c>
      <c r="L72" s="29" t="str">
        <f>IFERROR(VLOOKUP($B72,#REF!,AV72,FALSE),"")</f>
        <v/>
      </c>
      <c r="M72" s="27" t="e">
        <f>VLOOKUP($A72,#REF!,AW72,FALSE)</f>
        <v>#REF!</v>
      </c>
      <c r="N72" s="27" t="e">
        <f>VLOOKUP($A72,#REF!,AX72,FALSE)*100</f>
        <v>#REF!</v>
      </c>
      <c r="O72" s="28" t="e">
        <f>VLOOKUP($A72,#REF!,AY72,FALSE)</f>
        <v>#REF!</v>
      </c>
      <c r="P72" s="31" t="str">
        <f>IFERROR(VLOOKUP($B72,#REF!,AZ72,FALSE),"")</f>
        <v/>
      </c>
      <c r="Q72" s="30" t="str">
        <f>IFERROR(VLOOKUP($C72,#REF!,BA72,FALSE),"")</f>
        <v/>
      </c>
      <c r="R72" s="25" t="e">
        <f>VLOOKUP($A72,#REF!,BB72,FALSE)</f>
        <v>#REF!</v>
      </c>
      <c r="S72" s="25" t="e">
        <f>VLOOKUP($A72,#REF!,BC72,FALSE)</f>
        <v>#REF!</v>
      </c>
      <c r="T72" s="25" t="e">
        <f>VLOOKUP($A72,#REF!,BD72,FALSE)</f>
        <v>#REF!</v>
      </c>
      <c r="U72" s="25" t="e">
        <f>VLOOKUP($A72,#REF!,BE72,FALSE)</f>
        <v>#REF!</v>
      </c>
      <c r="V72" s="25" t="e">
        <f>VLOOKUP($A72,#REF!,BF72,FALSE)</f>
        <v>#REF!</v>
      </c>
      <c r="W72" s="25" t="e">
        <f>VLOOKUP($A72,#REF!,BG72,FALSE)</f>
        <v>#REF!</v>
      </c>
      <c r="X72" s="25" t="e">
        <f>VLOOKUP($A72,#REF!,BH72,FALSE)</f>
        <v>#REF!</v>
      </c>
      <c r="Y72" s="25" t="e">
        <f>VLOOKUP($A72,#REF!,BI72,FALSE)</f>
        <v>#REF!</v>
      </c>
      <c r="Z72" s="25" t="e">
        <f>VLOOKUP($A72,#REF!,BJ72,FALSE)</f>
        <v>#REF!</v>
      </c>
      <c r="AA72" s="25" t="e">
        <f>VLOOKUP($A72,#REF!,BK72,FALSE)</f>
        <v>#REF!</v>
      </c>
      <c r="AB72" s="27" t="e">
        <f>VLOOKUP($A72,#REF!,BL72,FALSE)</f>
        <v>#REF!</v>
      </c>
      <c r="AC72" s="25" t="e">
        <f>VLOOKUP($A72,#REF!,BM72,FALSE)</f>
        <v>#REF!</v>
      </c>
      <c r="AD72" s="25" t="e">
        <f>VLOOKUP($A72,#REF!,BN72,FALSE)</f>
        <v>#REF!</v>
      </c>
      <c r="AE72" s="25" t="e">
        <f>VLOOKUP($A72,#REF!,BO72,FALSE)</f>
        <v>#REF!</v>
      </c>
      <c r="AG72" s="1">
        <v>501021411616</v>
      </c>
      <c r="AH72" s="1" t="str">
        <f t="shared" si="15"/>
        <v>5010</v>
      </c>
      <c r="AI72" s="1" t="str">
        <f t="shared" si="16"/>
        <v>7500</v>
      </c>
      <c r="AJ72" s="1" t="str">
        <f t="shared" si="17"/>
        <v>6010</v>
      </c>
      <c r="AK72" s="1" t="str">
        <f t="shared" si="18"/>
        <v>214</v>
      </c>
      <c r="AL72" s="1" t="str">
        <f t="shared" si="19"/>
        <v>1</v>
      </c>
      <c r="AM72" s="1" t="str">
        <f t="shared" si="10"/>
        <v>16</v>
      </c>
      <c r="AN72" s="1" t="str">
        <f t="shared" si="11"/>
        <v>16</v>
      </c>
      <c r="AO72" s="7" t="e">
        <f>MATCH(AO$4,#REF!,0)</f>
        <v>#REF!</v>
      </c>
      <c r="AP72" s="7" t="e">
        <f>MATCH(AP$4,#REF!,0)</f>
        <v>#REF!</v>
      </c>
      <c r="AQ72" s="7" t="e">
        <f>MATCH(AQ$4,#REF!,0)</f>
        <v>#REF!</v>
      </c>
      <c r="AR72" s="7" t="e">
        <f>MATCH(AR$4,#REF!,0)</f>
        <v>#REF!</v>
      </c>
      <c r="AS72" s="7" t="e">
        <f>MATCH(AS$4,#REF!,0)</f>
        <v>#REF!</v>
      </c>
      <c r="AT72" s="7" t="e">
        <f>MATCH(AT$4,#REF!,0)</f>
        <v>#REF!</v>
      </c>
      <c r="AU72" s="7" t="e">
        <f>MATCH(AU$4,#REF!,0)</f>
        <v>#REF!</v>
      </c>
      <c r="AV72" s="7" t="e">
        <f>MATCH(AV$4,#REF!,0)</f>
        <v>#REF!</v>
      </c>
      <c r="AW72" s="7" t="e">
        <f>MATCH(AW$4,#REF!,0)</f>
        <v>#REF!</v>
      </c>
      <c r="AX72" s="7" t="e">
        <f>MATCH(AX$4,#REF!,0)</f>
        <v>#REF!</v>
      </c>
      <c r="AY72" s="7" t="e">
        <f>MATCH(AY$4,#REF!,0)</f>
        <v>#REF!</v>
      </c>
      <c r="AZ72" s="7" t="e">
        <f>MATCH(AZ$4,#REF!,0)</f>
        <v>#REF!</v>
      </c>
      <c r="BA72" s="7" t="e">
        <f>MATCH(BA$4,#REF!,0)</f>
        <v>#REF!</v>
      </c>
      <c r="BB72" s="7" t="e">
        <f>MATCH(BB$4,#REF!,0)</f>
        <v>#REF!</v>
      </c>
      <c r="BC72" s="7" t="e">
        <f>MATCH(BC$4,#REF!,0)</f>
        <v>#REF!</v>
      </c>
      <c r="BD72" s="7" t="e">
        <f>MATCH(BD$4,#REF!,0)</f>
        <v>#REF!</v>
      </c>
      <c r="BE72" s="7" t="e">
        <f>MATCH(BE$4,#REF!,0)</f>
        <v>#REF!</v>
      </c>
      <c r="BF72" s="7" t="e">
        <f>MATCH(BF$4,#REF!,0)</f>
        <v>#REF!</v>
      </c>
      <c r="BG72" s="7" t="e">
        <f>MATCH(BG$4,#REF!,0)</f>
        <v>#REF!</v>
      </c>
      <c r="BH72" s="7" t="e">
        <f>MATCH(BH$4,#REF!,0)</f>
        <v>#REF!</v>
      </c>
      <c r="BI72" s="7" t="e">
        <f>MATCH(BI$4,#REF!,0)</f>
        <v>#REF!</v>
      </c>
      <c r="BJ72" s="7" t="e">
        <f>MATCH(BJ$4,#REF!,0)</f>
        <v>#REF!</v>
      </c>
      <c r="BK72" s="7" t="e">
        <f>MATCH(BK$4,#REF!,0)</f>
        <v>#REF!</v>
      </c>
      <c r="BL72" s="7" t="e">
        <f>MATCH(BL$4,#REF!,0)</f>
        <v>#REF!</v>
      </c>
      <c r="BM72" s="7" t="e">
        <f>MATCH(BM$4,#REF!,0)</f>
        <v>#REF!</v>
      </c>
      <c r="BN72" s="7" t="e">
        <f>MATCH(BN$4,#REF!,0)</f>
        <v>#REF!</v>
      </c>
      <c r="BO72" s="7" t="e">
        <f>MATCH(BO$4,#REF!,0)</f>
        <v>#REF!</v>
      </c>
    </row>
    <row r="73" spans="1:67" ht="12.75" customHeight="1" x14ac:dyDescent="0.15">
      <c r="A73" s="6">
        <f t="shared" si="12"/>
        <v>501170113736</v>
      </c>
      <c r="B73" s="6">
        <f t="shared" si="13"/>
        <v>750170113736</v>
      </c>
      <c r="C73" s="6">
        <f t="shared" si="14"/>
        <v>601170113736</v>
      </c>
      <c r="D73" s="1557" t="e">
        <f>VLOOKUP($A73,#REF!,AO73,FALSE)</f>
        <v>#REF!</v>
      </c>
      <c r="E73" s="1543" t="e">
        <f>VLOOKUP($A73,#REF!,AP73,FALSE)</f>
        <v>#REF!</v>
      </c>
      <c r="F73" s="25" t="s">
        <v>273</v>
      </c>
      <c r="G73" s="1554" t="e">
        <f>VLOOKUP($A73,#REF!,AR73,FALSE)</f>
        <v>#REF!</v>
      </c>
      <c r="H73" s="1554"/>
      <c r="I73" s="1547" t="e">
        <f>VLOOKUP($A73,#REF!,AS73,FALSE)</f>
        <v>#REF!</v>
      </c>
      <c r="J73" s="1547" t="e">
        <f>VLOOKUP($A73,#REF!,AT73,FALSE)</f>
        <v>#REF!</v>
      </c>
      <c r="K73" s="1559" t="e">
        <f>VLOOKUP($A73,#REF!,AU73,FALSE)</f>
        <v>#REF!</v>
      </c>
      <c r="L73" s="1555" t="str">
        <f>IFERROR(VLOOKUP($B73,#REF!,AV73,FALSE),"")</f>
        <v/>
      </c>
      <c r="M73" s="1556" t="e">
        <f>VLOOKUP($A73,#REF!,AW73,FALSE)</f>
        <v>#REF!</v>
      </c>
      <c r="N73" s="1556" t="e">
        <f>VLOOKUP($A73,#REF!,AX73,FALSE)*100</f>
        <v>#REF!</v>
      </c>
      <c r="O73" s="1559" t="e">
        <f>VLOOKUP($A73,#REF!,AY73,FALSE)</f>
        <v>#REF!</v>
      </c>
      <c r="P73" s="1561" t="str">
        <f>IFERROR(VLOOKUP($B73,#REF!,AZ73,FALSE),"")</f>
        <v/>
      </c>
      <c r="Q73" s="1562" t="str">
        <f>IFERROR(VLOOKUP($C73,#REF!,BA73,FALSE),"")</f>
        <v/>
      </c>
      <c r="R73" s="1547" t="e">
        <f>VLOOKUP($A73,#REF!,BB73,FALSE)</f>
        <v>#REF!</v>
      </c>
      <c r="S73" s="1547" t="e">
        <f>VLOOKUP($A73,#REF!,BC73,FALSE)</f>
        <v>#REF!</v>
      </c>
      <c r="T73" s="1547" t="e">
        <f>VLOOKUP($A73,#REF!,BD73,FALSE)</f>
        <v>#REF!</v>
      </c>
      <c r="U73" s="1547" t="e">
        <f>VLOOKUP($A73,#REF!,BE73,FALSE)</f>
        <v>#REF!</v>
      </c>
      <c r="V73" s="25" t="e">
        <f>VLOOKUP($A73,#REF!,BF73,FALSE)</f>
        <v>#REF!</v>
      </c>
      <c r="W73" s="25" t="e">
        <f>VLOOKUP($A73,#REF!,BG73,FALSE)</f>
        <v>#REF!</v>
      </c>
      <c r="X73" s="25" t="e">
        <f>VLOOKUP($A73,#REF!,BH73,FALSE)</f>
        <v>#REF!</v>
      </c>
      <c r="Y73" s="25" t="e">
        <f>VLOOKUP($A73,#REF!,BI73,FALSE)</f>
        <v>#REF!</v>
      </c>
      <c r="Z73" s="1547" t="e">
        <f>VLOOKUP($A73,#REF!,BJ73,FALSE)</f>
        <v>#REF!</v>
      </c>
      <c r="AA73" s="1547" t="e">
        <f>VLOOKUP($A73,#REF!,BK73,FALSE)</f>
        <v>#REF!</v>
      </c>
      <c r="AB73" s="1556" t="e">
        <f>VLOOKUP($A73,#REF!,BL73,FALSE)</f>
        <v>#REF!</v>
      </c>
      <c r="AC73" s="1547" t="e">
        <f>VLOOKUP($A73,#REF!,BM73,FALSE)</f>
        <v>#REF!</v>
      </c>
      <c r="AD73" s="1547" t="e">
        <f>VLOOKUP($A73,#REF!,BN73,FALSE)</f>
        <v>#REF!</v>
      </c>
      <c r="AE73" s="1547" t="e">
        <f>VLOOKUP($A73,#REF!,BO73,FALSE)</f>
        <v>#REF!</v>
      </c>
      <c r="AG73" s="1">
        <v>501170113736</v>
      </c>
      <c r="AH73" s="1" t="str">
        <f t="shared" si="15"/>
        <v>5011</v>
      </c>
      <c r="AI73" s="1" t="str">
        <f t="shared" si="16"/>
        <v>7501</v>
      </c>
      <c r="AJ73" s="1" t="str">
        <f t="shared" si="17"/>
        <v>6011</v>
      </c>
      <c r="AK73" s="1" t="str">
        <f t="shared" si="18"/>
        <v>701</v>
      </c>
      <c r="AL73" s="1" t="str">
        <f t="shared" si="19"/>
        <v>1</v>
      </c>
      <c r="AM73" s="1" t="str">
        <f t="shared" si="10"/>
        <v>37</v>
      </c>
      <c r="AN73" s="1" t="str">
        <f t="shared" si="11"/>
        <v>36</v>
      </c>
      <c r="AO73" s="7" t="e">
        <f>MATCH(AO$4,#REF!,0)</f>
        <v>#REF!</v>
      </c>
      <c r="AP73" s="7" t="e">
        <f>MATCH(AP$4,#REF!,0)</f>
        <v>#REF!</v>
      </c>
      <c r="AQ73" s="7" t="e">
        <f>MATCH(AQ$4,#REF!,0)</f>
        <v>#REF!</v>
      </c>
      <c r="AR73" s="7" t="e">
        <f>MATCH(AR$4,#REF!,0)</f>
        <v>#REF!</v>
      </c>
      <c r="AS73" s="7" t="e">
        <f>MATCH(AS$4,#REF!,0)</f>
        <v>#REF!</v>
      </c>
      <c r="AT73" s="7" t="e">
        <f>MATCH(AT$4,#REF!,0)</f>
        <v>#REF!</v>
      </c>
      <c r="AU73" s="7" t="e">
        <f>MATCH(AU$4,#REF!,0)</f>
        <v>#REF!</v>
      </c>
      <c r="AV73" s="7" t="e">
        <f>MATCH(AV$4,#REF!,0)</f>
        <v>#REF!</v>
      </c>
      <c r="AW73" s="7" t="e">
        <f>MATCH(AW$4,#REF!,0)</f>
        <v>#REF!</v>
      </c>
      <c r="AX73" s="7" t="e">
        <f>MATCH(AX$4,#REF!,0)</f>
        <v>#REF!</v>
      </c>
      <c r="AY73" s="7" t="e">
        <f>MATCH(AY$4,#REF!,0)</f>
        <v>#REF!</v>
      </c>
      <c r="AZ73" s="7" t="e">
        <f>MATCH(AZ$4,#REF!,0)</f>
        <v>#REF!</v>
      </c>
      <c r="BA73" s="7" t="e">
        <f>MATCH(BA$4,#REF!,0)</f>
        <v>#REF!</v>
      </c>
      <c r="BB73" s="7" t="e">
        <f>MATCH(BB$4,#REF!,0)</f>
        <v>#REF!</v>
      </c>
      <c r="BC73" s="7" t="e">
        <f>MATCH(BC$4,#REF!,0)</f>
        <v>#REF!</v>
      </c>
      <c r="BD73" s="7" t="e">
        <f>MATCH(BD$4,#REF!,0)</f>
        <v>#REF!</v>
      </c>
      <c r="BE73" s="7" t="e">
        <f>MATCH(BE$4,#REF!,0)</f>
        <v>#REF!</v>
      </c>
      <c r="BF73" s="7" t="e">
        <f>MATCH(BF$4,#REF!,0)</f>
        <v>#REF!</v>
      </c>
      <c r="BG73" s="7" t="e">
        <f>MATCH(BG$4,#REF!,0)</f>
        <v>#REF!</v>
      </c>
      <c r="BH73" s="7" t="e">
        <f>MATCH(BH$4,#REF!,0)</f>
        <v>#REF!</v>
      </c>
      <c r="BI73" s="7" t="e">
        <f>MATCH(BI$4,#REF!,0)</f>
        <v>#REF!</v>
      </c>
      <c r="BJ73" s="7" t="e">
        <f>MATCH(BJ$4,#REF!,0)</f>
        <v>#REF!</v>
      </c>
      <c r="BK73" s="7" t="e">
        <f>MATCH(BK$4,#REF!,0)</f>
        <v>#REF!</v>
      </c>
      <c r="BL73" s="7" t="e">
        <f>MATCH(BL$4,#REF!,0)</f>
        <v>#REF!</v>
      </c>
      <c r="BM73" s="7" t="e">
        <f>MATCH(BM$4,#REF!,0)</f>
        <v>#REF!</v>
      </c>
      <c r="BN73" s="7" t="e">
        <f>MATCH(BN$4,#REF!,0)</f>
        <v>#REF!</v>
      </c>
      <c r="BO73" s="7" t="e">
        <f>MATCH(BO$4,#REF!,0)</f>
        <v>#REF!</v>
      </c>
    </row>
    <row r="74" spans="1:67" ht="12.75" customHeight="1" x14ac:dyDescent="0.15">
      <c r="A74" s="6">
        <f t="shared" si="12"/>
        <v>50117011378</v>
      </c>
      <c r="B74" s="6">
        <f t="shared" si="13"/>
        <v>75017011378</v>
      </c>
      <c r="C74" s="6">
        <f t="shared" si="14"/>
        <v>60117011378</v>
      </c>
      <c r="D74" s="1557" t="e">
        <f>VLOOKUP($A74,#REF!,AO74,FALSE)</f>
        <v>#REF!</v>
      </c>
      <c r="E74" s="1558"/>
      <c r="F74" s="25" t="s">
        <v>273</v>
      </c>
      <c r="G74" s="1560"/>
      <c r="H74" s="1560"/>
      <c r="I74" s="1547" t="e">
        <f>VLOOKUP($A74,#REF!,AS74,FALSE)</f>
        <v>#REF!</v>
      </c>
      <c r="J74" s="1547" t="e">
        <f>VLOOKUP($A74,#REF!,AT74,FALSE)</f>
        <v>#REF!</v>
      </c>
      <c r="K74" s="1559" t="e">
        <f>VLOOKUP($A74,#REF!,AU74,FALSE)</f>
        <v>#REF!</v>
      </c>
      <c r="L74" s="1555" t="str">
        <f>IFERROR(VLOOKUP($B74,#REF!,AV74,FALSE),"")</f>
        <v/>
      </c>
      <c r="M74" s="1556" t="e">
        <f>VLOOKUP($A74,#REF!,AW74,FALSE)</f>
        <v>#REF!</v>
      </c>
      <c r="N74" s="1556" t="e">
        <f>VLOOKUP($A74,#REF!,AX74,FALSE)*100</f>
        <v>#REF!</v>
      </c>
      <c r="O74" s="1559" t="e">
        <f>VLOOKUP($A74,#REF!,AY74,FALSE)</f>
        <v>#REF!</v>
      </c>
      <c r="P74" s="1561" t="str">
        <f>IFERROR(VLOOKUP($B74,#REF!,AZ74,FALSE),"")</f>
        <v/>
      </c>
      <c r="Q74" s="1562" t="str">
        <f>IFERROR(VLOOKUP($C74,#REF!,BA74,FALSE),"")</f>
        <v/>
      </c>
      <c r="R74" s="1547" t="e">
        <f>VLOOKUP($A74,#REF!,BB74,FALSE)</f>
        <v>#REF!</v>
      </c>
      <c r="S74" s="1547" t="e">
        <f>VLOOKUP($A74,#REF!,BC74,FALSE)</f>
        <v>#REF!</v>
      </c>
      <c r="T74" s="1547" t="e">
        <f>VLOOKUP($A74,#REF!,BD74,FALSE)</f>
        <v>#REF!</v>
      </c>
      <c r="U74" s="1547" t="e">
        <f>VLOOKUP($A74,#REF!,BE74,FALSE)</f>
        <v>#REF!</v>
      </c>
      <c r="V74" s="25" t="e">
        <f>VLOOKUP($A74,#REF!,BF74,FALSE)</f>
        <v>#REF!</v>
      </c>
      <c r="W74" s="25" t="e">
        <f>VLOOKUP($A74,#REF!,BG74,FALSE)</f>
        <v>#REF!</v>
      </c>
      <c r="X74" s="25" t="e">
        <f>VLOOKUP($A74,#REF!,BH74,FALSE)</f>
        <v>#REF!</v>
      </c>
      <c r="Y74" s="25" t="e">
        <f>VLOOKUP($A74,#REF!,BI74,FALSE)</f>
        <v>#REF!</v>
      </c>
      <c r="Z74" s="1547" t="e">
        <f>VLOOKUP($A74,#REF!,BJ74,FALSE)</f>
        <v>#REF!</v>
      </c>
      <c r="AA74" s="1547" t="e">
        <f>VLOOKUP($A74,#REF!,BK74,FALSE)</f>
        <v>#REF!</v>
      </c>
      <c r="AB74" s="1556" t="e">
        <f>VLOOKUP($A74,#REF!,BL74,FALSE)</f>
        <v>#REF!</v>
      </c>
      <c r="AC74" s="1547" t="e">
        <f>VLOOKUP($A74,#REF!,BM74,FALSE)</f>
        <v>#REF!</v>
      </c>
      <c r="AD74" s="1547" t="e">
        <f>VLOOKUP($A74,#REF!,BN74,FALSE)</f>
        <v>#REF!</v>
      </c>
      <c r="AE74" s="1547" t="e">
        <f>VLOOKUP($A74,#REF!,BO74,FALSE)</f>
        <v>#REF!</v>
      </c>
      <c r="AG74" s="1">
        <v>50117011378</v>
      </c>
      <c r="AH74" s="1" t="str">
        <f t="shared" si="15"/>
        <v>5011</v>
      </c>
      <c r="AI74" s="1" t="str">
        <f t="shared" si="16"/>
        <v>7501</v>
      </c>
      <c r="AJ74" s="1" t="str">
        <f t="shared" si="17"/>
        <v>6011</v>
      </c>
      <c r="AK74" s="1" t="str">
        <f t="shared" si="18"/>
        <v>701</v>
      </c>
      <c r="AL74" s="1" t="str">
        <f t="shared" si="19"/>
        <v>1</v>
      </c>
      <c r="AM74" s="1" t="str">
        <f t="shared" si="10"/>
        <v>37</v>
      </c>
      <c r="AN74" s="1" t="str">
        <f t="shared" si="11"/>
        <v>8</v>
      </c>
      <c r="AO74" s="7" t="e">
        <f>MATCH(AO$4,#REF!,0)</f>
        <v>#REF!</v>
      </c>
      <c r="AP74" s="7" t="e">
        <f>MATCH(AP$4,#REF!,0)</f>
        <v>#REF!</v>
      </c>
      <c r="AQ74" s="7" t="e">
        <f>MATCH(AQ$4,#REF!,0)</f>
        <v>#REF!</v>
      </c>
      <c r="AR74" s="7" t="e">
        <f>MATCH(AR$4,#REF!,0)</f>
        <v>#REF!</v>
      </c>
      <c r="AS74" s="7" t="e">
        <f>MATCH(AS$4,#REF!,0)</f>
        <v>#REF!</v>
      </c>
      <c r="AT74" s="7" t="e">
        <f>MATCH(AT$4,#REF!,0)</f>
        <v>#REF!</v>
      </c>
      <c r="AU74" s="7" t="e">
        <f>MATCH(AU$4,#REF!,0)</f>
        <v>#REF!</v>
      </c>
      <c r="AV74" s="7" t="e">
        <f>MATCH(AV$4,#REF!,0)</f>
        <v>#REF!</v>
      </c>
      <c r="AW74" s="7" t="e">
        <f>MATCH(AW$4,#REF!,0)</f>
        <v>#REF!</v>
      </c>
      <c r="AX74" s="7" t="e">
        <f>MATCH(AX$4,#REF!,0)</f>
        <v>#REF!</v>
      </c>
      <c r="AY74" s="7" t="e">
        <f>MATCH(AY$4,#REF!,0)</f>
        <v>#REF!</v>
      </c>
      <c r="AZ74" s="7" t="e">
        <f>MATCH(AZ$4,#REF!,0)</f>
        <v>#REF!</v>
      </c>
      <c r="BA74" s="7" t="e">
        <f>MATCH(BA$4,#REF!,0)</f>
        <v>#REF!</v>
      </c>
      <c r="BB74" s="7" t="e">
        <f>MATCH(BB$4,#REF!,0)</f>
        <v>#REF!</v>
      </c>
      <c r="BC74" s="7" t="e">
        <f>MATCH(BC$4,#REF!,0)</f>
        <v>#REF!</v>
      </c>
      <c r="BD74" s="7" t="e">
        <f>MATCH(BD$4,#REF!,0)</f>
        <v>#REF!</v>
      </c>
      <c r="BE74" s="7" t="e">
        <f>MATCH(BE$4,#REF!,0)</f>
        <v>#REF!</v>
      </c>
      <c r="BF74" s="7" t="e">
        <f>MATCH(BF$4,#REF!,0)</f>
        <v>#REF!</v>
      </c>
      <c r="BG74" s="7" t="e">
        <f>MATCH(BG$4,#REF!,0)</f>
        <v>#REF!</v>
      </c>
      <c r="BH74" s="7" t="e">
        <f>MATCH(BH$4,#REF!,0)</f>
        <v>#REF!</v>
      </c>
      <c r="BI74" s="7" t="e">
        <f>MATCH(BI$4,#REF!,0)</f>
        <v>#REF!</v>
      </c>
      <c r="BJ74" s="7" t="e">
        <f>MATCH(BJ$4,#REF!,0)</f>
        <v>#REF!</v>
      </c>
      <c r="BK74" s="7" t="e">
        <f>MATCH(BK$4,#REF!,0)</f>
        <v>#REF!</v>
      </c>
      <c r="BL74" s="7" t="e">
        <f>MATCH(BL$4,#REF!,0)</f>
        <v>#REF!</v>
      </c>
      <c r="BM74" s="7" t="e">
        <f>MATCH(BM$4,#REF!,0)</f>
        <v>#REF!</v>
      </c>
      <c r="BN74" s="7" t="e">
        <f>MATCH(BN$4,#REF!,0)</f>
        <v>#REF!</v>
      </c>
      <c r="BO74" s="7" t="e">
        <f>MATCH(BO$4,#REF!,0)</f>
        <v>#REF!</v>
      </c>
    </row>
    <row r="75" spans="1:67" ht="12.75" customHeight="1" x14ac:dyDescent="0.15">
      <c r="A75" s="6">
        <f t="shared" si="12"/>
        <v>501170113751</v>
      </c>
      <c r="B75" s="6">
        <f t="shared" si="13"/>
        <v>750170113751</v>
      </c>
      <c r="C75" s="6">
        <f t="shared" si="14"/>
        <v>601170113751</v>
      </c>
      <c r="D75" s="1557" t="e">
        <f>VLOOKUP($A75,#REF!,AO75,FALSE)</f>
        <v>#REF!</v>
      </c>
      <c r="E75" s="1558"/>
      <c r="F75" s="25" t="s">
        <v>273</v>
      </c>
      <c r="G75" s="1560"/>
      <c r="H75" s="1560"/>
      <c r="I75" s="1547" t="e">
        <f>VLOOKUP($A75,#REF!,AS75,FALSE)</f>
        <v>#REF!</v>
      </c>
      <c r="J75" s="1547" t="e">
        <f>VLOOKUP($A75,#REF!,AT75,FALSE)</f>
        <v>#REF!</v>
      </c>
      <c r="K75" s="1559" t="e">
        <f>VLOOKUP($A75,#REF!,AU75,FALSE)</f>
        <v>#REF!</v>
      </c>
      <c r="L75" s="1555" t="str">
        <f>IFERROR(VLOOKUP($B75,#REF!,AV75,FALSE),"")</f>
        <v/>
      </c>
      <c r="M75" s="1556" t="e">
        <f>VLOOKUP($A75,#REF!,AW75,FALSE)</f>
        <v>#REF!</v>
      </c>
      <c r="N75" s="1556" t="e">
        <f>VLOOKUP($A75,#REF!,AX75,FALSE)*100</f>
        <v>#REF!</v>
      </c>
      <c r="O75" s="1559" t="e">
        <f>VLOOKUP($A75,#REF!,AY75,FALSE)</f>
        <v>#REF!</v>
      </c>
      <c r="P75" s="1561" t="str">
        <f>IFERROR(VLOOKUP($B75,#REF!,AZ75,FALSE),"")</f>
        <v/>
      </c>
      <c r="Q75" s="1562" t="str">
        <f>IFERROR(VLOOKUP($C75,#REF!,BA75,FALSE),"")</f>
        <v/>
      </c>
      <c r="R75" s="1547" t="e">
        <f>VLOOKUP($A75,#REF!,BB75,FALSE)</f>
        <v>#REF!</v>
      </c>
      <c r="S75" s="1547" t="e">
        <f>VLOOKUP($A75,#REF!,BC75,FALSE)</f>
        <v>#REF!</v>
      </c>
      <c r="T75" s="1547" t="e">
        <f>VLOOKUP($A75,#REF!,BD75,FALSE)</f>
        <v>#REF!</v>
      </c>
      <c r="U75" s="1547" t="e">
        <f>VLOOKUP($A75,#REF!,BE75,FALSE)</f>
        <v>#REF!</v>
      </c>
      <c r="V75" s="25" t="e">
        <f>VLOOKUP($A75,#REF!,BF75,FALSE)</f>
        <v>#REF!</v>
      </c>
      <c r="W75" s="25" t="e">
        <f>VLOOKUP($A75,#REF!,BG75,FALSE)</f>
        <v>#REF!</v>
      </c>
      <c r="X75" s="25" t="e">
        <f>VLOOKUP($A75,#REF!,BH75,FALSE)</f>
        <v>#REF!</v>
      </c>
      <c r="Y75" s="25" t="e">
        <f>VLOOKUP($A75,#REF!,BI75,FALSE)</f>
        <v>#REF!</v>
      </c>
      <c r="Z75" s="1547" t="e">
        <f>VLOOKUP($A75,#REF!,BJ75,FALSE)</f>
        <v>#REF!</v>
      </c>
      <c r="AA75" s="1547" t="e">
        <f>VLOOKUP($A75,#REF!,BK75,FALSE)</f>
        <v>#REF!</v>
      </c>
      <c r="AB75" s="1556" t="e">
        <f>VLOOKUP($A75,#REF!,BL75,FALSE)</f>
        <v>#REF!</v>
      </c>
      <c r="AC75" s="1547" t="e">
        <f>VLOOKUP($A75,#REF!,BM75,FALSE)</f>
        <v>#REF!</v>
      </c>
      <c r="AD75" s="1547" t="e">
        <f>VLOOKUP($A75,#REF!,BN75,FALSE)</f>
        <v>#REF!</v>
      </c>
      <c r="AE75" s="1547" t="e">
        <f>VLOOKUP($A75,#REF!,BO75,FALSE)</f>
        <v>#REF!</v>
      </c>
      <c r="AG75" s="1">
        <v>501170113751</v>
      </c>
      <c r="AH75" s="1" t="str">
        <f t="shared" si="15"/>
        <v>5011</v>
      </c>
      <c r="AI75" s="1" t="str">
        <f t="shared" si="16"/>
        <v>7501</v>
      </c>
      <c r="AJ75" s="1" t="str">
        <f t="shared" si="17"/>
        <v>6011</v>
      </c>
      <c r="AK75" s="1" t="str">
        <f t="shared" si="18"/>
        <v>701</v>
      </c>
      <c r="AL75" s="1" t="str">
        <f t="shared" si="19"/>
        <v>1</v>
      </c>
      <c r="AM75" s="1" t="str">
        <f t="shared" si="10"/>
        <v>37</v>
      </c>
      <c r="AN75" s="1" t="str">
        <f t="shared" si="11"/>
        <v>51</v>
      </c>
      <c r="AO75" s="7" t="e">
        <f>MATCH(AO$4,#REF!,0)</f>
        <v>#REF!</v>
      </c>
      <c r="AP75" s="7" t="e">
        <f>MATCH(AP$4,#REF!,0)</f>
        <v>#REF!</v>
      </c>
      <c r="AQ75" s="7" t="e">
        <f>MATCH(AQ$4,#REF!,0)</f>
        <v>#REF!</v>
      </c>
      <c r="AR75" s="7" t="e">
        <f>MATCH(AR$4,#REF!,0)</f>
        <v>#REF!</v>
      </c>
      <c r="AS75" s="7" t="e">
        <f>MATCH(AS$4,#REF!,0)</f>
        <v>#REF!</v>
      </c>
      <c r="AT75" s="7" t="e">
        <f>MATCH(AT$4,#REF!,0)</f>
        <v>#REF!</v>
      </c>
      <c r="AU75" s="7" t="e">
        <f>MATCH(AU$4,#REF!,0)</f>
        <v>#REF!</v>
      </c>
      <c r="AV75" s="7" t="e">
        <f>MATCH(AV$4,#REF!,0)</f>
        <v>#REF!</v>
      </c>
      <c r="AW75" s="7" t="e">
        <f>MATCH(AW$4,#REF!,0)</f>
        <v>#REF!</v>
      </c>
      <c r="AX75" s="7" t="e">
        <f>MATCH(AX$4,#REF!,0)</f>
        <v>#REF!</v>
      </c>
      <c r="AY75" s="7" t="e">
        <f>MATCH(AY$4,#REF!,0)</f>
        <v>#REF!</v>
      </c>
      <c r="AZ75" s="7" t="e">
        <f>MATCH(AZ$4,#REF!,0)</f>
        <v>#REF!</v>
      </c>
      <c r="BA75" s="7" t="e">
        <f>MATCH(BA$4,#REF!,0)</f>
        <v>#REF!</v>
      </c>
      <c r="BB75" s="7" t="e">
        <f>MATCH(BB$4,#REF!,0)</f>
        <v>#REF!</v>
      </c>
      <c r="BC75" s="7" t="e">
        <f>MATCH(BC$4,#REF!,0)</f>
        <v>#REF!</v>
      </c>
      <c r="BD75" s="7" t="e">
        <f>MATCH(BD$4,#REF!,0)</f>
        <v>#REF!</v>
      </c>
      <c r="BE75" s="7" t="e">
        <f>MATCH(BE$4,#REF!,0)</f>
        <v>#REF!</v>
      </c>
      <c r="BF75" s="7" t="e">
        <f>MATCH(BF$4,#REF!,0)</f>
        <v>#REF!</v>
      </c>
      <c r="BG75" s="7" t="e">
        <f>MATCH(BG$4,#REF!,0)</f>
        <v>#REF!</v>
      </c>
      <c r="BH75" s="7" t="e">
        <f>MATCH(BH$4,#REF!,0)</f>
        <v>#REF!</v>
      </c>
      <c r="BI75" s="7" t="e">
        <f>MATCH(BI$4,#REF!,0)</f>
        <v>#REF!</v>
      </c>
      <c r="BJ75" s="7" t="e">
        <f>MATCH(BJ$4,#REF!,0)</f>
        <v>#REF!</v>
      </c>
      <c r="BK75" s="7" t="e">
        <f>MATCH(BK$4,#REF!,0)</f>
        <v>#REF!</v>
      </c>
      <c r="BL75" s="7" t="e">
        <f>MATCH(BL$4,#REF!,0)</f>
        <v>#REF!</v>
      </c>
      <c r="BM75" s="7" t="e">
        <f>MATCH(BM$4,#REF!,0)</f>
        <v>#REF!</v>
      </c>
      <c r="BN75" s="7" t="e">
        <f>MATCH(BN$4,#REF!,0)</f>
        <v>#REF!</v>
      </c>
      <c r="BO75" s="7" t="e">
        <f>MATCH(BO$4,#REF!,0)</f>
        <v>#REF!</v>
      </c>
    </row>
    <row r="76" spans="1:67" ht="12.75" customHeight="1" x14ac:dyDescent="0.15">
      <c r="A76" s="6">
        <f t="shared" si="12"/>
        <v>501170113637</v>
      </c>
      <c r="B76" s="6">
        <f t="shared" si="13"/>
        <v>750170113637</v>
      </c>
      <c r="C76" s="6">
        <f t="shared" si="14"/>
        <v>601170113637</v>
      </c>
      <c r="D76" s="1557" t="e">
        <f>VLOOKUP($A76,#REF!,AO76,FALSE)</f>
        <v>#REF!</v>
      </c>
      <c r="E76" s="1558"/>
      <c r="F76" s="25" t="s">
        <v>273</v>
      </c>
      <c r="G76" s="1554" t="e">
        <f>VLOOKUP($A76,#REF!,AR76,FALSE)</f>
        <v>#REF!</v>
      </c>
      <c r="H76" s="1554"/>
      <c r="I76" s="1547" t="e">
        <f>VLOOKUP($A76,#REF!,AS76,FALSE)</f>
        <v>#REF!</v>
      </c>
      <c r="J76" s="1547" t="e">
        <f>VLOOKUP($A76,#REF!,AT76,FALSE)</f>
        <v>#REF!</v>
      </c>
      <c r="K76" s="1559" t="e">
        <f>VLOOKUP($A76,#REF!,AU76,FALSE)</f>
        <v>#REF!</v>
      </c>
      <c r="L76" s="1555" t="str">
        <f>IFERROR(VLOOKUP($B76,#REF!,AV76,FALSE),"")</f>
        <v/>
      </c>
      <c r="M76" s="1556" t="e">
        <f>VLOOKUP($A76,#REF!,AW76,FALSE)</f>
        <v>#REF!</v>
      </c>
      <c r="N76" s="1556" t="e">
        <f>VLOOKUP($A76,#REF!,AX76,FALSE)*100</f>
        <v>#REF!</v>
      </c>
      <c r="O76" s="1559" t="e">
        <f>VLOOKUP($A76,#REF!,AY76,FALSE)</f>
        <v>#REF!</v>
      </c>
      <c r="P76" s="1561" t="str">
        <f>IFERROR(VLOOKUP($B76,#REF!,AZ76,FALSE),"")</f>
        <v/>
      </c>
      <c r="Q76" s="1562" t="str">
        <f>IFERROR(VLOOKUP($C76,#REF!,BA76,FALSE),"")</f>
        <v/>
      </c>
      <c r="R76" s="1547" t="e">
        <f>VLOOKUP($A76,#REF!,BB76,FALSE)</f>
        <v>#REF!</v>
      </c>
      <c r="S76" s="1547" t="e">
        <f>VLOOKUP($A76,#REF!,BC76,FALSE)</f>
        <v>#REF!</v>
      </c>
      <c r="T76" s="1547" t="e">
        <f>VLOOKUP($A76,#REF!,BD76,FALSE)</f>
        <v>#REF!</v>
      </c>
      <c r="U76" s="1547" t="e">
        <f>VLOOKUP($A76,#REF!,BE76,FALSE)</f>
        <v>#REF!</v>
      </c>
      <c r="V76" s="25" t="e">
        <f>VLOOKUP($A76,#REF!,BF76,FALSE)</f>
        <v>#REF!</v>
      </c>
      <c r="W76" s="25" t="e">
        <f>VLOOKUP($A76,#REF!,BG76,FALSE)</f>
        <v>#REF!</v>
      </c>
      <c r="X76" s="25" t="e">
        <f>VLOOKUP($A76,#REF!,BH76,FALSE)</f>
        <v>#REF!</v>
      </c>
      <c r="Y76" s="25" t="e">
        <f>VLOOKUP($A76,#REF!,BI76,FALSE)</f>
        <v>#REF!</v>
      </c>
      <c r="Z76" s="1547" t="e">
        <f>VLOOKUP($A76,#REF!,BJ76,FALSE)</f>
        <v>#REF!</v>
      </c>
      <c r="AA76" s="1547" t="e">
        <f>VLOOKUP($A76,#REF!,BK76,FALSE)</f>
        <v>#REF!</v>
      </c>
      <c r="AB76" s="1556" t="e">
        <f>VLOOKUP($A76,#REF!,BL76,FALSE)</f>
        <v>#REF!</v>
      </c>
      <c r="AC76" s="1547" t="e">
        <f>VLOOKUP($A76,#REF!,BM76,FALSE)</f>
        <v>#REF!</v>
      </c>
      <c r="AD76" s="1547" t="e">
        <f>VLOOKUP($A76,#REF!,BN76,FALSE)</f>
        <v>#REF!</v>
      </c>
      <c r="AE76" s="1547" t="e">
        <f>VLOOKUP($A76,#REF!,BO76,FALSE)</f>
        <v>#REF!</v>
      </c>
      <c r="AG76" s="1">
        <v>501170113637</v>
      </c>
      <c r="AH76" s="1" t="str">
        <f t="shared" si="15"/>
        <v>5011</v>
      </c>
      <c r="AI76" s="1" t="str">
        <f t="shared" si="16"/>
        <v>7501</v>
      </c>
      <c r="AJ76" s="1" t="str">
        <f t="shared" si="17"/>
        <v>6011</v>
      </c>
      <c r="AK76" s="1" t="str">
        <f t="shared" si="18"/>
        <v>701</v>
      </c>
      <c r="AL76" s="1" t="str">
        <f t="shared" si="19"/>
        <v>1</v>
      </c>
      <c r="AM76" s="1" t="str">
        <f t="shared" si="10"/>
        <v>36</v>
      </c>
      <c r="AN76" s="1" t="str">
        <f t="shared" si="11"/>
        <v>37</v>
      </c>
      <c r="AO76" s="7" t="e">
        <f>MATCH(AO$4,#REF!,0)</f>
        <v>#REF!</v>
      </c>
      <c r="AP76" s="7" t="e">
        <f>MATCH(AP$4,#REF!,0)</f>
        <v>#REF!</v>
      </c>
      <c r="AQ76" s="7" t="e">
        <f>MATCH(AQ$4,#REF!,0)</f>
        <v>#REF!</v>
      </c>
      <c r="AR76" s="7" t="e">
        <f>MATCH(AR$4,#REF!,0)</f>
        <v>#REF!</v>
      </c>
      <c r="AS76" s="7" t="e">
        <f>MATCH(AS$4,#REF!,0)</f>
        <v>#REF!</v>
      </c>
      <c r="AT76" s="7" t="e">
        <f>MATCH(AT$4,#REF!,0)</f>
        <v>#REF!</v>
      </c>
      <c r="AU76" s="7" t="e">
        <f>MATCH(AU$4,#REF!,0)</f>
        <v>#REF!</v>
      </c>
      <c r="AV76" s="7" t="e">
        <f>MATCH(AV$4,#REF!,0)</f>
        <v>#REF!</v>
      </c>
      <c r="AW76" s="7" t="e">
        <f>MATCH(AW$4,#REF!,0)</f>
        <v>#REF!</v>
      </c>
      <c r="AX76" s="7" t="e">
        <f>MATCH(AX$4,#REF!,0)</f>
        <v>#REF!</v>
      </c>
      <c r="AY76" s="7" t="e">
        <f>MATCH(AY$4,#REF!,0)</f>
        <v>#REF!</v>
      </c>
      <c r="AZ76" s="7" t="e">
        <f>MATCH(AZ$4,#REF!,0)</f>
        <v>#REF!</v>
      </c>
      <c r="BA76" s="7" t="e">
        <f>MATCH(BA$4,#REF!,0)</f>
        <v>#REF!</v>
      </c>
      <c r="BB76" s="7" t="e">
        <f>MATCH(BB$4,#REF!,0)</f>
        <v>#REF!</v>
      </c>
      <c r="BC76" s="7" t="e">
        <f>MATCH(BC$4,#REF!,0)</f>
        <v>#REF!</v>
      </c>
      <c r="BD76" s="7" t="e">
        <f>MATCH(BD$4,#REF!,0)</f>
        <v>#REF!</v>
      </c>
      <c r="BE76" s="7" t="e">
        <f>MATCH(BE$4,#REF!,0)</f>
        <v>#REF!</v>
      </c>
      <c r="BF76" s="7" t="e">
        <f>MATCH(BF$4,#REF!,0)</f>
        <v>#REF!</v>
      </c>
      <c r="BG76" s="7" t="e">
        <f>MATCH(BG$4,#REF!,0)</f>
        <v>#REF!</v>
      </c>
      <c r="BH76" s="7" t="e">
        <f>MATCH(BH$4,#REF!,0)</f>
        <v>#REF!</v>
      </c>
      <c r="BI76" s="7" t="e">
        <f>MATCH(BI$4,#REF!,0)</f>
        <v>#REF!</v>
      </c>
      <c r="BJ76" s="7" t="e">
        <f>MATCH(BJ$4,#REF!,0)</f>
        <v>#REF!</v>
      </c>
      <c r="BK76" s="7" t="e">
        <f>MATCH(BK$4,#REF!,0)</f>
        <v>#REF!</v>
      </c>
      <c r="BL76" s="7" t="e">
        <f>MATCH(BL$4,#REF!,0)</f>
        <v>#REF!</v>
      </c>
      <c r="BM76" s="7" t="e">
        <f>MATCH(BM$4,#REF!,0)</f>
        <v>#REF!</v>
      </c>
      <c r="BN76" s="7" t="e">
        <f>MATCH(BN$4,#REF!,0)</f>
        <v>#REF!</v>
      </c>
      <c r="BO76" s="7" t="e">
        <f>MATCH(BO$4,#REF!,0)</f>
        <v>#REF!</v>
      </c>
    </row>
    <row r="77" spans="1:67" ht="12.75" customHeight="1" x14ac:dyDescent="0.15">
      <c r="A77" s="6">
        <f t="shared" si="12"/>
        <v>50117011368</v>
      </c>
      <c r="B77" s="6">
        <f t="shared" si="13"/>
        <v>75017011368</v>
      </c>
      <c r="C77" s="6">
        <f t="shared" si="14"/>
        <v>60117011368</v>
      </c>
      <c r="D77" s="1557" t="e">
        <f>VLOOKUP($A77,#REF!,AO77,FALSE)</f>
        <v>#REF!</v>
      </c>
      <c r="E77" s="1558"/>
      <c r="F77" s="25" t="s">
        <v>273</v>
      </c>
      <c r="G77" s="1560"/>
      <c r="H77" s="1560"/>
      <c r="I77" s="1547" t="e">
        <f>VLOOKUP($A77,#REF!,AS77,FALSE)</f>
        <v>#REF!</v>
      </c>
      <c r="J77" s="1547" t="e">
        <f>VLOOKUP($A77,#REF!,AT77,FALSE)</f>
        <v>#REF!</v>
      </c>
      <c r="K77" s="1559" t="e">
        <f>VLOOKUP($A77,#REF!,AU77,FALSE)</f>
        <v>#REF!</v>
      </c>
      <c r="L77" s="1555" t="str">
        <f>IFERROR(VLOOKUP($B77,#REF!,AV77,FALSE),"")</f>
        <v/>
      </c>
      <c r="M77" s="1556" t="e">
        <f>VLOOKUP($A77,#REF!,AW77,FALSE)</f>
        <v>#REF!</v>
      </c>
      <c r="N77" s="1556" t="e">
        <f>VLOOKUP($A77,#REF!,AX77,FALSE)*100</f>
        <v>#REF!</v>
      </c>
      <c r="O77" s="1559" t="e">
        <f>VLOOKUP($A77,#REF!,AY77,FALSE)</f>
        <v>#REF!</v>
      </c>
      <c r="P77" s="1561" t="str">
        <f>IFERROR(VLOOKUP($B77,#REF!,AZ77,FALSE),"")</f>
        <v/>
      </c>
      <c r="Q77" s="1562" t="str">
        <f>IFERROR(VLOOKUP($C77,#REF!,BA77,FALSE),"")</f>
        <v/>
      </c>
      <c r="R77" s="1547" t="e">
        <f>VLOOKUP($A77,#REF!,BB77,FALSE)</f>
        <v>#REF!</v>
      </c>
      <c r="S77" s="1547" t="e">
        <f>VLOOKUP($A77,#REF!,BC77,FALSE)</f>
        <v>#REF!</v>
      </c>
      <c r="T77" s="1547" t="e">
        <f>VLOOKUP($A77,#REF!,BD77,FALSE)</f>
        <v>#REF!</v>
      </c>
      <c r="U77" s="1547" t="e">
        <f>VLOOKUP($A77,#REF!,BE77,FALSE)</f>
        <v>#REF!</v>
      </c>
      <c r="V77" s="25" t="e">
        <f>VLOOKUP($A77,#REF!,BF77,FALSE)</f>
        <v>#REF!</v>
      </c>
      <c r="W77" s="25" t="e">
        <f>VLOOKUP($A77,#REF!,BG77,FALSE)</f>
        <v>#REF!</v>
      </c>
      <c r="X77" s="25" t="e">
        <f>VLOOKUP($A77,#REF!,BH77,FALSE)</f>
        <v>#REF!</v>
      </c>
      <c r="Y77" s="25" t="e">
        <f>VLOOKUP($A77,#REF!,BI77,FALSE)</f>
        <v>#REF!</v>
      </c>
      <c r="Z77" s="1547" t="e">
        <f>VLOOKUP($A77,#REF!,BJ77,FALSE)</f>
        <v>#REF!</v>
      </c>
      <c r="AA77" s="1547" t="e">
        <f>VLOOKUP($A77,#REF!,BK77,FALSE)</f>
        <v>#REF!</v>
      </c>
      <c r="AB77" s="1556" t="e">
        <f>VLOOKUP($A77,#REF!,BL77,FALSE)</f>
        <v>#REF!</v>
      </c>
      <c r="AC77" s="1547" t="e">
        <f>VLOOKUP($A77,#REF!,BM77,FALSE)</f>
        <v>#REF!</v>
      </c>
      <c r="AD77" s="1547" t="e">
        <f>VLOOKUP($A77,#REF!,BN77,FALSE)</f>
        <v>#REF!</v>
      </c>
      <c r="AE77" s="1547" t="e">
        <f>VLOOKUP($A77,#REF!,BO77,FALSE)</f>
        <v>#REF!</v>
      </c>
      <c r="AG77" s="1">
        <v>50117011368</v>
      </c>
      <c r="AH77" s="1" t="str">
        <f t="shared" si="15"/>
        <v>5011</v>
      </c>
      <c r="AI77" s="1" t="str">
        <f t="shared" si="16"/>
        <v>7501</v>
      </c>
      <c r="AJ77" s="1" t="str">
        <f t="shared" si="17"/>
        <v>6011</v>
      </c>
      <c r="AK77" s="1" t="str">
        <f t="shared" si="18"/>
        <v>701</v>
      </c>
      <c r="AL77" s="1" t="str">
        <f t="shared" si="19"/>
        <v>1</v>
      </c>
      <c r="AM77" s="1" t="str">
        <f t="shared" si="10"/>
        <v>36</v>
      </c>
      <c r="AN77" s="1" t="str">
        <f t="shared" si="11"/>
        <v>8</v>
      </c>
      <c r="AO77" s="7" t="e">
        <f>MATCH(AO$4,#REF!,0)</f>
        <v>#REF!</v>
      </c>
      <c r="AP77" s="7" t="e">
        <f>MATCH(AP$4,#REF!,0)</f>
        <v>#REF!</v>
      </c>
      <c r="AQ77" s="7" t="e">
        <f>MATCH(AQ$4,#REF!,0)</f>
        <v>#REF!</v>
      </c>
      <c r="AR77" s="7" t="e">
        <f>MATCH(AR$4,#REF!,0)</f>
        <v>#REF!</v>
      </c>
      <c r="AS77" s="7" t="e">
        <f>MATCH(AS$4,#REF!,0)</f>
        <v>#REF!</v>
      </c>
      <c r="AT77" s="7" t="e">
        <f>MATCH(AT$4,#REF!,0)</f>
        <v>#REF!</v>
      </c>
      <c r="AU77" s="7" t="e">
        <f>MATCH(AU$4,#REF!,0)</f>
        <v>#REF!</v>
      </c>
      <c r="AV77" s="7" t="e">
        <f>MATCH(AV$4,#REF!,0)</f>
        <v>#REF!</v>
      </c>
      <c r="AW77" s="7" t="e">
        <f>MATCH(AW$4,#REF!,0)</f>
        <v>#REF!</v>
      </c>
      <c r="AX77" s="7" t="e">
        <f>MATCH(AX$4,#REF!,0)</f>
        <v>#REF!</v>
      </c>
      <c r="AY77" s="7" t="e">
        <f>MATCH(AY$4,#REF!,0)</f>
        <v>#REF!</v>
      </c>
      <c r="AZ77" s="7" t="e">
        <f>MATCH(AZ$4,#REF!,0)</f>
        <v>#REF!</v>
      </c>
      <c r="BA77" s="7" t="e">
        <f>MATCH(BA$4,#REF!,0)</f>
        <v>#REF!</v>
      </c>
      <c r="BB77" s="7" t="e">
        <f>MATCH(BB$4,#REF!,0)</f>
        <v>#REF!</v>
      </c>
      <c r="BC77" s="7" t="e">
        <f>MATCH(BC$4,#REF!,0)</f>
        <v>#REF!</v>
      </c>
      <c r="BD77" s="7" t="e">
        <f>MATCH(BD$4,#REF!,0)</f>
        <v>#REF!</v>
      </c>
      <c r="BE77" s="7" t="e">
        <f>MATCH(BE$4,#REF!,0)</f>
        <v>#REF!</v>
      </c>
      <c r="BF77" s="7" t="e">
        <f>MATCH(BF$4,#REF!,0)</f>
        <v>#REF!</v>
      </c>
      <c r="BG77" s="7" t="e">
        <f>MATCH(BG$4,#REF!,0)</f>
        <v>#REF!</v>
      </c>
      <c r="BH77" s="7" t="e">
        <f>MATCH(BH$4,#REF!,0)</f>
        <v>#REF!</v>
      </c>
      <c r="BI77" s="7" t="e">
        <f>MATCH(BI$4,#REF!,0)</f>
        <v>#REF!</v>
      </c>
      <c r="BJ77" s="7" t="e">
        <f>MATCH(BJ$4,#REF!,0)</f>
        <v>#REF!</v>
      </c>
      <c r="BK77" s="7" t="e">
        <f>MATCH(BK$4,#REF!,0)</f>
        <v>#REF!</v>
      </c>
      <c r="BL77" s="7" t="e">
        <f>MATCH(BL$4,#REF!,0)</f>
        <v>#REF!</v>
      </c>
      <c r="BM77" s="7" t="e">
        <f>MATCH(BM$4,#REF!,0)</f>
        <v>#REF!</v>
      </c>
      <c r="BN77" s="7" t="e">
        <f>MATCH(BN$4,#REF!,0)</f>
        <v>#REF!</v>
      </c>
      <c r="BO77" s="7" t="e">
        <f>MATCH(BO$4,#REF!,0)</f>
        <v>#REF!</v>
      </c>
    </row>
    <row r="78" spans="1:67" ht="12.75" customHeight="1" x14ac:dyDescent="0.15">
      <c r="A78" s="6">
        <f t="shared" si="12"/>
        <v>501170113651</v>
      </c>
      <c r="B78" s="6">
        <f t="shared" si="13"/>
        <v>750170113651</v>
      </c>
      <c r="C78" s="6">
        <f t="shared" si="14"/>
        <v>601170113651</v>
      </c>
      <c r="D78" s="1557" t="e">
        <f>VLOOKUP($A78,#REF!,AO78,FALSE)</f>
        <v>#REF!</v>
      </c>
      <c r="E78" s="1558"/>
      <c r="F78" s="25" t="s">
        <v>273</v>
      </c>
      <c r="G78" s="1560"/>
      <c r="H78" s="1560"/>
      <c r="I78" s="1547" t="e">
        <f>VLOOKUP($A78,#REF!,AS78,FALSE)</f>
        <v>#REF!</v>
      </c>
      <c r="J78" s="1547" t="e">
        <f>VLOOKUP($A78,#REF!,AT78,FALSE)</f>
        <v>#REF!</v>
      </c>
      <c r="K78" s="1559" t="e">
        <f>VLOOKUP($A78,#REF!,AU78,FALSE)</f>
        <v>#REF!</v>
      </c>
      <c r="L78" s="1555" t="str">
        <f>IFERROR(VLOOKUP($B78,#REF!,AV78,FALSE),"")</f>
        <v/>
      </c>
      <c r="M78" s="1556" t="e">
        <f>VLOOKUP($A78,#REF!,AW78,FALSE)</f>
        <v>#REF!</v>
      </c>
      <c r="N78" s="1556" t="e">
        <f>VLOOKUP($A78,#REF!,AX78,FALSE)*100</f>
        <v>#REF!</v>
      </c>
      <c r="O78" s="1559" t="e">
        <f>VLOOKUP($A78,#REF!,AY78,FALSE)</f>
        <v>#REF!</v>
      </c>
      <c r="P78" s="1561" t="str">
        <f>IFERROR(VLOOKUP($B78,#REF!,AZ78,FALSE),"")</f>
        <v/>
      </c>
      <c r="Q78" s="1562" t="str">
        <f>IFERROR(VLOOKUP($C78,#REF!,BA78,FALSE),"")</f>
        <v/>
      </c>
      <c r="R78" s="1547" t="e">
        <f>VLOOKUP($A78,#REF!,BB78,FALSE)</f>
        <v>#REF!</v>
      </c>
      <c r="S78" s="1547" t="e">
        <f>VLOOKUP($A78,#REF!,BC78,FALSE)</f>
        <v>#REF!</v>
      </c>
      <c r="T78" s="1547" t="e">
        <f>VLOOKUP($A78,#REF!,BD78,FALSE)</f>
        <v>#REF!</v>
      </c>
      <c r="U78" s="1547" t="e">
        <f>VLOOKUP($A78,#REF!,BE78,FALSE)</f>
        <v>#REF!</v>
      </c>
      <c r="V78" s="25" t="e">
        <f>VLOOKUP($A78,#REF!,BF78,FALSE)</f>
        <v>#REF!</v>
      </c>
      <c r="W78" s="25" t="e">
        <f>VLOOKUP($A78,#REF!,BG78,FALSE)</f>
        <v>#REF!</v>
      </c>
      <c r="X78" s="25" t="e">
        <f>VLOOKUP($A78,#REF!,BH78,FALSE)</f>
        <v>#REF!</v>
      </c>
      <c r="Y78" s="25" t="e">
        <f>VLOOKUP($A78,#REF!,BI78,FALSE)</f>
        <v>#REF!</v>
      </c>
      <c r="Z78" s="1547" t="e">
        <f>VLOOKUP($A78,#REF!,BJ78,FALSE)</f>
        <v>#REF!</v>
      </c>
      <c r="AA78" s="1547" t="e">
        <f>VLOOKUP($A78,#REF!,BK78,FALSE)</f>
        <v>#REF!</v>
      </c>
      <c r="AB78" s="1556" t="e">
        <f>VLOOKUP($A78,#REF!,BL78,FALSE)</f>
        <v>#REF!</v>
      </c>
      <c r="AC78" s="1547" t="e">
        <f>VLOOKUP($A78,#REF!,BM78,FALSE)</f>
        <v>#REF!</v>
      </c>
      <c r="AD78" s="1547" t="e">
        <f>VLOOKUP($A78,#REF!,BN78,FALSE)</f>
        <v>#REF!</v>
      </c>
      <c r="AE78" s="1547" t="e">
        <f>VLOOKUP($A78,#REF!,BO78,FALSE)</f>
        <v>#REF!</v>
      </c>
      <c r="AG78" s="1">
        <v>501170113651</v>
      </c>
      <c r="AH78" s="1" t="str">
        <f t="shared" si="15"/>
        <v>5011</v>
      </c>
      <c r="AI78" s="1" t="str">
        <f t="shared" si="16"/>
        <v>7501</v>
      </c>
      <c r="AJ78" s="1" t="str">
        <f t="shared" si="17"/>
        <v>6011</v>
      </c>
      <c r="AK78" s="1" t="str">
        <f t="shared" si="18"/>
        <v>701</v>
      </c>
      <c r="AL78" s="1" t="str">
        <f t="shared" si="19"/>
        <v>1</v>
      </c>
      <c r="AM78" s="1" t="str">
        <f t="shared" si="10"/>
        <v>36</v>
      </c>
      <c r="AN78" s="1" t="str">
        <f t="shared" si="11"/>
        <v>51</v>
      </c>
      <c r="AO78" s="7" t="e">
        <f>MATCH(AO$4,#REF!,0)</f>
        <v>#REF!</v>
      </c>
      <c r="AP78" s="7" t="e">
        <f>MATCH(AP$4,#REF!,0)</f>
        <v>#REF!</v>
      </c>
      <c r="AQ78" s="7" t="e">
        <f>MATCH(AQ$4,#REF!,0)</f>
        <v>#REF!</v>
      </c>
      <c r="AR78" s="7" t="e">
        <f>MATCH(AR$4,#REF!,0)</f>
        <v>#REF!</v>
      </c>
      <c r="AS78" s="7" t="e">
        <f>MATCH(AS$4,#REF!,0)</f>
        <v>#REF!</v>
      </c>
      <c r="AT78" s="7" t="e">
        <f>MATCH(AT$4,#REF!,0)</f>
        <v>#REF!</v>
      </c>
      <c r="AU78" s="7" t="e">
        <f>MATCH(AU$4,#REF!,0)</f>
        <v>#REF!</v>
      </c>
      <c r="AV78" s="7" t="e">
        <f>MATCH(AV$4,#REF!,0)</f>
        <v>#REF!</v>
      </c>
      <c r="AW78" s="7" t="e">
        <f>MATCH(AW$4,#REF!,0)</f>
        <v>#REF!</v>
      </c>
      <c r="AX78" s="7" t="e">
        <f>MATCH(AX$4,#REF!,0)</f>
        <v>#REF!</v>
      </c>
      <c r="AY78" s="7" t="e">
        <f>MATCH(AY$4,#REF!,0)</f>
        <v>#REF!</v>
      </c>
      <c r="AZ78" s="7" t="e">
        <f>MATCH(AZ$4,#REF!,0)</f>
        <v>#REF!</v>
      </c>
      <c r="BA78" s="7" t="e">
        <f>MATCH(BA$4,#REF!,0)</f>
        <v>#REF!</v>
      </c>
      <c r="BB78" s="7" t="e">
        <f>MATCH(BB$4,#REF!,0)</f>
        <v>#REF!</v>
      </c>
      <c r="BC78" s="7" t="e">
        <f>MATCH(BC$4,#REF!,0)</f>
        <v>#REF!</v>
      </c>
      <c r="BD78" s="7" t="e">
        <f>MATCH(BD$4,#REF!,0)</f>
        <v>#REF!</v>
      </c>
      <c r="BE78" s="7" t="e">
        <f>MATCH(BE$4,#REF!,0)</f>
        <v>#REF!</v>
      </c>
      <c r="BF78" s="7" t="e">
        <f>MATCH(BF$4,#REF!,0)</f>
        <v>#REF!</v>
      </c>
      <c r="BG78" s="7" t="e">
        <f>MATCH(BG$4,#REF!,0)</f>
        <v>#REF!</v>
      </c>
      <c r="BH78" s="7" t="e">
        <f>MATCH(BH$4,#REF!,0)</f>
        <v>#REF!</v>
      </c>
      <c r="BI78" s="7" t="e">
        <f>MATCH(BI$4,#REF!,0)</f>
        <v>#REF!</v>
      </c>
      <c r="BJ78" s="7" t="e">
        <f>MATCH(BJ$4,#REF!,0)</f>
        <v>#REF!</v>
      </c>
      <c r="BK78" s="7" t="e">
        <f>MATCH(BK$4,#REF!,0)</f>
        <v>#REF!</v>
      </c>
      <c r="BL78" s="7" t="e">
        <f>MATCH(BL$4,#REF!,0)</f>
        <v>#REF!</v>
      </c>
      <c r="BM78" s="7" t="e">
        <f>MATCH(BM$4,#REF!,0)</f>
        <v>#REF!</v>
      </c>
      <c r="BN78" s="7" t="e">
        <f>MATCH(BN$4,#REF!,0)</f>
        <v>#REF!</v>
      </c>
      <c r="BO78" s="7" t="e">
        <f>MATCH(BO$4,#REF!,0)</f>
        <v>#REF!</v>
      </c>
    </row>
    <row r="79" spans="1:67" ht="12.75" customHeight="1" x14ac:dyDescent="0.15">
      <c r="A79" s="6">
        <f t="shared" si="12"/>
        <v>50117011837</v>
      </c>
      <c r="B79" s="6">
        <f t="shared" si="13"/>
        <v>75017011837</v>
      </c>
      <c r="C79" s="6">
        <f t="shared" si="14"/>
        <v>60117011837</v>
      </c>
      <c r="D79" s="1557" t="e">
        <f>VLOOKUP($A79,#REF!,AO79,FALSE)</f>
        <v>#REF!</v>
      </c>
      <c r="E79" s="1558"/>
      <c r="F79" s="25" t="s">
        <v>273</v>
      </c>
      <c r="G79" s="1554" t="e">
        <f>VLOOKUP($A79,#REF!,AR79,FALSE)</f>
        <v>#REF!</v>
      </c>
      <c r="H79" s="1554"/>
      <c r="I79" s="1547" t="e">
        <f>VLOOKUP($A79,#REF!,AS79,FALSE)</f>
        <v>#REF!</v>
      </c>
      <c r="J79" s="1547" t="e">
        <f>VLOOKUP($A79,#REF!,AT79,FALSE)</f>
        <v>#REF!</v>
      </c>
      <c r="K79" s="1559" t="e">
        <f>VLOOKUP($A79,#REF!,AU79,FALSE)</f>
        <v>#REF!</v>
      </c>
      <c r="L79" s="1555" t="str">
        <f>IFERROR(VLOOKUP($B79,#REF!,AV79,FALSE),"")</f>
        <v/>
      </c>
      <c r="M79" s="1556" t="e">
        <f>VLOOKUP($A79,#REF!,AW79,FALSE)</f>
        <v>#REF!</v>
      </c>
      <c r="N79" s="1556" t="e">
        <f>VLOOKUP($A79,#REF!,AX79,FALSE)*100</f>
        <v>#REF!</v>
      </c>
      <c r="O79" s="1559" t="e">
        <f>VLOOKUP($A79,#REF!,AY79,FALSE)</f>
        <v>#REF!</v>
      </c>
      <c r="P79" s="1561" t="str">
        <f>IFERROR(VLOOKUP($B79,#REF!,AZ79,FALSE),"")</f>
        <v/>
      </c>
      <c r="Q79" s="1562" t="str">
        <f>IFERROR(VLOOKUP($C79,#REF!,BA79,FALSE),"")</f>
        <v/>
      </c>
      <c r="R79" s="1547" t="e">
        <f>VLOOKUP($A79,#REF!,BB79,FALSE)</f>
        <v>#REF!</v>
      </c>
      <c r="S79" s="1547" t="e">
        <f>VLOOKUP($A79,#REF!,BC79,FALSE)</f>
        <v>#REF!</v>
      </c>
      <c r="T79" s="1547" t="e">
        <f>VLOOKUP($A79,#REF!,BD79,FALSE)</f>
        <v>#REF!</v>
      </c>
      <c r="U79" s="1547" t="e">
        <f>VLOOKUP($A79,#REF!,BE79,FALSE)</f>
        <v>#REF!</v>
      </c>
      <c r="V79" s="25" t="e">
        <f>VLOOKUP($A79,#REF!,BF79,FALSE)</f>
        <v>#REF!</v>
      </c>
      <c r="W79" s="25" t="e">
        <f>VLOOKUP($A79,#REF!,BG79,FALSE)</f>
        <v>#REF!</v>
      </c>
      <c r="X79" s="25" t="e">
        <f>VLOOKUP($A79,#REF!,BH79,FALSE)</f>
        <v>#REF!</v>
      </c>
      <c r="Y79" s="25" t="e">
        <f>VLOOKUP($A79,#REF!,BI79,FALSE)</f>
        <v>#REF!</v>
      </c>
      <c r="Z79" s="1547" t="e">
        <f>VLOOKUP($A79,#REF!,BJ79,FALSE)</f>
        <v>#REF!</v>
      </c>
      <c r="AA79" s="1547" t="e">
        <f>VLOOKUP($A79,#REF!,BK79,FALSE)</f>
        <v>#REF!</v>
      </c>
      <c r="AB79" s="1556" t="e">
        <f>VLOOKUP($A79,#REF!,BL79,FALSE)</f>
        <v>#REF!</v>
      </c>
      <c r="AC79" s="1547" t="e">
        <f>VLOOKUP($A79,#REF!,BM79,FALSE)</f>
        <v>#REF!</v>
      </c>
      <c r="AD79" s="1547" t="e">
        <f>VLOOKUP($A79,#REF!,BN79,FALSE)</f>
        <v>#REF!</v>
      </c>
      <c r="AE79" s="1547" t="e">
        <f>VLOOKUP($A79,#REF!,BO79,FALSE)</f>
        <v>#REF!</v>
      </c>
      <c r="AG79" s="1">
        <v>50117011837</v>
      </c>
      <c r="AH79" s="1" t="str">
        <f t="shared" si="15"/>
        <v>5011</v>
      </c>
      <c r="AI79" s="1" t="str">
        <f t="shared" si="16"/>
        <v>7501</v>
      </c>
      <c r="AJ79" s="1" t="str">
        <f t="shared" si="17"/>
        <v>6011</v>
      </c>
      <c r="AK79" s="1" t="str">
        <f t="shared" si="18"/>
        <v>701</v>
      </c>
      <c r="AL79" s="1" t="str">
        <f t="shared" si="19"/>
        <v>1</v>
      </c>
      <c r="AM79" s="1" t="str">
        <f t="shared" si="10"/>
        <v>83</v>
      </c>
      <c r="AN79" s="1" t="str">
        <f t="shared" si="11"/>
        <v>7</v>
      </c>
      <c r="AO79" s="7" t="e">
        <f>MATCH(AO$4,#REF!,0)</f>
        <v>#REF!</v>
      </c>
      <c r="AP79" s="7" t="e">
        <f>MATCH(AP$4,#REF!,0)</f>
        <v>#REF!</v>
      </c>
      <c r="AQ79" s="7" t="e">
        <f>MATCH(AQ$4,#REF!,0)</f>
        <v>#REF!</v>
      </c>
      <c r="AR79" s="7" t="e">
        <f>MATCH(AR$4,#REF!,0)</f>
        <v>#REF!</v>
      </c>
      <c r="AS79" s="7" t="e">
        <f>MATCH(AS$4,#REF!,0)</f>
        <v>#REF!</v>
      </c>
      <c r="AT79" s="7" t="e">
        <f>MATCH(AT$4,#REF!,0)</f>
        <v>#REF!</v>
      </c>
      <c r="AU79" s="7" t="e">
        <f>MATCH(AU$4,#REF!,0)</f>
        <v>#REF!</v>
      </c>
      <c r="AV79" s="7" t="e">
        <f>MATCH(AV$4,#REF!,0)</f>
        <v>#REF!</v>
      </c>
      <c r="AW79" s="7" t="e">
        <f>MATCH(AW$4,#REF!,0)</f>
        <v>#REF!</v>
      </c>
      <c r="AX79" s="7" t="e">
        <f>MATCH(AX$4,#REF!,0)</f>
        <v>#REF!</v>
      </c>
      <c r="AY79" s="7" t="e">
        <f>MATCH(AY$4,#REF!,0)</f>
        <v>#REF!</v>
      </c>
      <c r="AZ79" s="7" t="e">
        <f>MATCH(AZ$4,#REF!,0)</f>
        <v>#REF!</v>
      </c>
      <c r="BA79" s="7" t="e">
        <f>MATCH(BA$4,#REF!,0)</f>
        <v>#REF!</v>
      </c>
      <c r="BB79" s="7" t="e">
        <f>MATCH(BB$4,#REF!,0)</f>
        <v>#REF!</v>
      </c>
      <c r="BC79" s="7" t="e">
        <f>MATCH(BC$4,#REF!,0)</f>
        <v>#REF!</v>
      </c>
      <c r="BD79" s="7" t="e">
        <f>MATCH(BD$4,#REF!,0)</f>
        <v>#REF!</v>
      </c>
      <c r="BE79" s="7" t="e">
        <f>MATCH(BE$4,#REF!,0)</f>
        <v>#REF!</v>
      </c>
      <c r="BF79" s="7" t="e">
        <f>MATCH(BF$4,#REF!,0)</f>
        <v>#REF!</v>
      </c>
      <c r="BG79" s="7" t="e">
        <f>MATCH(BG$4,#REF!,0)</f>
        <v>#REF!</v>
      </c>
      <c r="BH79" s="7" t="e">
        <f>MATCH(BH$4,#REF!,0)</f>
        <v>#REF!</v>
      </c>
      <c r="BI79" s="7" t="e">
        <f>MATCH(BI$4,#REF!,0)</f>
        <v>#REF!</v>
      </c>
      <c r="BJ79" s="7" t="e">
        <f>MATCH(BJ$4,#REF!,0)</f>
        <v>#REF!</v>
      </c>
      <c r="BK79" s="7" t="e">
        <f>MATCH(BK$4,#REF!,0)</f>
        <v>#REF!</v>
      </c>
      <c r="BL79" s="7" t="e">
        <f>MATCH(BL$4,#REF!,0)</f>
        <v>#REF!</v>
      </c>
      <c r="BM79" s="7" t="e">
        <f>MATCH(BM$4,#REF!,0)</f>
        <v>#REF!</v>
      </c>
      <c r="BN79" s="7" t="e">
        <f>MATCH(BN$4,#REF!,0)</f>
        <v>#REF!</v>
      </c>
      <c r="BO79" s="7" t="e">
        <f>MATCH(BO$4,#REF!,0)</f>
        <v>#REF!</v>
      </c>
    </row>
    <row r="80" spans="1:67" ht="12.75" customHeight="1" x14ac:dyDescent="0.15">
      <c r="A80" s="6">
        <f t="shared" si="12"/>
        <v>50117011836</v>
      </c>
      <c r="B80" s="6">
        <f t="shared" si="13"/>
        <v>75017011836</v>
      </c>
      <c r="C80" s="6">
        <f t="shared" si="14"/>
        <v>60117011836</v>
      </c>
      <c r="D80" s="1557" t="e">
        <f>VLOOKUP($A80,#REF!,AO80,FALSE)</f>
        <v>#REF!</v>
      </c>
      <c r="E80" s="1558"/>
      <c r="F80" s="25" t="s">
        <v>273</v>
      </c>
      <c r="G80" s="1560"/>
      <c r="H80" s="1560"/>
      <c r="I80" s="1547" t="e">
        <f>VLOOKUP($A80,#REF!,AS80,FALSE)</f>
        <v>#REF!</v>
      </c>
      <c r="J80" s="1547" t="e">
        <f>VLOOKUP($A80,#REF!,AT80,FALSE)</f>
        <v>#REF!</v>
      </c>
      <c r="K80" s="1559" t="e">
        <f>VLOOKUP($A80,#REF!,AU80,FALSE)</f>
        <v>#REF!</v>
      </c>
      <c r="L80" s="1555" t="str">
        <f>IFERROR(VLOOKUP($B80,#REF!,AV80,FALSE),"")</f>
        <v/>
      </c>
      <c r="M80" s="1556" t="e">
        <f>VLOOKUP($A80,#REF!,AW80,FALSE)</f>
        <v>#REF!</v>
      </c>
      <c r="N80" s="1556" t="e">
        <f>VLOOKUP($A80,#REF!,AX80,FALSE)*100</f>
        <v>#REF!</v>
      </c>
      <c r="O80" s="1559" t="e">
        <f>VLOOKUP($A80,#REF!,AY80,FALSE)</f>
        <v>#REF!</v>
      </c>
      <c r="P80" s="1561" t="str">
        <f>IFERROR(VLOOKUP($B80,#REF!,AZ80,FALSE),"")</f>
        <v/>
      </c>
      <c r="Q80" s="1562" t="str">
        <f>IFERROR(VLOOKUP($C80,#REF!,BA80,FALSE),"")</f>
        <v/>
      </c>
      <c r="R80" s="1547" t="e">
        <f>VLOOKUP($A80,#REF!,BB80,FALSE)</f>
        <v>#REF!</v>
      </c>
      <c r="S80" s="1547" t="e">
        <f>VLOOKUP($A80,#REF!,BC80,FALSE)</f>
        <v>#REF!</v>
      </c>
      <c r="T80" s="1547" t="e">
        <f>VLOOKUP($A80,#REF!,BD80,FALSE)</f>
        <v>#REF!</v>
      </c>
      <c r="U80" s="1547" t="e">
        <f>VLOOKUP($A80,#REF!,BE80,FALSE)</f>
        <v>#REF!</v>
      </c>
      <c r="V80" s="25" t="e">
        <f>VLOOKUP($A80,#REF!,BF80,FALSE)</f>
        <v>#REF!</v>
      </c>
      <c r="W80" s="25" t="e">
        <f>VLOOKUP($A80,#REF!,BG80,FALSE)</f>
        <v>#REF!</v>
      </c>
      <c r="X80" s="25" t="e">
        <f>VLOOKUP($A80,#REF!,BH80,FALSE)</f>
        <v>#REF!</v>
      </c>
      <c r="Y80" s="25" t="e">
        <f>VLOOKUP($A80,#REF!,BI80,FALSE)</f>
        <v>#REF!</v>
      </c>
      <c r="Z80" s="1547" t="e">
        <f>VLOOKUP($A80,#REF!,BJ80,FALSE)</f>
        <v>#REF!</v>
      </c>
      <c r="AA80" s="1547" t="e">
        <f>VLOOKUP($A80,#REF!,BK80,FALSE)</f>
        <v>#REF!</v>
      </c>
      <c r="AB80" s="1556" t="e">
        <f>VLOOKUP($A80,#REF!,BL80,FALSE)</f>
        <v>#REF!</v>
      </c>
      <c r="AC80" s="1547" t="e">
        <f>VLOOKUP($A80,#REF!,BM80,FALSE)</f>
        <v>#REF!</v>
      </c>
      <c r="AD80" s="1547" t="e">
        <f>VLOOKUP($A80,#REF!,BN80,FALSE)</f>
        <v>#REF!</v>
      </c>
      <c r="AE80" s="1547" t="e">
        <f>VLOOKUP($A80,#REF!,BO80,FALSE)</f>
        <v>#REF!</v>
      </c>
      <c r="AG80" s="1">
        <v>50117011836</v>
      </c>
      <c r="AH80" s="1" t="str">
        <f t="shared" si="15"/>
        <v>5011</v>
      </c>
      <c r="AI80" s="1" t="str">
        <f t="shared" si="16"/>
        <v>7501</v>
      </c>
      <c r="AJ80" s="1" t="str">
        <f t="shared" si="17"/>
        <v>6011</v>
      </c>
      <c r="AK80" s="1" t="str">
        <f t="shared" si="18"/>
        <v>701</v>
      </c>
      <c r="AL80" s="1" t="str">
        <f t="shared" si="19"/>
        <v>1</v>
      </c>
      <c r="AM80" s="1" t="str">
        <f t="shared" si="10"/>
        <v>83</v>
      </c>
      <c r="AN80" s="1" t="str">
        <f t="shared" si="11"/>
        <v>6</v>
      </c>
      <c r="AO80" s="7" t="e">
        <f>MATCH(AO$4,#REF!,0)</f>
        <v>#REF!</v>
      </c>
      <c r="AP80" s="7" t="e">
        <f>MATCH(AP$4,#REF!,0)</f>
        <v>#REF!</v>
      </c>
      <c r="AQ80" s="7" t="e">
        <f>MATCH(AQ$4,#REF!,0)</f>
        <v>#REF!</v>
      </c>
      <c r="AR80" s="7" t="e">
        <f>MATCH(AR$4,#REF!,0)</f>
        <v>#REF!</v>
      </c>
      <c r="AS80" s="7" t="e">
        <f>MATCH(AS$4,#REF!,0)</f>
        <v>#REF!</v>
      </c>
      <c r="AT80" s="7" t="e">
        <f>MATCH(AT$4,#REF!,0)</f>
        <v>#REF!</v>
      </c>
      <c r="AU80" s="7" t="e">
        <f>MATCH(AU$4,#REF!,0)</f>
        <v>#REF!</v>
      </c>
      <c r="AV80" s="7" t="e">
        <f>MATCH(AV$4,#REF!,0)</f>
        <v>#REF!</v>
      </c>
      <c r="AW80" s="7" t="e">
        <f>MATCH(AW$4,#REF!,0)</f>
        <v>#REF!</v>
      </c>
      <c r="AX80" s="7" t="e">
        <f>MATCH(AX$4,#REF!,0)</f>
        <v>#REF!</v>
      </c>
      <c r="AY80" s="7" t="e">
        <f>MATCH(AY$4,#REF!,0)</f>
        <v>#REF!</v>
      </c>
      <c r="AZ80" s="7" t="e">
        <f>MATCH(AZ$4,#REF!,0)</f>
        <v>#REF!</v>
      </c>
      <c r="BA80" s="7" t="e">
        <f>MATCH(BA$4,#REF!,0)</f>
        <v>#REF!</v>
      </c>
      <c r="BB80" s="7" t="e">
        <f>MATCH(BB$4,#REF!,0)</f>
        <v>#REF!</v>
      </c>
      <c r="BC80" s="7" t="e">
        <f>MATCH(BC$4,#REF!,0)</f>
        <v>#REF!</v>
      </c>
      <c r="BD80" s="7" t="e">
        <f>MATCH(BD$4,#REF!,0)</f>
        <v>#REF!</v>
      </c>
      <c r="BE80" s="7" t="e">
        <f>MATCH(BE$4,#REF!,0)</f>
        <v>#REF!</v>
      </c>
      <c r="BF80" s="7" t="e">
        <f>MATCH(BF$4,#REF!,0)</f>
        <v>#REF!</v>
      </c>
      <c r="BG80" s="7" t="e">
        <f>MATCH(BG$4,#REF!,0)</f>
        <v>#REF!</v>
      </c>
      <c r="BH80" s="7" t="e">
        <f>MATCH(BH$4,#REF!,0)</f>
        <v>#REF!</v>
      </c>
      <c r="BI80" s="7" t="e">
        <f>MATCH(BI$4,#REF!,0)</f>
        <v>#REF!</v>
      </c>
      <c r="BJ80" s="7" t="e">
        <f>MATCH(BJ$4,#REF!,0)</f>
        <v>#REF!</v>
      </c>
      <c r="BK80" s="7" t="e">
        <f>MATCH(BK$4,#REF!,0)</f>
        <v>#REF!</v>
      </c>
      <c r="BL80" s="7" t="e">
        <f>MATCH(BL$4,#REF!,0)</f>
        <v>#REF!</v>
      </c>
      <c r="BM80" s="7" t="e">
        <f>MATCH(BM$4,#REF!,0)</f>
        <v>#REF!</v>
      </c>
      <c r="BN80" s="7" t="e">
        <f>MATCH(BN$4,#REF!,0)</f>
        <v>#REF!</v>
      </c>
      <c r="BO80" s="7" t="e">
        <f>MATCH(BO$4,#REF!,0)</f>
        <v>#REF!</v>
      </c>
    </row>
    <row r="81" spans="1:67" ht="12.75" customHeight="1" x14ac:dyDescent="0.15">
      <c r="A81" s="6">
        <f t="shared" si="12"/>
        <v>50117011851</v>
      </c>
      <c r="B81" s="6">
        <f t="shared" si="13"/>
        <v>75017011851</v>
      </c>
      <c r="C81" s="6">
        <f t="shared" si="14"/>
        <v>60117011851</v>
      </c>
      <c r="D81" s="1557" t="e">
        <f>VLOOKUP($A81,#REF!,AO81,FALSE)</f>
        <v>#REF!</v>
      </c>
      <c r="E81" s="1558"/>
      <c r="F81" s="25" t="s">
        <v>273</v>
      </c>
      <c r="G81" s="1560"/>
      <c r="H81" s="1560"/>
      <c r="I81" s="1547" t="e">
        <f>VLOOKUP($A81,#REF!,AS81,FALSE)</f>
        <v>#REF!</v>
      </c>
      <c r="J81" s="1547" t="e">
        <f>VLOOKUP($A81,#REF!,AT81,FALSE)</f>
        <v>#REF!</v>
      </c>
      <c r="K81" s="1559" t="e">
        <f>VLOOKUP($A81,#REF!,AU81,FALSE)</f>
        <v>#REF!</v>
      </c>
      <c r="L81" s="1555" t="str">
        <f>IFERROR(VLOOKUP($B81,#REF!,AV81,FALSE),"")</f>
        <v/>
      </c>
      <c r="M81" s="1556" t="e">
        <f>VLOOKUP($A81,#REF!,AW81,FALSE)</f>
        <v>#REF!</v>
      </c>
      <c r="N81" s="1556" t="e">
        <f>VLOOKUP($A81,#REF!,AX81,FALSE)*100</f>
        <v>#REF!</v>
      </c>
      <c r="O81" s="1559" t="e">
        <f>VLOOKUP($A81,#REF!,AY81,FALSE)</f>
        <v>#REF!</v>
      </c>
      <c r="P81" s="1561" t="str">
        <f>IFERROR(VLOOKUP($B81,#REF!,AZ81,FALSE),"")</f>
        <v/>
      </c>
      <c r="Q81" s="1562" t="str">
        <f>IFERROR(VLOOKUP($C81,#REF!,BA81,FALSE),"")</f>
        <v/>
      </c>
      <c r="R81" s="1547" t="e">
        <f>VLOOKUP($A81,#REF!,BB81,FALSE)</f>
        <v>#REF!</v>
      </c>
      <c r="S81" s="1547" t="e">
        <f>VLOOKUP($A81,#REF!,BC81,FALSE)</f>
        <v>#REF!</v>
      </c>
      <c r="T81" s="1547" t="e">
        <f>VLOOKUP($A81,#REF!,BD81,FALSE)</f>
        <v>#REF!</v>
      </c>
      <c r="U81" s="1547" t="e">
        <f>VLOOKUP($A81,#REF!,BE81,FALSE)</f>
        <v>#REF!</v>
      </c>
      <c r="V81" s="25" t="e">
        <f>VLOOKUP($A81,#REF!,BF81,FALSE)</f>
        <v>#REF!</v>
      </c>
      <c r="W81" s="25" t="e">
        <f>VLOOKUP($A81,#REF!,BG81,FALSE)</f>
        <v>#REF!</v>
      </c>
      <c r="X81" s="25" t="e">
        <f>VLOOKUP($A81,#REF!,BH81,FALSE)</f>
        <v>#REF!</v>
      </c>
      <c r="Y81" s="25" t="e">
        <f>VLOOKUP($A81,#REF!,BI81,FALSE)</f>
        <v>#REF!</v>
      </c>
      <c r="Z81" s="1547" t="e">
        <f>VLOOKUP($A81,#REF!,BJ81,FALSE)</f>
        <v>#REF!</v>
      </c>
      <c r="AA81" s="1547" t="e">
        <f>VLOOKUP($A81,#REF!,BK81,FALSE)</f>
        <v>#REF!</v>
      </c>
      <c r="AB81" s="1556" t="e">
        <f>VLOOKUP($A81,#REF!,BL81,FALSE)</f>
        <v>#REF!</v>
      </c>
      <c r="AC81" s="1547" t="e">
        <f>VLOOKUP($A81,#REF!,BM81,FALSE)</f>
        <v>#REF!</v>
      </c>
      <c r="AD81" s="1547" t="e">
        <f>VLOOKUP($A81,#REF!,BN81,FALSE)</f>
        <v>#REF!</v>
      </c>
      <c r="AE81" s="1547" t="e">
        <f>VLOOKUP($A81,#REF!,BO81,FALSE)</f>
        <v>#REF!</v>
      </c>
      <c r="AG81" s="1">
        <v>50117011851</v>
      </c>
      <c r="AH81" s="1" t="str">
        <f t="shared" si="15"/>
        <v>5011</v>
      </c>
      <c r="AI81" s="1" t="str">
        <f t="shared" si="16"/>
        <v>7501</v>
      </c>
      <c r="AJ81" s="1" t="str">
        <f t="shared" si="17"/>
        <v>6011</v>
      </c>
      <c r="AK81" s="1" t="str">
        <f t="shared" si="18"/>
        <v>701</v>
      </c>
      <c r="AL81" s="1" t="str">
        <f t="shared" si="19"/>
        <v>1</v>
      </c>
      <c r="AM81" s="1" t="str">
        <f t="shared" ref="AM81:AM160" si="20">MID(AG81,9,2)</f>
        <v>85</v>
      </c>
      <c r="AN81" s="1" t="str">
        <f t="shared" ref="AN81:AN160" si="21">MID(AG81,11,2)</f>
        <v>1</v>
      </c>
      <c r="AO81" s="7" t="e">
        <f>MATCH(AO$4,#REF!,0)</f>
        <v>#REF!</v>
      </c>
      <c r="AP81" s="7" t="e">
        <f>MATCH(AP$4,#REF!,0)</f>
        <v>#REF!</v>
      </c>
      <c r="AQ81" s="7" t="e">
        <f>MATCH(AQ$4,#REF!,0)</f>
        <v>#REF!</v>
      </c>
      <c r="AR81" s="7" t="e">
        <f>MATCH(AR$4,#REF!,0)</f>
        <v>#REF!</v>
      </c>
      <c r="AS81" s="7" t="e">
        <f>MATCH(AS$4,#REF!,0)</f>
        <v>#REF!</v>
      </c>
      <c r="AT81" s="7" t="e">
        <f>MATCH(AT$4,#REF!,0)</f>
        <v>#REF!</v>
      </c>
      <c r="AU81" s="7" t="e">
        <f>MATCH(AU$4,#REF!,0)</f>
        <v>#REF!</v>
      </c>
      <c r="AV81" s="7" t="e">
        <f>MATCH(AV$4,#REF!,0)</f>
        <v>#REF!</v>
      </c>
      <c r="AW81" s="7" t="e">
        <f>MATCH(AW$4,#REF!,0)</f>
        <v>#REF!</v>
      </c>
      <c r="AX81" s="7" t="e">
        <f>MATCH(AX$4,#REF!,0)</f>
        <v>#REF!</v>
      </c>
      <c r="AY81" s="7" t="e">
        <f>MATCH(AY$4,#REF!,0)</f>
        <v>#REF!</v>
      </c>
      <c r="AZ81" s="7" t="e">
        <f>MATCH(AZ$4,#REF!,0)</f>
        <v>#REF!</v>
      </c>
      <c r="BA81" s="7" t="e">
        <f>MATCH(BA$4,#REF!,0)</f>
        <v>#REF!</v>
      </c>
      <c r="BB81" s="7" t="e">
        <f>MATCH(BB$4,#REF!,0)</f>
        <v>#REF!</v>
      </c>
      <c r="BC81" s="7" t="e">
        <f>MATCH(BC$4,#REF!,0)</f>
        <v>#REF!</v>
      </c>
      <c r="BD81" s="7" t="e">
        <f>MATCH(BD$4,#REF!,0)</f>
        <v>#REF!</v>
      </c>
      <c r="BE81" s="7" t="e">
        <f>MATCH(BE$4,#REF!,0)</f>
        <v>#REF!</v>
      </c>
      <c r="BF81" s="7" t="e">
        <f>MATCH(BF$4,#REF!,0)</f>
        <v>#REF!</v>
      </c>
      <c r="BG81" s="7" t="e">
        <f>MATCH(BG$4,#REF!,0)</f>
        <v>#REF!</v>
      </c>
      <c r="BH81" s="7" t="e">
        <f>MATCH(BH$4,#REF!,0)</f>
        <v>#REF!</v>
      </c>
      <c r="BI81" s="7" t="e">
        <f>MATCH(BI$4,#REF!,0)</f>
        <v>#REF!</v>
      </c>
      <c r="BJ81" s="7" t="e">
        <f>MATCH(BJ$4,#REF!,0)</f>
        <v>#REF!</v>
      </c>
      <c r="BK81" s="7" t="e">
        <f>MATCH(BK$4,#REF!,0)</f>
        <v>#REF!</v>
      </c>
      <c r="BL81" s="7" t="e">
        <f>MATCH(BL$4,#REF!,0)</f>
        <v>#REF!</v>
      </c>
      <c r="BM81" s="7" t="e">
        <f>MATCH(BM$4,#REF!,0)</f>
        <v>#REF!</v>
      </c>
      <c r="BN81" s="7" t="e">
        <f>MATCH(BN$4,#REF!,0)</f>
        <v>#REF!</v>
      </c>
      <c r="BO81" s="7" t="e">
        <f>MATCH(BO$4,#REF!,0)</f>
        <v>#REF!</v>
      </c>
    </row>
    <row r="82" spans="1:67" ht="12.75" customHeight="1" x14ac:dyDescent="0.15">
      <c r="A82" s="6">
        <f t="shared" si="12"/>
        <v>501170115137</v>
      </c>
      <c r="B82" s="6">
        <f t="shared" si="13"/>
        <v>750170115137</v>
      </c>
      <c r="C82" s="6">
        <f t="shared" si="14"/>
        <v>601170115137</v>
      </c>
      <c r="D82" s="1557" t="e">
        <f>VLOOKUP($A82,#REF!,AO82,FALSE)</f>
        <v>#REF!</v>
      </c>
      <c r="E82" s="1558"/>
      <c r="F82" s="25" t="s">
        <v>294</v>
      </c>
      <c r="G82" s="1554" t="e">
        <f>VLOOKUP($A82,#REF!,AR82,FALSE)</f>
        <v>#REF!</v>
      </c>
      <c r="H82" s="1554"/>
      <c r="I82" s="1547" t="e">
        <f>VLOOKUP($A82,#REF!,AS82,FALSE)</f>
        <v>#REF!</v>
      </c>
      <c r="J82" s="1547" t="e">
        <f>VLOOKUP($A82,#REF!,AT82,FALSE)</f>
        <v>#REF!</v>
      </c>
      <c r="K82" s="1559" t="e">
        <f>VLOOKUP($A82,#REF!,AU82,FALSE)</f>
        <v>#REF!</v>
      </c>
      <c r="L82" s="1555" t="str">
        <f>IFERROR(VLOOKUP($B82,#REF!,AV82,FALSE),"")</f>
        <v/>
      </c>
      <c r="M82" s="1556" t="e">
        <f>VLOOKUP($A82,#REF!,AW82,FALSE)</f>
        <v>#REF!</v>
      </c>
      <c r="N82" s="1556" t="e">
        <f>VLOOKUP($A82,#REF!,AX82,FALSE)*100</f>
        <v>#REF!</v>
      </c>
      <c r="O82" s="1559" t="e">
        <f>VLOOKUP($A82,#REF!,AY82,FALSE)</f>
        <v>#REF!</v>
      </c>
      <c r="P82" s="1561" t="str">
        <f>IFERROR(VLOOKUP($B82,#REF!,AZ82,FALSE),"")</f>
        <v/>
      </c>
      <c r="Q82" s="1562" t="str">
        <f>IFERROR(VLOOKUP($C82,#REF!,BA82,FALSE),"")</f>
        <v/>
      </c>
      <c r="R82" s="1547" t="e">
        <f>VLOOKUP($A82,#REF!,BB82,FALSE)</f>
        <v>#REF!</v>
      </c>
      <c r="S82" s="1547" t="e">
        <f>VLOOKUP($A82,#REF!,BC82,FALSE)</f>
        <v>#REF!</v>
      </c>
      <c r="T82" s="1547" t="e">
        <f>VLOOKUP($A82,#REF!,BD82,FALSE)</f>
        <v>#REF!</v>
      </c>
      <c r="U82" s="1547" t="e">
        <f>VLOOKUP($A82,#REF!,BE82,FALSE)</f>
        <v>#REF!</v>
      </c>
      <c r="V82" s="25" t="e">
        <f>VLOOKUP($A82,#REF!,BF82,FALSE)</f>
        <v>#REF!</v>
      </c>
      <c r="W82" s="25" t="e">
        <f>VLOOKUP($A82,#REF!,BG82,FALSE)</f>
        <v>#REF!</v>
      </c>
      <c r="X82" s="25" t="e">
        <f>VLOOKUP($A82,#REF!,BH82,FALSE)</f>
        <v>#REF!</v>
      </c>
      <c r="Y82" s="25" t="e">
        <f>VLOOKUP($A82,#REF!,BI82,FALSE)</f>
        <v>#REF!</v>
      </c>
      <c r="Z82" s="1547" t="e">
        <f>VLOOKUP($A82,#REF!,BJ82,FALSE)</f>
        <v>#REF!</v>
      </c>
      <c r="AA82" s="1547" t="e">
        <f>VLOOKUP($A82,#REF!,BK82,FALSE)</f>
        <v>#REF!</v>
      </c>
      <c r="AB82" s="1556" t="e">
        <f>VLOOKUP($A82,#REF!,BL82,FALSE)</f>
        <v>#REF!</v>
      </c>
      <c r="AC82" s="1547" t="e">
        <f>VLOOKUP($A82,#REF!,BM82,FALSE)</f>
        <v>#REF!</v>
      </c>
      <c r="AD82" s="1547" t="e">
        <f>VLOOKUP($A82,#REF!,BN82,FALSE)</f>
        <v>#REF!</v>
      </c>
      <c r="AE82" s="1547" t="e">
        <f>VLOOKUP($A82,#REF!,BO82,FALSE)</f>
        <v>#REF!</v>
      </c>
      <c r="AG82" s="1">
        <v>501170115137</v>
      </c>
      <c r="AH82" s="1" t="str">
        <f t="shared" si="15"/>
        <v>5011</v>
      </c>
      <c r="AI82" s="1" t="str">
        <f t="shared" si="16"/>
        <v>7501</v>
      </c>
      <c r="AJ82" s="1" t="str">
        <f t="shared" si="17"/>
        <v>6011</v>
      </c>
      <c r="AK82" s="1" t="str">
        <f t="shared" si="18"/>
        <v>701</v>
      </c>
      <c r="AL82" s="1" t="str">
        <f t="shared" si="19"/>
        <v>1</v>
      </c>
      <c r="AM82" s="1" t="str">
        <f t="shared" si="20"/>
        <v>51</v>
      </c>
      <c r="AN82" s="1" t="str">
        <f t="shared" si="21"/>
        <v>37</v>
      </c>
      <c r="AO82" s="7" t="e">
        <f>MATCH(AO$4,#REF!,0)</f>
        <v>#REF!</v>
      </c>
      <c r="AP82" s="7" t="e">
        <f>MATCH(AP$4,#REF!,0)</f>
        <v>#REF!</v>
      </c>
      <c r="AQ82" s="7" t="e">
        <f>MATCH(AQ$4,#REF!,0)</f>
        <v>#REF!</v>
      </c>
      <c r="AR82" s="7" t="e">
        <f>MATCH(AR$4,#REF!,0)</f>
        <v>#REF!</v>
      </c>
      <c r="AS82" s="7" t="e">
        <f>MATCH(AS$4,#REF!,0)</f>
        <v>#REF!</v>
      </c>
      <c r="AT82" s="7" t="e">
        <f>MATCH(AT$4,#REF!,0)</f>
        <v>#REF!</v>
      </c>
      <c r="AU82" s="7" t="e">
        <f>MATCH(AU$4,#REF!,0)</f>
        <v>#REF!</v>
      </c>
      <c r="AV82" s="7" t="e">
        <f>MATCH(AV$4,#REF!,0)</f>
        <v>#REF!</v>
      </c>
      <c r="AW82" s="7" t="e">
        <f>MATCH(AW$4,#REF!,0)</f>
        <v>#REF!</v>
      </c>
      <c r="AX82" s="7" t="e">
        <f>MATCH(AX$4,#REF!,0)</f>
        <v>#REF!</v>
      </c>
      <c r="AY82" s="7" t="e">
        <f>MATCH(AY$4,#REF!,0)</f>
        <v>#REF!</v>
      </c>
      <c r="AZ82" s="7" t="e">
        <f>MATCH(AZ$4,#REF!,0)</f>
        <v>#REF!</v>
      </c>
      <c r="BA82" s="7" t="e">
        <f>MATCH(BA$4,#REF!,0)</f>
        <v>#REF!</v>
      </c>
      <c r="BB82" s="7" t="e">
        <f>MATCH(BB$4,#REF!,0)</f>
        <v>#REF!</v>
      </c>
      <c r="BC82" s="7" t="e">
        <f>MATCH(BC$4,#REF!,0)</f>
        <v>#REF!</v>
      </c>
      <c r="BD82" s="7" t="e">
        <f>MATCH(BD$4,#REF!,0)</f>
        <v>#REF!</v>
      </c>
      <c r="BE82" s="7" t="e">
        <f>MATCH(BE$4,#REF!,0)</f>
        <v>#REF!</v>
      </c>
      <c r="BF82" s="7" t="e">
        <f>MATCH(BF$4,#REF!,0)</f>
        <v>#REF!</v>
      </c>
      <c r="BG82" s="7" t="e">
        <f>MATCH(BG$4,#REF!,0)</f>
        <v>#REF!</v>
      </c>
      <c r="BH82" s="7" t="e">
        <f>MATCH(BH$4,#REF!,0)</f>
        <v>#REF!</v>
      </c>
      <c r="BI82" s="7" t="e">
        <f>MATCH(BI$4,#REF!,0)</f>
        <v>#REF!</v>
      </c>
      <c r="BJ82" s="7" t="e">
        <f>MATCH(BJ$4,#REF!,0)</f>
        <v>#REF!</v>
      </c>
      <c r="BK82" s="7" t="e">
        <f>MATCH(BK$4,#REF!,0)</f>
        <v>#REF!</v>
      </c>
      <c r="BL82" s="7" t="e">
        <f>MATCH(BL$4,#REF!,0)</f>
        <v>#REF!</v>
      </c>
      <c r="BM82" s="7" t="e">
        <f>MATCH(BM$4,#REF!,0)</f>
        <v>#REF!</v>
      </c>
      <c r="BN82" s="7" t="e">
        <f>MATCH(BN$4,#REF!,0)</f>
        <v>#REF!</v>
      </c>
      <c r="BO82" s="7" t="e">
        <f>MATCH(BO$4,#REF!,0)</f>
        <v>#REF!</v>
      </c>
    </row>
    <row r="83" spans="1:67" ht="12.75" customHeight="1" x14ac:dyDescent="0.15">
      <c r="A83" s="6">
        <f t="shared" si="12"/>
        <v>501170115136</v>
      </c>
      <c r="B83" s="6">
        <f t="shared" si="13"/>
        <v>750170115136</v>
      </c>
      <c r="C83" s="6">
        <f t="shared" si="14"/>
        <v>601170115136</v>
      </c>
      <c r="D83" s="1557" t="e">
        <f>VLOOKUP($A83,#REF!,AO83,FALSE)</f>
        <v>#REF!</v>
      </c>
      <c r="E83" s="1558"/>
      <c r="F83" s="25" t="s">
        <v>294</v>
      </c>
      <c r="G83" s="1560"/>
      <c r="H83" s="1560"/>
      <c r="I83" s="1547" t="e">
        <f>VLOOKUP($A83,#REF!,AS83,FALSE)</f>
        <v>#REF!</v>
      </c>
      <c r="J83" s="1547" t="e">
        <f>VLOOKUP($A83,#REF!,AT83,FALSE)</f>
        <v>#REF!</v>
      </c>
      <c r="K83" s="1559" t="e">
        <f>VLOOKUP($A83,#REF!,AU83,FALSE)</f>
        <v>#REF!</v>
      </c>
      <c r="L83" s="1555" t="str">
        <f>IFERROR(VLOOKUP($B83,#REF!,AV83,FALSE),"")</f>
        <v/>
      </c>
      <c r="M83" s="1556" t="e">
        <f>VLOOKUP($A83,#REF!,AW83,FALSE)</f>
        <v>#REF!</v>
      </c>
      <c r="N83" s="1556" t="e">
        <f>VLOOKUP($A83,#REF!,AX83,FALSE)*100</f>
        <v>#REF!</v>
      </c>
      <c r="O83" s="1559" t="e">
        <f>VLOOKUP($A83,#REF!,AY83,FALSE)</f>
        <v>#REF!</v>
      </c>
      <c r="P83" s="1561" t="str">
        <f>IFERROR(VLOOKUP($B83,#REF!,AZ83,FALSE),"")</f>
        <v/>
      </c>
      <c r="Q83" s="1562" t="str">
        <f>IFERROR(VLOOKUP($C83,#REF!,BA83,FALSE),"")</f>
        <v/>
      </c>
      <c r="R83" s="1547" t="e">
        <f>VLOOKUP($A83,#REF!,BB83,FALSE)</f>
        <v>#REF!</v>
      </c>
      <c r="S83" s="1547" t="e">
        <f>VLOOKUP($A83,#REF!,BC83,FALSE)</f>
        <v>#REF!</v>
      </c>
      <c r="T83" s="1547" t="e">
        <f>VLOOKUP($A83,#REF!,BD83,FALSE)</f>
        <v>#REF!</v>
      </c>
      <c r="U83" s="1547" t="e">
        <f>VLOOKUP($A83,#REF!,BE83,FALSE)</f>
        <v>#REF!</v>
      </c>
      <c r="V83" s="25" t="e">
        <f>VLOOKUP($A83,#REF!,BF83,FALSE)</f>
        <v>#REF!</v>
      </c>
      <c r="W83" s="25" t="e">
        <f>VLOOKUP($A83,#REF!,BG83,FALSE)</f>
        <v>#REF!</v>
      </c>
      <c r="X83" s="25" t="e">
        <f>VLOOKUP($A83,#REF!,BH83,FALSE)</f>
        <v>#REF!</v>
      </c>
      <c r="Y83" s="25" t="e">
        <f>VLOOKUP($A83,#REF!,BI83,FALSE)</f>
        <v>#REF!</v>
      </c>
      <c r="Z83" s="1547" t="e">
        <f>VLOOKUP($A83,#REF!,BJ83,FALSE)</f>
        <v>#REF!</v>
      </c>
      <c r="AA83" s="1547" t="e">
        <f>VLOOKUP($A83,#REF!,BK83,FALSE)</f>
        <v>#REF!</v>
      </c>
      <c r="AB83" s="1556" t="e">
        <f>VLOOKUP($A83,#REF!,BL83,FALSE)</f>
        <v>#REF!</v>
      </c>
      <c r="AC83" s="1547" t="e">
        <f>VLOOKUP($A83,#REF!,BM83,FALSE)</f>
        <v>#REF!</v>
      </c>
      <c r="AD83" s="1547" t="e">
        <f>VLOOKUP($A83,#REF!,BN83,FALSE)</f>
        <v>#REF!</v>
      </c>
      <c r="AE83" s="1547" t="e">
        <f>VLOOKUP($A83,#REF!,BO83,FALSE)</f>
        <v>#REF!</v>
      </c>
      <c r="AG83" s="1">
        <v>501170115136</v>
      </c>
      <c r="AH83" s="1" t="str">
        <f t="shared" si="15"/>
        <v>5011</v>
      </c>
      <c r="AI83" s="1" t="str">
        <f t="shared" si="16"/>
        <v>7501</v>
      </c>
      <c r="AJ83" s="1" t="str">
        <f t="shared" si="17"/>
        <v>6011</v>
      </c>
      <c r="AK83" s="1" t="str">
        <f t="shared" si="18"/>
        <v>701</v>
      </c>
      <c r="AL83" s="1" t="str">
        <f t="shared" si="19"/>
        <v>1</v>
      </c>
      <c r="AM83" s="1" t="str">
        <f t="shared" si="20"/>
        <v>51</v>
      </c>
      <c r="AN83" s="1" t="str">
        <f t="shared" si="21"/>
        <v>36</v>
      </c>
      <c r="AO83" s="7" t="e">
        <f>MATCH(AO$4,#REF!,0)</f>
        <v>#REF!</v>
      </c>
      <c r="AP83" s="7" t="e">
        <f>MATCH(AP$4,#REF!,0)</f>
        <v>#REF!</v>
      </c>
      <c r="AQ83" s="7" t="e">
        <f>MATCH(AQ$4,#REF!,0)</f>
        <v>#REF!</v>
      </c>
      <c r="AR83" s="7" t="e">
        <f>MATCH(AR$4,#REF!,0)</f>
        <v>#REF!</v>
      </c>
      <c r="AS83" s="7" t="e">
        <f>MATCH(AS$4,#REF!,0)</f>
        <v>#REF!</v>
      </c>
      <c r="AT83" s="7" t="e">
        <f>MATCH(AT$4,#REF!,0)</f>
        <v>#REF!</v>
      </c>
      <c r="AU83" s="7" t="e">
        <f>MATCH(AU$4,#REF!,0)</f>
        <v>#REF!</v>
      </c>
      <c r="AV83" s="7" t="e">
        <f>MATCH(AV$4,#REF!,0)</f>
        <v>#REF!</v>
      </c>
      <c r="AW83" s="7" t="e">
        <f>MATCH(AW$4,#REF!,0)</f>
        <v>#REF!</v>
      </c>
      <c r="AX83" s="7" t="e">
        <f>MATCH(AX$4,#REF!,0)</f>
        <v>#REF!</v>
      </c>
      <c r="AY83" s="7" t="e">
        <f>MATCH(AY$4,#REF!,0)</f>
        <v>#REF!</v>
      </c>
      <c r="AZ83" s="7" t="e">
        <f>MATCH(AZ$4,#REF!,0)</f>
        <v>#REF!</v>
      </c>
      <c r="BA83" s="7" t="e">
        <f>MATCH(BA$4,#REF!,0)</f>
        <v>#REF!</v>
      </c>
      <c r="BB83" s="7" t="e">
        <f>MATCH(BB$4,#REF!,0)</f>
        <v>#REF!</v>
      </c>
      <c r="BC83" s="7" t="e">
        <f>MATCH(BC$4,#REF!,0)</f>
        <v>#REF!</v>
      </c>
      <c r="BD83" s="7" t="e">
        <f>MATCH(BD$4,#REF!,0)</f>
        <v>#REF!</v>
      </c>
      <c r="BE83" s="7" t="e">
        <f>MATCH(BE$4,#REF!,0)</f>
        <v>#REF!</v>
      </c>
      <c r="BF83" s="7" t="e">
        <f>MATCH(BF$4,#REF!,0)</f>
        <v>#REF!</v>
      </c>
      <c r="BG83" s="7" t="e">
        <f>MATCH(BG$4,#REF!,0)</f>
        <v>#REF!</v>
      </c>
      <c r="BH83" s="7" t="e">
        <f>MATCH(BH$4,#REF!,0)</f>
        <v>#REF!</v>
      </c>
      <c r="BI83" s="7" t="e">
        <f>MATCH(BI$4,#REF!,0)</f>
        <v>#REF!</v>
      </c>
      <c r="BJ83" s="7" t="e">
        <f>MATCH(BJ$4,#REF!,0)</f>
        <v>#REF!</v>
      </c>
      <c r="BK83" s="7" t="e">
        <f>MATCH(BK$4,#REF!,0)</f>
        <v>#REF!</v>
      </c>
      <c r="BL83" s="7" t="e">
        <f>MATCH(BL$4,#REF!,0)</f>
        <v>#REF!</v>
      </c>
      <c r="BM83" s="7" t="e">
        <f>MATCH(BM$4,#REF!,0)</f>
        <v>#REF!</v>
      </c>
      <c r="BN83" s="7" t="e">
        <f>MATCH(BN$4,#REF!,0)</f>
        <v>#REF!</v>
      </c>
      <c r="BO83" s="7" t="e">
        <f>MATCH(BO$4,#REF!,0)</f>
        <v>#REF!</v>
      </c>
    </row>
    <row r="84" spans="1:67" ht="12.75" customHeight="1" x14ac:dyDescent="0.15">
      <c r="A84" s="6">
        <f t="shared" si="12"/>
        <v>50117011518</v>
      </c>
      <c r="B84" s="6">
        <f t="shared" si="13"/>
        <v>75017011518</v>
      </c>
      <c r="C84" s="6">
        <f t="shared" si="14"/>
        <v>60117011518</v>
      </c>
      <c r="D84" s="1557" t="e">
        <f>VLOOKUP($A84,#REF!,AO84,FALSE)</f>
        <v>#REF!</v>
      </c>
      <c r="E84" s="1558"/>
      <c r="F84" s="25" t="s">
        <v>294</v>
      </c>
      <c r="G84" s="1560"/>
      <c r="H84" s="1560"/>
      <c r="I84" s="1547" t="e">
        <f>VLOOKUP($A84,#REF!,AS84,FALSE)</f>
        <v>#REF!</v>
      </c>
      <c r="J84" s="1547" t="e">
        <f>VLOOKUP($A84,#REF!,AT84,FALSE)</f>
        <v>#REF!</v>
      </c>
      <c r="K84" s="1559" t="e">
        <f>VLOOKUP($A84,#REF!,AU84,FALSE)</f>
        <v>#REF!</v>
      </c>
      <c r="L84" s="1555" t="str">
        <f>IFERROR(VLOOKUP($B84,#REF!,AV84,FALSE),"")</f>
        <v/>
      </c>
      <c r="M84" s="1556" t="e">
        <f>VLOOKUP($A84,#REF!,AW84,FALSE)</f>
        <v>#REF!</v>
      </c>
      <c r="N84" s="1556" t="e">
        <f>VLOOKUP($A84,#REF!,AX84,FALSE)*100</f>
        <v>#REF!</v>
      </c>
      <c r="O84" s="1559" t="e">
        <f>VLOOKUP($A84,#REF!,AY84,FALSE)</f>
        <v>#REF!</v>
      </c>
      <c r="P84" s="1561" t="str">
        <f>IFERROR(VLOOKUP($B84,#REF!,AZ84,FALSE),"")</f>
        <v/>
      </c>
      <c r="Q84" s="1562" t="str">
        <f>IFERROR(VLOOKUP($C84,#REF!,BA84,FALSE),"")</f>
        <v/>
      </c>
      <c r="R84" s="1547" t="e">
        <f>VLOOKUP($A84,#REF!,BB84,FALSE)</f>
        <v>#REF!</v>
      </c>
      <c r="S84" s="1547" t="e">
        <f>VLOOKUP($A84,#REF!,BC84,FALSE)</f>
        <v>#REF!</v>
      </c>
      <c r="T84" s="1547" t="e">
        <f>VLOOKUP($A84,#REF!,BD84,FALSE)</f>
        <v>#REF!</v>
      </c>
      <c r="U84" s="1547" t="e">
        <f>VLOOKUP($A84,#REF!,BE84,FALSE)</f>
        <v>#REF!</v>
      </c>
      <c r="V84" s="25" t="e">
        <f>VLOOKUP($A84,#REF!,BF84,FALSE)</f>
        <v>#REF!</v>
      </c>
      <c r="W84" s="25" t="e">
        <f>VLOOKUP($A84,#REF!,BG84,FALSE)</f>
        <v>#REF!</v>
      </c>
      <c r="X84" s="25" t="e">
        <f>VLOOKUP($A84,#REF!,BH84,FALSE)</f>
        <v>#REF!</v>
      </c>
      <c r="Y84" s="25" t="e">
        <f>VLOOKUP($A84,#REF!,BI84,FALSE)</f>
        <v>#REF!</v>
      </c>
      <c r="Z84" s="1547" t="e">
        <f>VLOOKUP($A84,#REF!,BJ84,FALSE)</f>
        <v>#REF!</v>
      </c>
      <c r="AA84" s="1547" t="e">
        <f>VLOOKUP($A84,#REF!,BK84,FALSE)</f>
        <v>#REF!</v>
      </c>
      <c r="AB84" s="1556" t="e">
        <f>VLOOKUP($A84,#REF!,BL84,FALSE)</f>
        <v>#REF!</v>
      </c>
      <c r="AC84" s="1547" t="e">
        <f>VLOOKUP($A84,#REF!,BM84,FALSE)</f>
        <v>#REF!</v>
      </c>
      <c r="AD84" s="1547" t="e">
        <f>VLOOKUP($A84,#REF!,BN84,FALSE)</f>
        <v>#REF!</v>
      </c>
      <c r="AE84" s="1547" t="e">
        <f>VLOOKUP($A84,#REF!,BO84,FALSE)</f>
        <v>#REF!</v>
      </c>
      <c r="AG84" s="1">
        <v>50117011518</v>
      </c>
      <c r="AH84" s="1" t="str">
        <f t="shared" si="15"/>
        <v>5011</v>
      </c>
      <c r="AI84" s="1" t="str">
        <f t="shared" si="16"/>
        <v>7501</v>
      </c>
      <c r="AJ84" s="1" t="str">
        <f t="shared" si="17"/>
        <v>6011</v>
      </c>
      <c r="AK84" s="1" t="str">
        <f t="shared" si="18"/>
        <v>701</v>
      </c>
      <c r="AL84" s="1" t="str">
        <f t="shared" si="19"/>
        <v>1</v>
      </c>
      <c r="AM84" s="1" t="str">
        <f t="shared" si="20"/>
        <v>51</v>
      </c>
      <c r="AN84" s="1" t="str">
        <f t="shared" si="21"/>
        <v>8</v>
      </c>
      <c r="AO84" s="7" t="e">
        <f>MATCH(AO$4,#REF!,0)</f>
        <v>#REF!</v>
      </c>
      <c r="AP84" s="7" t="e">
        <f>MATCH(AP$4,#REF!,0)</f>
        <v>#REF!</v>
      </c>
      <c r="AQ84" s="7" t="e">
        <f>MATCH(AQ$4,#REF!,0)</f>
        <v>#REF!</v>
      </c>
      <c r="AR84" s="7" t="e">
        <f>MATCH(AR$4,#REF!,0)</f>
        <v>#REF!</v>
      </c>
      <c r="AS84" s="7" t="e">
        <f>MATCH(AS$4,#REF!,0)</f>
        <v>#REF!</v>
      </c>
      <c r="AT84" s="7" t="e">
        <f>MATCH(AT$4,#REF!,0)</f>
        <v>#REF!</v>
      </c>
      <c r="AU84" s="7" t="e">
        <f>MATCH(AU$4,#REF!,0)</f>
        <v>#REF!</v>
      </c>
      <c r="AV84" s="7" t="e">
        <f>MATCH(AV$4,#REF!,0)</f>
        <v>#REF!</v>
      </c>
      <c r="AW84" s="7" t="e">
        <f>MATCH(AW$4,#REF!,0)</f>
        <v>#REF!</v>
      </c>
      <c r="AX84" s="7" t="e">
        <f>MATCH(AX$4,#REF!,0)</f>
        <v>#REF!</v>
      </c>
      <c r="AY84" s="7" t="e">
        <f>MATCH(AY$4,#REF!,0)</f>
        <v>#REF!</v>
      </c>
      <c r="AZ84" s="7" t="e">
        <f>MATCH(AZ$4,#REF!,0)</f>
        <v>#REF!</v>
      </c>
      <c r="BA84" s="7" t="e">
        <f>MATCH(BA$4,#REF!,0)</f>
        <v>#REF!</v>
      </c>
      <c r="BB84" s="7" t="e">
        <f>MATCH(BB$4,#REF!,0)</f>
        <v>#REF!</v>
      </c>
      <c r="BC84" s="7" t="e">
        <f>MATCH(BC$4,#REF!,0)</f>
        <v>#REF!</v>
      </c>
      <c r="BD84" s="7" t="e">
        <f>MATCH(BD$4,#REF!,0)</f>
        <v>#REF!</v>
      </c>
      <c r="BE84" s="7" t="e">
        <f>MATCH(BE$4,#REF!,0)</f>
        <v>#REF!</v>
      </c>
      <c r="BF84" s="7" t="e">
        <f>MATCH(BF$4,#REF!,0)</f>
        <v>#REF!</v>
      </c>
      <c r="BG84" s="7" t="e">
        <f>MATCH(BG$4,#REF!,0)</f>
        <v>#REF!</v>
      </c>
      <c r="BH84" s="7" t="e">
        <f>MATCH(BH$4,#REF!,0)</f>
        <v>#REF!</v>
      </c>
      <c r="BI84" s="7" t="e">
        <f>MATCH(BI$4,#REF!,0)</f>
        <v>#REF!</v>
      </c>
      <c r="BJ84" s="7" t="e">
        <f>MATCH(BJ$4,#REF!,0)</f>
        <v>#REF!</v>
      </c>
      <c r="BK84" s="7" t="e">
        <f>MATCH(BK$4,#REF!,0)</f>
        <v>#REF!</v>
      </c>
      <c r="BL84" s="7" t="e">
        <f>MATCH(BL$4,#REF!,0)</f>
        <v>#REF!</v>
      </c>
      <c r="BM84" s="7" t="e">
        <f>MATCH(BM$4,#REF!,0)</f>
        <v>#REF!</v>
      </c>
      <c r="BN84" s="7" t="e">
        <f>MATCH(BN$4,#REF!,0)</f>
        <v>#REF!</v>
      </c>
      <c r="BO84" s="7" t="e">
        <f>MATCH(BO$4,#REF!,0)</f>
        <v>#REF!</v>
      </c>
    </row>
    <row r="85" spans="1:67" ht="12.75" customHeight="1" x14ac:dyDescent="0.15">
      <c r="A85" s="6">
        <f t="shared" si="12"/>
        <v>50115061457</v>
      </c>
      <c r="B85" s="6">
        <f t="shared" si="13"/>
        <v>75015061457</v>
      </c>
      <c r="C85" s="6">
        <f t="shared" si="14"/>
        <v>60115061457</v>
      </c>
      <c r="D85" s="1557" t="e">
        <f>VLOOKUP($A85,#REF!,AO85,FALSE)</f>
        <v>#REF!</v>
      </c>
      <c r="E85" s="1543" t="e">
        <f>VLOOKUP($A85,#REF!,AP85,FALSE)</f>
        <v>#REF!</v>
      </c>
      <c r="F85" s="25" t="s">
        <v>297</v>
      </c>
      <c r="G85" s="1547" t="e">
        <f>VLOOKUP($A85,#REF!,AR85,FALSE)</f>
        <v>#REF!</v>
      </c>
      <c r="H85" s="1547"/>
      <c r="I85" s="25" t="e">
        <f>VLOOKUP($A85,#REF!,AS85,FALSE)</f>
        <v>#REF!</v>
      </c>
      <c r="J85" s="1547" t="e">
        <f>VLOOKUP($A85,#REF!,AT85,FALSE)</f>
        <v>#REF!</v>
      </c>
      <c r="K85" s="1559" t="e">
        <f>VLOOKUP($A85,#REF!,AU85,FALSE)</f>
        <v>#REF!</v>
      </c>
      <c r="L85" s="1555" t="str">
        <f>IFERROR(VLOOKUP($B85,#REF!,AV85,FALSE),"")</f>
        <v/>
      </c>
      <c r="M85" s="1556" t="e">
        <f>VLOOKUP($A85,#REF!,AW85,FALSE)</f>
        <v>#REF!</v>
      </c>
      <c r="N85" s="1556" t="e">
        <f>VLOOKUP($A85,#REF!,AX85,FALSE)*100</f>
        <v>#REF!</v>
      </c>
      <c r="O85" s="28" t="e">
        <f>VLOOKUP($A85,#REF!,AY85,FALSE)</f>
        <v>#REF!</v>
      </c>
      <c r="P85" s="31" t="str">
        <f>IFERROR(VLOOKUP($B85,#REF!,AZ85,FALSE),"")</f>
        <v/>
      </c>
      <c r="Q85" s="30" t="str">
        <f>IFERROR(VLOOKUP($C85,#REF!,BA85,FALSE),"")</f>
        <v/>
      </c>
      <c r="R85" s="25" t="e">
        <f>VLOOKUP($A85,#REF!,BB85,FALSE)</f>
        <v>#REF!</v>
      </c>
      <c r="S85" s="25" t="e">
        <f>VLOOKUP($A85,#REF!,BC85,FALSE)</f>
        <v>#REF!</v>
      </c>
      <c r="T85" s="25" t="e">
        <f>VLOOKUP($A85,#REF!,BD85,FALSE)</f>
        <v>#REF!</v>
      </c>
      <c r="U85" s="25" t="e">
        <f>VLOOKUP($A85,#REF!,BE85,FALSE)</f>
        <v>#REF!</v>
      </c>
      <c r="V85" s="25" t="e">
        <f>VLOOKUP($A85,#REF!,BF85,FALSE)</f>
        <v>#REF!</v>
      </c>
      <c r="W85" s="25" t="e">
        <f>VLOOKUP($A85,#REF!,BG85,FALSE)</f>
        <v>#REF!</v>
      </c>
      <c r="X85" s="25" t="e">
        <f>VLOOKUP($A85,#REF!,BH85,FALSE)</f>
        <v>#REF!</v>
      </c>
      <c r="Y85" s="25" t="e">
        <f>VLOOKUP($A85,#REF!,BI85,FALSE)</f>
        <v>#REF!</v>
      </c>
      <c r="Z85" s="25" t="e">
        <f>VLOOKUP($A85,#REF!,BJ85,FALSE)</f>
        <v>#REF!</v>
      </c>
      <c r="AA85" s="25" t="e">
        <f>VLOOKUP($A85,#REF!,BK85,FALSE)</f>
        <v>#REF!</v>
      </c>
      <c r="AB85" s="27" t="e">
        <f>VLOOKUP($A85,#REF!,BL85,FALSE)</f>
        <v>#REF!</v>
      </c>
      <c r="AC85" s="25" t="e">
        <f>VLOOKUP($A85,#REF!,BM85,FALSE)</f>
        <v>#REF!</v>
      </c>
      <c r="AD85" s="25" t="e">
        <f>VLOOKUP($A85,#REF!,BN85,FALSE)</f>
        <v>#REF!</v>
      </c>
      <c r="AE85" s="25" t="e">
        <f>VLOOKUP($A85,#REF!,BO85,FALSE)</f>
        <v>#REF!</v>
      </c>
      <c r="AG85" s="1">
        <v>50115061574</v>
      </c>
      <c r="AH85" s="1" t="str">
        <f t="shared" si="15"/>
        <v>5011</v>
      </c>
      <c r="AI85" s="1" t="str">
        <f t="shared" si="16"/>
        <v>7501</v>
      </c>
      <c r="AJ85" s="1" t="str">
        <f t="shared" si="17"/>
        <v>6011</v>
      </c>
      <c r="AK85" s="1" t="str">
        <f t="shared" si="18"/>
        <v>506</v>
      </c>
      <c r="AL85" s="1" t="str">
        <f t="shared" si="19"/>
        <v>1</v>
      </c>
      <c r="AM85" s="1">
        <v>4</v>
      </c>
      <c r="AN85" s="1">
        <v>57</v>
      </c>
      <c r="AO85" s="7" t="e">
        <f>MATCH(AO$4,#REF!,0)</f>
        <v>#REF!</v>
      </c>
      <c r="AP85" s="7" t="e">
        <f>MATCH(AP$4,#REF!,0)</f>
        <v>#REF!</v>
      </c>
      <c r="AQ85" s="7" t="e">
        <f>MATCH(AQ$4,#REF!,0)</f>
        <v>#REF!</v>
      </c>
      <c r="AR85" s="7" t="e">
        <f>MATCH(AR$4,#REF!,0)</f>
        <v>#REF!</v>
      </c>
      <c r="AS85" s="7" t="e">
        <f>MATCH(AS$4,#REF!,0)</f>
        <v>#REF!</v>
      </c>
      <c r="AT85" s="7" t="e">
        <f>MATCH(AT$4,#REF!,0)</f>
        <v>#REF!</v>
      </c>
      <c r="AU85" s="7" t="e">
        <f>MATCH(AU$4,#REF!,0)</f>
        <v>#REF!</v>
      </c>
      <c r="AV85" s="7" t="e">
        <f>MATCH(AV$4,#REF!,0)</f>
        <v>#REF!</v>
      </c>
      <c r="AW85" s="7" t="e">
        <f>MATCH(AW$4,#REF!,0)</f>
        <v>#REF!</v>
      </c>
      <c r="AX85" s="7" t="e">
        <f>MATCH(AX$4,#REF!,0)</f>
        <v>#REF!</v>
      </c>
      <c r="AY85" s="7" t="e">
        <f>MATCH(AY$4,#REF!,0)</f>
        <v>#REF!</v>
      </c>
      <c r="AZ85" s="7" t="e">
        <f>MATCH(AZ$4,#REF!,0)</f>
        <v>#REF!</v>
      </c>
      <c r="BA85" s="7" t="e">
        <f>MATCH(BA$4,#REF!,0)</f>
        <v>#REF!</v>
      </c>
      <c r="BB85" s="7" t="e">
        <f>MATCH(BB$4,#REF!,0)</f>
        <v>#REF!</v>
      </c>
      <c r="BC85" s="7" t="e">
        <f>MATCH(BC$4,#REF!,0)</f>
        <v>#REF!</v>
      </c>
      <c r="BD85" s="7" t="e">
        <f>MATCH(BD$4,#REF!,0)</f>
        <v>#REF!</v>
      </c>
      <c r="BE85" s="7" t="e">
        <f>MATCH(BE$4,#REF!,0)</f>
        <v>#REF!</v>
      </c>
      <c r="BF85" s="7" t="e">
        <f>MATCH(BF$4,#REF!,0)</f>
        <v>#REF!</v>
      </c>
      <c r="BG85" s="7" t="e">
        <f>MATCH(BG$4,#REF!,0)</f>
        <v>#REF!</v>
      </c>
      <c r="BH85" s="7" t="e">
        <f>MATCH(BH$4,#REF!,0)</f>
        <v>#REF!</v>
      </c>
      <c r="BI85" s="7" t="e">
        <f>MATCH(BI$4,#REF!,0)</f>
        <v>#REF!</v>
      </c>
      <c r="BJ85" s="7" t="e">
        <f>MATCH(BJ$4,#REF!,0)</f>
        <v>#REF!</v>
      </c>
      <c r="BK85" s="7" t="e">
        <f>MATCH(BK$4,#REF!,0)</f>
        <v>#REF!</v>
      </c>
      <c r="BL85" s="7" t="e">
        <f>MATCH(BL$4,#REF!,0)</f>
        <v>#REF!</v>
      </c>
      <c r="BM85" s="7" t="e">
        <f>MATCH(BM$4,#REF!,0)</f>
        <v>#REF!</v>
      </c>
      <c r="BN85" s="7" t="e">
        <f>MATCH(BN$4,#REF!,0)</f>
        <v>#REF!</v>
      </c>
      <c r="BO85" s="7" t="e">
        <f>MATCH(BO$4,#REF!,0)</f>
        <v>#REF!</v>
      </c>
    </row>
    <row r="86" spans="1:67" ht="12.75" customHeight="1" x14ac:dyDescent="0.15">
      <c r="A86" s="6">
        <f t="shared" si="12"/>
        <v>50115061574</v>
      </c>
      <c r="B86" s="6">
        <f t="shared" si="13"/>
        <v>75015061574</v>
      </c>
      <c r="C86" s="6">
        <f t="shared" si="14"/>
        <v>60115061574</v>
      </c>
      <c r="D86" s="1557" t="e">
        <f>VLOOKUP($A86,#REF!,AO86,FALSE)</f>
        <v>#REF!</v>
      </c>
      <c r="E86" s="1558"/>
      <c r="F86" s="25" t="s">
        <v>298</v>
      </c>
      <c r="G86" s="1547" t="e">
        <f>VLOOKUP($A86,#REF!,AR86,FALSE)</f>
        <v>#REF!</v>
      </c>
      <c r="H86" s="1547"/>
      <c r="I86" s="25" t="e">
        <f>VLOOKUP($A86,#REF!,AS86,FALSE)</f>
        <v>#REF!</v>
      </c>
      <c r="J86" s="1547" t="e">
        <f>VLOOKUP($A86,#REF!,AT86,FALSE)</f>
        <v>#REF!</v>
      </c>
      <c r="K86" s="1559" t="e">
        <f>VLOOKUP($A86,#REF!,AU86,FALSE)</f>
        <v>#REF!</v>
      </c>
      <c r="L86" s="1555" t="str">
        <f>IFERROR(VLOOKUP($B86,#REF!,AV86,FALSE),"")</f>
        <v/>
      </c>
      <c r="M86" s="1556" t="e">
        <f>VLOOKUP($A86,#REF!,AW86,FALSE)</f>
        <v>#REF!</v>
      </c>
      <c r="N86" s="1556" t="e">
        <f>VLOOKUP($A86,#REF!,AX86,FALSE)*100</f>
        <v>#REF!</v>
      </c>
      <c r="O86" s="28" t="e">
        <f>VLOOKUP($A86,#REF!,AY86,FALSE)</f>
        <v>#REF!</v>
      </c>
      <c r="P86" s="31" t="str">
        <f>IFERROR(VLOOKUP($B86,#REF!,AZ86,FALSE),"")</f>
        <v/>
      </c>
      <c r="Q86" s="30" t="str">
        <f>IFERROR(VLOOKUP($C86,#REF!,BA86,FALSE),"")</f>
        <v/>
      </c>
      <c r="R86" s="25" t="e">
        <f>VLOOKUP($A86,#REF!,BB86,FALSE)</f>
        <v>#REF!</v>
      </c>
      <c r="S86" s="25" t="e">
        <f>VLOOKUP($A86,#REF!,BC86,FALSE)</f>
        <v>#REF!</v>
      </c>
      <c r="T86" s="25" t="e">
        <f>VLOOKUP($A86,#REF!,BD86,FALSE)</f>
        <v>#REF!</v>
      </c>
      <c r="U86" s="25" t="e">
        <f>VLOOKUP($A86,#REF!,BE86,FALSE)</f>
        <v>#REF!</v>
      </c>
      <c r="V86" s="25" t="e">
        <f>VLOOKUP($A86,#REF!,BF86,FALSE)</f>
        <v>#REF!</v>
      </c>
      <c r="W86" s="25" t="e">
        <f>VLOOKUP($A86,#REF!,BG86,FALSE)</f>
        <v>#REF!</v>
      </c>
      <c r="X86" s="25" t="e">
        <f>VLOOKUP($A86,#REF!,BH86,FALSE)</f>
        <v>#REF!</v>
      </c>
      <c r="Y86" s="25" t="e">
        <f>VLOOKUP($A86,#REF!,BI86,FALSE)</f>
        <v>#REF!</v>
      </c>
      <c r="Z86" s="25" t="e">
        <f>VLOOKUP($A86,#REF!,BJ86,FALSE)</f>
        <v>#REF!</v>
      </c>
      <c r="AA86" s="25" t="e">
        <f>VLOOKUP($A86,#REF!,BK86,FALSE)</f>
        <v>#REF!</v>
      </c>
      <c r="AB86" s="27" t="e">
        <f>VLOOKUP($A86,#REF!,BL86,FALSE)</f>
        <v>#REF!</v>
      </c>
      <c r="AC86" s="25" t="e">
        <f>VLOOKUP($A86,#REF!,BM86,FALSE)</f>
        <v>#REF!</v>
      </c>
      <c r="AD86" s="25" t="e">
        <f>VLOOKUP($A86,#REF!,BN86,FALSE)</f>
        <v>#REF!</v>
      </c>
      <c r="AE86" s="25" t="e">
        <f>VLOOKUP($A86,#REF!,BO86,FALSE)</f>
        <v>#REF!</v>
      </c>
      <c r="AG86" s="1">
        <v>50115061457</v>
      </c>
      <c r="AH86" s="1" t="str">
        <f t="shared" si="15"/>
        <v>5011</v>
      </c>
      <c r="AI86" s="1" t="str">
        <f t="shared" si="16"/>
        <v>7501</v>
      </c>
      <c r="AJ86" s="1" t="str">
        <f t="shared" si="17"/>
        <v>6011</v>
      </c>
      <c r="AK86" s="1" t="str">
        <f t="shared" si="18"/>
        <v>506</v>
      </c>
      <c r="AL86" s="1" t="str">
        <f t="shared" si="19"/>
        <v>1</v>
      </c>
      <c r="AM86" s="1">
        <v>57</v>
      </c>
      <c r="AN86" s="1">
        <v>4</v>
      </c>
      <c r="AO86" s="7" t="e">
        <f>MATCH(AO$4,#REF!,0)</f>
        <v>#REF!</v>
      </c>
      <c r="AP86" s="7" t="e">
        <f>MATCH(AP$4,#REF!,0)</f>
        <v>#REF!</v>
      </c>
      <c r="AQ86" s="7" t="e">
        <f>MATCH(AQ$4,#REF!,0)</f>
        <v>#REF!</v>
      </c>
      <c r="AR86" s="7" t="e">
        <f>MATCH(AR$4,#REF!,0)</f>
        <v>#REF!</v>
      </c>
      <c r="AS86" s="7" t="e">
        <f>MATCH(AS$4,#REF!,0)</f>
        <v>#REF!</v>
      </c>
      <c r="AT86" s="7" t="e">
        <f>MATCH(AT$4,#REF!,0)</f>
        <v>#REF!</v>
      </c>
      <c r="AU86" s="7" t="e">
        <f>MATCH(AU$4,#REF!,0)</f>
        <v>#REF!</v>
      </c>
      <c r="AV86" s="7" t="e">
        <f>MATCH(AV$4,#REF!,0)</f>
        <v>#REF!</v>
      </c>
      <c r="AW86" s="7" t="e">
        <f>MATCH(AW$4,#REF!,0)</f>
        <v>#REF!</v>
      </c>
      <c r="AX86" s="7" t="e">
        <f>MATCH(AX$4,#REF!,0)</f>
        <v>#REF!</v>
      </c>
      <c r="AY86" s="7" t="e">
        <f>MATCH(AY$4,#REF!,0)</f>
        <v>#REF!</v>
      </c>
      <c r="AZ86" s="7" t="e">
        <f>MATCH(AZ$4,#REF!,0)</f>
        <v>#REF!</v>
      </c>
      <c r="BA86" s="7" t="e">
        <f>MATCH(BA$4,#REF!,0)</f>
        <v>#REF!</v>
      </c>
      <c r="BB86" s="7" t="e">
        <f>MATCH(BB$4,#REF!,0)</f>
        <v>#REF!</v>
      </c>
      <c r="BC86" s="7" t="e">
        <f>MATCH(BC$4,#REF!,0)</f>
        <v>#REF!</v>
      </c>
      <c r="BD86" s="7" t="e">
        <f>MATCH(BD$4,#REF!,0)</f>
        <v>#REF!</v>
      </c>
      <c r="BE86" s="7" t="e">
        <f>MATCH(BE$4,#REF!,0)</f>
        <v>#REF!</v>
      </c>
      <c r="BF86" s="7" t="e">
        <f>MATCH(BF$4,#REF!,0)</f>
        <v>#REF!</v>
      </c>
      <c r="BG86" s="7" t="e">
        <f>MATCH(BG$4,#REF!,0)</f>
        <v>#REF!</v>
      </c>
      <c r="BH86" s="7" t="e">
        <f>MATCH(BH$4,#REF!,0)</f>
        <v>#REF!</v>
      </c>
      <c r="BI86" s="7" t="e">
        <f>MATCH(BI$4,#REF!,0)</f>
        <v>#REF!</v>
      </c>
      <c r="BJ86" s="7" t="e">
        <f>MATCH(BJ$4,#REF!,0)</f>
        <v>#REF!</v>
      </c>
      <c r="BK86" s="7" t="e">
        <f>MATCH(BK$4,#REF!,0)</f>
        <v>#REF!</v>
      </c>
      <c r="BL86" s="7" t="e">
        <f>MATCH(BL$4,#REF!,0)</f>
        <v>#REF!</v>
      </c>
      <c r="BM86" s="7" t="e">
        <f>MATCH(BM$4,#REF!,0)</f>
        <v>#REF!</v>
      </c>
      <c r="BN86" s="7" t="e">
        <f>MATCH(BN$4,#REF!,0)</f>
        <v>#REF!</v>
      </c>
      <c r="BO86" s="7" t="e">
        <f>MATCH(BO$4,#REF!,0)</f>
        <v>#REF!</v>
      </c>
    </row>
    <row r="87" spans="1:67" ht="12.75" customHeight="1" x14ac:dyDescent="0.15">
      <c r="A87" s="6">
        <f t="shared" si="12"/>
        <v>5010509144</v>
      </c>
      <c r="B87" s="6">
        <f t="shared" si="13"/>
        <v>7500509144</v>
      </c>
      <c r="C87" s="6">
        <f t="shared" si="14"/>
        <v>6010509144</v>
      </c>
      <c r="D87" s="18" t="e">
        <f>VLOOKUP($A87,#REF!,AO87,FALSE)</f>
        <v>#REF!</v>
      </c>
      <c r="E87" s="26" t="e">
        <f>VLOOKUP($A87,#REF!,AP87,FALSE)</f>
        <v>#REF!</v>
      </c>
      <c r="F87" s="25" t="s">
        <v>297</v>
      </c>
      <c r="G87" s="1547" t="e">
        <f>VLOOKUP($A87,#REF!,AR87,FALSE)</f>
        <v>#REF!</v>
      </c>
      <c r="H87" s="1547"/>
      <c r="I87" s="25" t="e">
        <f>VLOOKUP($A87,#REF!,AS87,FALSE)</f>
        <v>#REF!</v>
      </c>
      <c r="J87" s="25" t="e">
        <f>VLOOKUP($A87,#REF!,AT87,FALSE)</f>
        <v>#REF!</v>
      </c>
      <c r="K87" s="28" t="e">
        <f>VLOOKUP($A87,#REF!,AU87,FALSE)</f>
        <v>#REF!</v>
      </c>
      <c r="L87" s="29" t="str">
        <f>IFERROR(VLOOKUP($B87,#REF!,AV87,FALSE),"")</f>
        <v/>
      </c>
      <c r="M87" s="27" t="e">
        <f>VLOOKUP($A87,#REF!,AW87,FALSE)</f>
        <v>#REF!</v>
      </c>
      <c r="N87" s="27" t="e">
        <f>VLOOKUP($A87,#REF!,AX87,FALSE)*100</f>
        <v>#REF!</v>
      </c>
      <c r="O87" s="28" t="e">
        <f>VLOOKUP($A87,#REF!,AY87,FALSE)</f>
        <v>#REF!</v>
      </c>
      <c r="P87" s="31" t="str">
        <f>IFERROR(VLOOKUP($B87,#REF!,AZ87,FALSE),"")</f>
        <v/>
      </c>
      <c r="Q87" s="30" t="str">
        <f>IFERROR(VLOOKUP($C87,#REF!,BA87,FALSE),"")</f>
        <v/>
      </c>
      <c r="R87" s="25" t="e">
        <f>VLOOKUP($A87,#REF!,BB87,FALSE)</f>
        <v>#REF!</v>
      </c>
      <c r="S87" s="25" t="e">
        <f>VLOOKUP($A87,#REF!,BC87,FALSE)</f>
        <v>#REF!</v>
      </c>
      <c r="T87" s="25" t="e">
        <f>VLOOKUP($A87,#REF!,BD87,FALSE)</f>
        <v>#REF!</v>
      </c>
      <c r="U87" s="25" t="e">
        <f>VLOOKUP($A87,#REF!,BE87,FALSE)</f>
        <v>#REF!</v>
      </c>
      <c r="V87" s="25" t="e">
        <f>VLOOKUP($A87,#REF!,BF87,FALSE)</f>
        <v>#REF!</v>
      </c>
      <c r="W87" s="25" t="e">
        <f>VLOOKUP($A87,#REF!,BG87,FALSE)</f>
        <v>#REF!</v>
      </c>
      <c r="X87" s="25" t="e">
        <f>VLOOKUP($A87,#REF!,BH87,FALSE)</f>
        <v>#REF!</v>
      </c>
      <c r="Y87" s="25" t="e">
        <f>VLOOKUP($A87,#REF!,BI87,FALSE)</f>
        <v>#REF!</v>
      </c>
      <c r="Z87" s="25" t="e">
        <f>VLOOKUP($A87,#REF!,BJ87,FALSE)</f>
        <v>#REF!</v>
      </c>
      <c r="AA87" s="25" t="e">
        <f>VLOOKUP($A87,#REF!,BK87,FALSE)</f>
        <v>#REF!</v>
      </c>
      <c r="AB87" s="27" t="e">
        <f>VLOOKUP($A87,#REF!,BL87,FALSE)</f>
        <v>#REF!</v>
      </c>
      <c r="AC87" s="25" t="e">
        <f>VLOOKUP($A87,#REF!,BM87,FALSE)</f>
        <v>#REF!</v>
      </c>
      <c r="AD87" s="25" t="e">
        <f>VLOOKUP($A87,#REF!,BN87,FALSE)</f>
        <v>#REF!</v>
      </c>
      <c r="AE87" s="25" t="e">
        <f>VLOOKUP($A87,#REF!,BO87,FALSE)</f>
        <v>#REF!</v>
      </c>
      <c r="AG87" s="1">
        <v>5010509144</v>
      </c>
      <c r="AH87" s="1" t="str">
        <f t="shared" si="15"/>
        <v>5010</v>
      </c>
      <c r="AI87" s="1" t="str">
        <f t="shared" si="16"/>
        <v>7500</v>
      </c>
      <c r="AJ87" s="1" t="str">
        <f t="shared" si="17"/>
        <v>6010</v>
      </c>
      <c r="AK87" s="1" t="str">
        <f t="shared" si="18"/>
        <v>509</v>
      </c>
      <c r="AL87" s="1" t="str">
        <f t="shared" si="19"/>
        <v>1</v>
      </c>
      <c r="AM87" s="1" t="str">
        <f t="shared" si="20"/>
        <v>44</v>
      </c>
      <c r="AN87" s="1" t="str">
        <f t="shared" si="21"/>
        <v/>
      </c>
      <c r="AO87" s="7" t="e">
        <f>MATCH(AO$4,#REF!,0)</f>
        <v>#REF!</v>
      </c>
      <c r="AP87" s="7" t="e">
        <f>MATCH(AP$4,#REF!,0)</f>
        <v>#REF!</v>
      </c>
      <c r="AQ87" s="7" t="e">
        <f>MATCH(AQ$4,#REF!,0)</f>
        <v>#REF!</v>
      </c>
      <c r="AR87" s="7" t="e">
        <f>MATCH(AR$4,#REF!,0)</f>
        <v>#REF!</v>
      </c>
      <c r="AS87" s="7" t="e">
        <f>MATCH(AS$4,#REF!,0)</f>
        <v>#REF!</v>
      </c>
      <c r="AT87" s="7" t="e">
        <f>MATCH(AT$4,#REF!,0)</f>
        <v>#REF!</v>
      </c>
      <c r="AU87" s="7" t="e">
        <f>MATCH(AU$4,#REF!,0)</f>
        <v>#REF!</v>
      </c>
      <c r="AV87" s="7" t="e">
        <f>MATCH(AV$4,#REF!,0)</f>
        <v>#REF!</v>
      </c>
      <c r="AW87" s="7" t="e">
        <f>MATCH(AW$4,#REF!,0)</f>
        <v>#REF!</v>
      </c>
      <c r="AX87" s="7" t="e">
        <f>MATCH(AX$4,#REF!,0)</f>
        <v>#REF!</v>
      </c>
      <c r="AY87" s="7" t="e">
        <f>MATCH(AY$4,#REF!,0)</f>
        <v>#REF!</v>
      </c>
      <c r="AZ87" s="7" t="e">
        <f>MATCH(AZ$4,#REF!,0)</f>
        <v>#REF!</v>
      </c>
      <c r="BA87" s="7" t="e">
        <f>MATCH(BA$4,#REF!,0)</f>
        <v>#REF!</v>
      </c>
      <c r="BB87" s="7" t="e">
        <f>MATCH(BB$4,#REF!,0)</f>
        <v>#REF!</v>
      </c>
      <c r="BC87" s="7" t="e">
        <f>MATCH(BC$4,#REF!,0)</f>
        <v>#REF!</v>
      </c>
      <c r="BD87" s="7" t="e">
        <f>MATCH(BD$4,#REF!,0)</f>
        <v>#REF!</v>
      </c>
      <c r="BE87" s="7" t="e">
        <f>MATCH(BE$4,#REF!,0)</f>
        <v>#REF!</v>
      </c>
      <c r="BF87" s="7" t="e">
        <f>MATCH(BF$4,#REF!,0)</f>
        <v>#REF!</v>
      </c>
      <c r="BG87" s="7" t="e">
        <f>MATCH(BG$4,#REF!,0)</f>
        <v>#REF!</v>
      </c>
      <c r="BH87" s="7" t="e">
        <f>MATCH(BH$4,#REF!,0)</f>
        <v>#REF!</v>
      </c>
      <c r="BI87" s="7" t="e">
        <f>MATCH(BI$4,#REF!,0)</f>
        <v>#REF!</v>
      </c>
      <c r="BJ87" s="7" t="e">
        <f>MATCH(BJ$4,#REF!,0)</f>
        <v>#REF!</v>
      </c>
      <c r="BK87" s="7" t="e">
        <f>MATCH(BK$4,#REF!,0)</f>
        <v>#REF!</v>
      </c>
      <c r="BL87" s="7" t="e">
        <f>MATCH(BL$4,#REF!,0)</f>
        <v>#REF!</v>
      </c>
      <c r="BM87" s="7" t="e">
        <f>MATCH(BM$4,#REF!,0)</f>
        <v>#REF!</v>
      </c>
      <c r="BN87" s="7" t="e">
        <f>MATCH(BN$4,#REF!,0)</f>
        <v>#REF!</v>
      </c>
      <c r="BO87" s="7" t="e">
        <f>MATCH(BO$4,#REF!,0)</f>
        <v>#REF!</v>
      </c>
    </row>
    <row r="88" spans="1:67" ht="12.75" customHeight="1" x14ac:dyDescent="0.15">
      <c r="A88" s="6">
        <f t="shared" si="12"/>
        <v>5010508144</v>
      </c>
      <c r="B88" s="6">
        <f t="shared" si="13"/>
        <v>7500508144</v>
      </c>
      <c r="C88" s="6">
        <f t="shared" si="14"/>
        <v>6010508144</v>
      </c>
      <c r="D88" s="18" t="e">
        <f>VLOOKUP($A88,#REF!,AO88,FALSE)</f>
        <v>#REF!</v>
      </c>
      <c r="E88" s="26" t="e">
        <f>VLOOKUP($A88,#REF!,AP88,FALSE)</f>
        <v>#REF!</v>
      </c>
      <c r="F88" s="25" t="s">
        <v>297</v>
      </c>
      <c r="G88" s="1547" t="e">
        <f>VLOOKUP($A88,#REF!,AR88,FALSE)</f>
        <v>#REF!</v>
      </c>
      <c r="H88" s="1547"/>
      <c r="I88" s="25" t="e">
        <f>VLOOKUP($A88,#REF!,AS88,FALSE)</f>
        <v>#REF!</v>
      </c>
      <c r="J88" s="25" t="e">
        <f>VLOOKUP($A88,#REF!,AT88,FALSE)</f>
        <v>#REF!</v>
      </c>
      <c r="K88" s="28" t="e">
        <f>VLOOKUP($A88,#REF!,AU88,FALSE)</f>
        <v>#REF!</v>
      </c>
      <c r="L88" s="29" t="str">
        <f>IFERROR(VLOOKUP($B88,#REF!,AV88,FALSE),"")</f>
        <v/>
      </c>
      <c r="M88" s="27" t="e">
        <f>VLOOKUP($A88,#REF!,AW88,FALSE)</f>
        <v>#REF!</v>
      </c>
      <c r="N88" s="27" t="e">
        <f>VLOOKUP($A88,#REF!,AX88,FALSE)*100</f>
        <v>#REF!</v>
      </c>
      <c r="O88" s="28" t="e">
        <f>VLOOKUP($A88,#REF!,AY88,FALSE)</f>
        <v>#REF!</v>
      </c>
      <c r="P88" s="31" t="str">
        <f>IFERROR(VLOOKUP($B88,#REF!,AZ88,FALSE),"")</f>
        <v/>
      </c>
      <c r="Q88" s="30" t="str">
        <f>IFERROR(VLOOKUP($C88,#REF!,BA88,FALSE),"")</f>
        <v/>
      </c>
      <c r="R88" s="25" t="e">
        <f>VLOOKUP($A88,#REF!,BB88,FALSE)</f>
        <v>#REF!</v>
      </c>
      <c r="S88" s="25" t="e">
        <f>VLOOKUP($A88,#REF!,BC88,FALSE)</f>
        <v>#REF!</v>
      </c>
      <c r="T88" s="25" t="e">
        <f>VLOOKUP($A88,#REF!,BD88,FALSE)</f>
        <v>#REF!</v>
      </c>
      <c r="U88" s="25" t="e">
        <f>VLOOKUP($A88,#REF!,BE88,FALSE)</f>
        <v>#REF!</v>
      </c>
      <c r="V88" s="25" t="e">
        <f>VLOOKUP($A88,#REF!,BF88,FALSE)</f>
        <v>#REF!</v>
      </c>
      <c r="W88" s="25" t="e">
        <f>VLOOKUP($A88,#REF!,BG88,FALSE)</f>
        <v>#REF!</v>
      </c>
      <c r="X88" s="25" t="e">
        <f>VLOOKUP($A88,#REF!,BH88,FALSE)</f>
        <v>#REF!</v>
      </c>
      <c r="Y88" s="25" t="e">
        <f>VLOOKUP($A88,#REF!,BI88,FALSE)</f>
        <v>#REF!</v>
      </c>
      <c r="Z88" s="25" t="e">
        <f>VLOOKUP($A88,#REF!,BJ88,FALSE)</f>
        <v>#REF!</v>
      </c>
      <c r="AA88" s="25" t="e">
        <f>VLOOKUP($A88,#REF!,BK88,FALSE)</f>
        <v>#REF!</v>
      </c>
      <c r="AB88" s="27" t="e">
        <f>VLOOKUP($A88,#REF!,BL88,FALSE)</f>
        <v>#REF!</v>
      </c>
      <c r="AC88" s="25" t="e">
        <f>VLOOKUP($A88,#REF!,BM88,FALSE)</f>
        <v>#REF!</v>
      </c>
      <c r="AD88" s="25" t="e">
        <f>VLOOKUP($A88,#REF!,BN88,FALSE)</f>
        <v>#REF!</v>
      </c>
      <c r="AE88" s="25" t="e">
        <f>VLOOKUP($A88,#REF!,BO88,FALSE)</f>
        <v>#REF!</v>
      </c>
      <c r="AG88" s="1">
        <v>5010508144</v>
      </c>
      <c r="AH88" s="1" t="str">
        <f t="shared" si="15"/>
        <v>5010</v>
      </c>
      <c r="AI88" s="1" t="str">
        <f t="shared" si="16"/>
        <v>7500</v>
      </c>
      <c r="AJ88" s="1" t="str">
        <f t="shared" si="17"/>
        <v>6010</v>
      </c>
      <c r="AK88" s="1" t="str">
        <f t="shared" si="18"/>
        <v>508</v>
      </c>
      <c r="AL88" s="1" t="str">
        <f t="shared" si="19"/>
        <v>1</v>
      </c>
      <c r="AM88" s="1" t="str">
        <f t="shared" si="20"/>
        <v>44</v>
      </c>
      <c r="AN88" s="1" t="str">
        <f t="shared" si="21"/>
        <v/>
      </c>
      <c r="AO88" s="7" t="e">
        <f>MATCH(AO$4,#REF!,0)</f>
        <v>#REF!</v>
      </c>
      <c r="AP88" s="7" t="e">
        <f>MATCH(AP$4,#REF!,0)</f>
        <v>#REF!</v>
      </c>
      <c r="AQ88" s="7" t="e">
        <f>MATCH(AQ$4,#REF!,0)</f>
        <v>#REF!</v>
      </c>
      <c r="AR88" s="7" t="e">
        <f>MATCH(AR$4,#REF!,0)</f>
        <v>#REF!</v>
      </c>
      <c r="AS88" s="7" t="e">
        <f>MATCH(AS$4,#REF!,0)</f>
        <v>#REF!</v>
      </c>
      <c r="AT88" s="7" t="e">
        <f>MATCH(AT$4,#REF!,0)</f>
        <v>#REF!</v>
      </c>
      <c r="AU88" s="7" t="e">
        <f>MATCH(AU$4,#REF!,0)</f>
        <v>#REF!</v>
      </c>
      <c r="AV88" s="7" t="e">
        <f>MATCH(AV$4,#REF!,0)</f>
        <v>#REF!</v>
      </c>
      <c r="AW88" s="7" t="e">
        <f>MATCH(AW$4,#REF!,0)</f>
        <v>#REF!</v>
      </c>
      <c r="AX88" s="7" t="e">
        <f>MATCH(AX$4,#REF!,0)</f>
        <v>#REF!</v>
      </c>
      <c r="AY88" s="7" t="e">
        <f>MATCH(AY$4,#REF!,0)</f>
        <v>#REF!</v>
      </c>
      <c r="AZ88" s="7" t="e">
        <f>MATCH(AZ$4,#REF!,0)</f>
        <v>#REF!</v>
      </c>
      <c r="BA88" s="7" t="e">
        <f>MATCH(BA$4,#REF!,0)</f>
        <v>#REF!</v>
      </c>
      <c r="BB88" s="7" t="e">
        <f>MATCH(BB$4,#REF!,0)</f>
        <v>#REF!</v>
      </c>
      <c r="BC88" s="7" t="e">
        <f>MATCH(BC$4,#REF!,0)</f>
        <v>#REF!</v>
      </c>
      <c r="BD88" s="7" t="e">
        <f>MATCH(BD$4,#REF!,0)</f>
        <v>#REF!</v>
      </c>
      <c r="BE88" s="7" t="e">
        <f>MATCH(BE$4,#REF!,0)</f>
        <v>#REF!</v>
      </c>
      <c r="BF88" s="7" t="e">
        <f>MATCH(BF$4,#REF!,0)</f>
        <v>#REF!</v>
      </c>
      <c r="BG88" s="7" t="e">
        <f>MATCH(BG$4,#REF!,0)</f>
        <v>#REF!</v>
      </c>
      <c r="BH88" s="7" t="e">
        <f>MATCH(BH$4,#REF!,0)</f>
        <v>#REF!</v>
      </c>
      <c r="BI88" s="7" t="e">
        <f>MATCH(BI$4,#REF!,0)</f>
        <v>#REF!</v>
      </c>
      <c r="BJ88" s="7" t="e">
        <f>MATCH(BJ$4,#REF!,0)</f>
        <v>#REF!</v>
      </c>
      <c r="BK88" s="7" t="e">
        <f>MATCH(BK$4,#REF!,0)</f>
        <v>#REF!</v>
      </c>
      <c r="BL88" s="7" t="e">
        <f>MATCH(BL$4,#REF!,0)</f>
        <v>#REF!</v>
      </c>
      <c r="BM88" s="7" t="e">
        <f>MATCH(BM$4,#REF!,0)</f>
        <v>#REF!</v>
      </c>
      <c r="BN88" s="7" t="e">
        <f>MATCH(BN$4,#REF!,0)</f>
        <v>#REF!</v>
      </c>
      <c r="BO88" s="7" t="e">
        <f>MATCH(BO$4,#REF!,0)</f>
        <v>#REF!</v>
      </c>
    </row>
    <row r="89" spans="1:67" ht="12.75" customHeight="1" x14ac:dyDescent="0.15">
      <c r="A89" s="6">
        <f t="shared" si="12"/>
        <v>5011801164</v>
      </c>
      <c r="B89" s="6">
        <f t="shared" si="13"/>
        <v>7501801164</v>
      </c>
      <c r="C89" s="6">
        <f t="shared" si="14"/>
        <v>6011801164</v>
      </c>
      <c r="D89" s="1557" t="e">
        <f>VLOOKUP($A89,#REF!,AO89,FALSE)</f>
        <v>#REF!</v>
      </c>
      <c r="E89" s="1543" t="e">
        <f>VLOOKUP($A89,#REF!,AP89,FALSE)</f>
        <v>#REF!</v>
      </c>
      <c r="F89" s="25" t="s">
        <v>295</v>
      </c>
      <c r="G89" s="1547" t="e">
        <f>VLOOKUP($A89,#REF!,AR89,FALSE)</f>
        <v>#REF!</v>
      </c>
      <c r="H89" s="1547"/>
      <c r="I89" s="25" t="e">
        <f>VLOOKUP($A89,#REF!,AS89,FALSE)</f>
        <v>#REF!</v>
      </c>
      <c r="J89" s="1547" t="e">
        <f>VLOOKUP($A89,#REF!,AT89,FALSE)</f>
        <v>#REF!</v>
      </c>
      <c r="K89" s="1559" t="e">
        <f>VLOOKUP($A89,#REF!,AU89,FALSE)</f>
        <v>#REF!</v>
      </c>
      <c r="L89" s="1555" t="str">
        <f>IFERROR(VLOOKUP($B89,#REF!,AV89,FALSE),"")</f>
        <v/>
      </c>
      <c r="M89" s="1556" t="e">
        <f>VLOOKUP($A89,#REF!,AW89,FALSE)</f>
        <v>#REF!</v>
      </c>
      <c r="N89" s="1556" t="e">
        <f>VLOOKUP($A89,#REF!,AX89,FALSE)*100</f>
        <v>#REF!</v>
      </c>
      <c r="O89" s="28" t="e">
        <f>VLOOKUP($A89,#REF!,AY89,FALSE)</f>
        <v>#REF!</v>
      </c>
      <c r="P89" s="31" t="str">
        <f>IFERROR(VLOOKUP($B89,#REF!,AZ89,FALSE),"")</f>
        <v/>
      </c>
      <c r="Q89" s="30" t="str">
        <f>IFERROR(VLOOKUP($C89,#REF!,BA89,FALSE),"")</f>
        <v/>
      </c>
      <c r="R89" s="25" t="e">
        <f>VLOOKUP($A89,#REF!,BB89,FALSE)</f>
        <v>#REF!</v>
      </c>
      <c r="S89" s="25" t="e">
        <f>VLOOKUP($A89,#REF!,BC89,FALSE)</f>
        <v>#REF!</v>
      </c>
      <c r="T89" s="25" t="e">
        <f>VLOOKUP($A89,#REF!,BD89,FALSE)</f>
        <v>#REF!</v>
      </c>
      <c r="U89" s="25" t="e">
        <f>VLOOKUP($A89,#REF!,BE89,FALSE)</f>
        <v>#REF!</v>
      </c>
      <c r="V89" s="25" t="e">
        <f>VLOOKUP($A89,#REF!,BF89,FALSE)</f>
        <v>#REF!</v>
      </c>
      <c r="W89" s="25" t="e">
        <f>VLOOKUP($A89,#REF!,BG89,FALSE)</f>
        <v>#REF!</v>
      </c>
      <c r="X89" s="25" t="e">
        <f>VLOOKUP($A89,#REF!,BH89,FALSE)</f>
        <v>#REF!</v>
      </c>
      <c r="Y89" s="25" t="e">
        <f>VLOOKUP($A89,#REF!,BI89,FALSE)</f>
        <v>#REF!</v>
      </c>
      <c r="Z89" s="25" t="e">
        <f>VLOOKUP($A89,#REF!,BJ89,FALSE)</f>
        <v>#REF!</v>
      </c>
      <c r="AA89" s="25" t="e">
        <f>VLOOKUP($A89,#REF!,BK89,FALSE)</f>
        <v>#REF!</v>
      </c>
      <c r="AB89" s="27" t="e">
        <f>VLOOKUP($A89,#REF!,BL89,FALSE)</f>
        <v>#REF!</v>
      </c>
      <c r="AC89" s="25" t="e">
        <f>VLOOKUP($A89,#REF!,BM89,FALSE)</f>
        <v>#REF!</v>
      </c>
      <c r="AD89" s="25" t="e">
        <f>VLOOKUP($A89,#REF!,BN89,FALSE)</f>
        <v>#REF!</v>
      </c>
      <c r="AE89" s="25" t="e">
        <f>VLOOKUP($A89,#REF!,BO89,FALSE)</f>
        <v>#REF!</v>
      </c>
      <c r="AG89" s="1">
        <v>5011801164</v>
      </c>
      <c r="AH89" s="1" t="str">
        <f t="shared" si="15"/>
        <v>5011</v>
      </c>
      <c r="AI89" s="1" t="str">
        <f t="shared" si="16"/>
        <v>7501</v>
      </c>
      <c r="AJ89" s="1" t="str">
        <f t="shared" si="17"/>
        <v>6011</v>
      </c>
      <c r="AK89" s="1" t="str">
        <f t="shared" si="18"/>
        <v>801</v>
      </c>
      <c r="AL89" s="1" t="str">
        <f t="shared" si="19"/>
        <v>1</v>
      </c>
      <c r="AM89" s="1" t="str">
        <f t="shared" si="20"/>
        <v>64</v>
      </c>
      <c r="AN89" s="1" t="str">
        <f t="shared" si="21"/>
        <v/>
      </c>
      <c r="AO89" s="7" t="e">
        <f>MATCH(AO$4,#REF!,0)</f>
        <v>#REF!</v>
      </c>
      <c r="AP89" s="7" t="e">
        <f>MATCH(AP$4,#REF!,0)</f>
        <v>#REF!</v>
      </c>
      <c r="AQ89" s="7" t="e">
        <f>MATCH(AQ$4,#REF!,0)</f>
        <v>#REF!</v>
      </c>
      <c r="AR89" s="7" t="e">
        <f>MATCH(AR$4,#REF!,0)</f>
        <v>#REF!</v>
      </c>
      <c r="AS89" s="7" t="e">
        <f>MATCH(AS$4,#REF!,0)</f>
        <v>#REF!</v>
      </c>
      <c r="AT89" s="7" t="e">
        <f>MATCH(AT$4,#REF!,0)</f>
        <v>#REF!</v>
      </c>
      <c r="AU89" s="7" t="e">
        <f>MATCH(AU$4,#REF!,0)</f>
        <v>#REF!</v>
      </c>
      <c r="AV89" s="7" t="e">
        <f>MATCH(AV$4,#REF!,0)</f>
        <v>#REF!</v>
      </c>
      <c r="AW89" s="7" t="e">
        <f>MATCH(AW$4,#REF!,0)</f>
        <v>#REF!</v>
      </c>
      <c r="AX89" s="7" t="e">
        <f>MATCH(AX$4,#REF!,0)</f>
        <v>#REF!</v>
      </c>
      <c r="AY89" s="7" t="e">
        <f>MATCH(AY$4,#REF!,0)</f>
        <v>#REF!</v>
      </c>
      <c r="AZ89" s="7" t="e">
        <f>MATCH(AZ$4,#REF!,0)</f>
        <v>#REF!</v>
      </c>
      <c r="BA89" s="7" t="e">
        <f>MATCH(BA$4,#REF!,0)</f>
        <v>#REF!</v>
      </c>
      <c r="BB89" s="7" t="e">
        <f>MATCH(BB$4,#REF!,0)</f>
        <v>#REF!</v>
      </c>
      <c r="BC89" s="7" t="e">
        <f>MATCH(BC$4,#REF!,0)</f>
        <v>#REF!</v>
      </c>
      <c r="BD89" s="7" t="e">
        <f>MATCH(BD$4,#REF!,0)</f>
        <v>#REF!</v>
      </c>
      <c r="BE89" s="7" t="e">
        <f>MATCH(BE$4,#REF!,0)</f>
        <v>#REF!</v>
      </c>
      <c r="BF89" s="7" t="e">
        <f>MATCH(BF$4,#REF!,0)</f>
        <v>#REF!</v>
      </c>
      <c r="BG89" s="7" t="e">
        <f>MATCH(BG$4,#REF!,0)</f>
        <v>#REF!</v>
      </c>
      <c r="BH89" s="7" t="e">
        <f>MATCH(BH$4,#REF!,0)</f>
        <v>#REF!</v>
      </c>
      <c r="BI89" s="7" t="e">
        <f>MATCH(BI$4,#REF!,0)</f>
        <v>#REF!</v>
      </c>
      <c r="BJ89" s="7" t="e">
        <f>MATCH(BJ$4,#REF!,0)</f>
        <v>#REF!</v>
      </c>
      <c r="BK89" s="7" t="e">
        <f>MATCH(BK$4,#REF!,0)</f>
        <v>#REF!</v>
      </c>
      <c r="BL89" s="7" t="e">
        <f>MATCH(BL$4,#REF!,0)</f>
        <v>#REF!</v>
      </c>
      <c r="BM89" s="7" t="e">
        <f>MATCH(BM$4,#REF!,0)</f>
        <v>#REF!</v>
      </c>
      <c r="BN89" s="7" t="e">
        <f>MATCH(BN$4,#REF!,0)</f>
        <v>#REF!</v>
      </c>
      <c r="BO89" s="7" t="e">
        <f>MATCH(BO$4,#REF!,0)</f>
        <v>#REF!</v>
      </c>
    </row>
    <row r="90" spans="1:67" ht="12.75" customHeight="1" x14ac:dyDescent="0.15">
      <c r="A90" s="6">
        <f t="shared" ref="A90:A160" si="22">VALUE(AH90&amp;AK90&amp;AL90&amp;AM90&amp;AN90)</f>
        <v>5011801146</v>
      </c>
      <c r="B90" s="6">
        <f t="shared" ref="B90:B160" si="23">VALUE(AI90&amp;AK90&amp;AL90&amp;AM90&amp;AN90)</f>
        <v>7501801146</v>
      </c>
      <c r="C90" s="6">
        <f t="shared" ref="C90:C160" si="24">VALUE(AJ90&amp;AK90&amp;AL90&amp;AM90&amp;AN90)</f>
        <v>6011801146</v>
      </c>
      <c r="D90" s="1557" t="e">
        <f>VLOOKUP($A90,#REF!,AO90,FALSE)</f>
        <v>#REF!</v>
      </c>
      <c r="E90" s="1558"/>
      <c r="F90" s="25" t="s">
        <v>295</v>
      </c>
      <c r="G90" s="1547" t="e">
        <f>VLOOKUP($A90,#REF!,AR90,FALSE)</f>
        <v>#REF!</v>
      </c>
      <c r="H90" s="1547"/>
      <c r="I90" s="25" t="e">
        <f>VLOOKUP($A90,#REF!,AS90,FALSE)</f>
        <v>#REF!</v>
      </c>
      <c r="J90" s="1547" t="e">
        <f>VLOOKUP($A90,#REF!,AT90,FALSE)</f>
        <v>#REF!</v>
      </c>
      <c r="K90" s="1559" t="e">
        <f>VLOOKUP($A90,#REF!,AU90,FALSE)</f>
        <v>#REF!</v>
      </c>
      <c r="L90" s="1555" t="str">
        <f>IFERROR(VLOOKUP($B90,#REF!,AV90,FALSE),"")</f>
        <v/>
      </c>
      <c r="M90" s="1556" t="e">
        <f>VLOOKUP($A90,#REF!,AW90,FALSE)</f>
        <v>#REF!</v>
      </c>
      <c r="N90" s="1556" t="e">
        <f>VLOOKUP($A90,#REF!,AX90,FALSE)*100</f>
        <v>#REF!</v>
      </c>
      <c r="O90" s="28" t="e">
        <f>VLOOKUP($A90,#REF!,AY90,FALSE)</f>
        <v>#REF!</v>
      </c>
      <c r="P90" s="31" t="str">
        <f>IFERROR(VLOOKUP($B90,#REF!,AZ90,FALSE),"")</f>
        <v/>
      </c>
      <c r="Q90" s="30" t="str">
        <f>IFERROR(VLOOKUP($C90,#REF!,BA90,FALSE),"")</f>
        <v/>
      </c>
      <c r="R90" s="25" t="e">
        <f>VLOOKUP($A90,#REF!,BB90,FALSE)</f>
        <v>#REF!</v>
      </c>
      <c r="S90" s="25" t="e">
        <f>VLOOKUP($A90,#REF!,BC90,FALSE)</f>
        <v>#REF!</v>
      </c>
      <c r="T90" s="25" t="e">
        <f>VLOOKUP($A90,#REF!,BD90,FALSE)</f>
        <v>#REF!</v>
      </c>
      <c r="U90" s="25" t="e">
        <f>VLOOKUP($A90,#REF!,BE90,FALSE)</f>
        <v>#REF!</v>
      </c>
      <c r="V90" s="25" t="e">
        <f>VLOOKUP($A90,#REF!,BF90,FALSE)</f>
        <v>#REF!</v>
      </c>
      <c r="W90" s="25" t="e">
        <f>VLOOKUP($A90,#REF!,BG90,FALSE)</f>
        <v>#REF!</v>
      </c>
      <c r="X90" s="25" t="e">
        <f>VLOOKUP($A90,#REF!,BH90,FALSE)</f>
        <v>#REF!</v>
      </c>
      <c r="Y90" s="25" t="e">
        <f>VLOOKUP($A90,#REF!,BI90,FALSE)</f>
        <v>#REF!</v>
      </c>
      <c r="Z90" s="25" t="e">
        <f>VLOOKUP($A90,#REF!,BJ90,FALSE)</f>
        <v>#REF!</v>
      </c>
      <c r="AA90" s="25" t="e">
        <f>VLOOKUP($A90,#REF!,BK90,FALSE)</f>
        <v>#REF!</v>
      </c>
      <c r="AB90" s="27" t="e">
        <f>VLOOKUP($A90,#REF!,BL90,FALSE)</f>
        <v>#REF!</v>
      </c>
      <c r="AC90" s="25" t="e">
        <f>VLOOKUP($A90,#REF!,BM90,FALSE)</f>
        <v>#REF!</v>
      </c>
      <c r="AD90" s="25" t="e">
        <f>VLOOKUP($A90,#REF!,BN90,FALSE)</f>
        <v>#REF!</v>
      </c>
      <c r="AE90" s="25" t="e">
        <f>VLOOKUP($A90,#REF!,BO90,FALSE)</f>
        <v>#REF!</v>
      </c>
      <c r="AG90" s="1">
        <v>5011801146</v>
      </c>
      <c r="AH90" s="1" t="str">
        <f t="shared" ref="AH90:AH160" si="25">MID(AG90,1,4)</f>
        <v>5011</v>
      </c>
      <c r="AI90" s="1" t="str">
        <f t="shared" ref="AI90:AI160" si="26">"7"&amp;MID(AH90,1,2)&amp;MID(AH90,4,1)</f>
        <v>7501</v>
      </c>
      <c r="AJ90" s="1" t="str">
        <f t="shared" ref="AJ90:AJ160" si="27">IF(RIGHT(AH90,1)="1","6011","6010")</f>
        <v>6011</v>
      </c>
      <c r="AK90" s="1" t="str">
        <f t="shared" ref="AK90:AK160" si="28">MID(AG90,5,3)</f>
        <v>801</v>
      </c>
      <c r="AL90" s="1" t="str">
        <f t="shared" ref="AL90:AL160" si="29">MID(AG90,8,1)</f>
        <v>1</v>
      </c>
      <c r="AM90" s="1" t="str">
        <f t="shared" si="20"/>
        <v>46</v>
      </c>
      <c r="AN90" s="1" t="str">
        <f t="shared" si="21"/>
        <v/>
      </c>
      <c r="AO90" s="7" t="e">
        <f>MATCH(AO$4,#REF!,0)</f>
        <v>#REF!</v>
      </c>
      <c r="AP90" s="7" t="e">
        <f>MATCH(AP$4,#REF!,0)</f>
        <v>#REF!</v>
      </c>
      <c r="AQ90" s="7" t="e">
        <f>MATCH(AQ$4,#REF!,0)</f>
        <v>#REF!</v>
      </c>
      <c r="AR90" s="7" t="e">
        <f>MATCH(AR$4,#REF!,0)</f>
        <v>#REF!</v>
      </c>
      <c r="AS90" s="7" t="e">
        <f>MATCH(AS$4,#REF!,0)</f>
        <v>#REF!</v>
      </c>
      <c r="AT90" s="7" t="e">
        <f>MATCH(AT$4,#REF!,0)</f>
        <v>#REF!</v>
      </c>
      <c r="AU90" s="7" t="e">
        <f>MATCH(AU$4,#REF!,0)</f>
        <v>#REF!</v>
      </c>
      <c r="AV90" s="7" t="e">
        <f>MATCH(AV$4,#REF!,0)</f>
        <v>#REF!</v>
      </c>
      <c r="AW90" s="7" t="e">
        <f>MATCH(AW$4,#REF!,0)</f>
        <v>#REF!</v>
      </c>
      <c r="AX90" s="7" t="e">
        <f>MATCH(AX$4,#REF!,0)</f>
        <v>#REF!</v>
      </c>
      <c r="AY90" s="7" t="e">
        <f>MATCH(AY$4,#REF!,0)</f>
        <v>#REF!</v>
      </c>
      <c r="AZ90" s="7" t="e">
        <f>MATCH(AZ$4,#REF!,0)</f>
        <v>#REF!</v>
      </c>
      <c r="BA90" s="7" t="e">
        <f>MATCH(BA$4,#REF!,0)</f>
        <v>#REF!</v>
      </c>
      <c r="BB90" s="7" t="e">
        <f>MATCH(BB$4,#REF!,0)</f>
        <v>#REF!</v>
      </c>
      <c r="BC90" s="7" t="e">
        <f>MATCH(BC$4,#REF!,0)</f>
        <v>#REF!</v>
      </c>
      <c r="BD90" s="7" t="e">
        <f>MATCH(BD$4,#REF!,0)</f>
        <v>#REF!</v>
      </c>
      <c r="BE90" s="7" t="e">
        <f>MATCH(BE$4,#REF!,0)</f>
        <v>#REF!</v>
      </c>
      <c r="BF90" s="7" t="e">
        <f>MATCH(BF$4,#REF!,0)</f>
        <v>#REF!</v>
      </c>
      <c r="BG90" s="7" t="e">
        <f>MATCH(BG$4,#REF!,0)</f>
        <v>#REF!</v>
      </c>
      <c r="BH90" s="7" t="e">
        <f>MATCH(BH$4,#REF!,0)</f>
        <v>#REF!</v>
      </c>
      <c r="BI90" s="7" t="e">
        <f>MATCH(BI$4,#REF!,0)</f>
        <v>#REF!</v>
      </c>
      <c r="BJ90" s="7" t="e">
        <f>MATCH(BJ$4,#REF!,0)</f>
        <v>#REF!</v>
      </c>
      <c r="BK90" s="7" t="e">
        <f>MATCH(BK$4,#REF!,0)</f>
        <v>#REF!</v>
      </c>
      <c r="BL90" s="7" t="e">
        <f>MATCH(BL$4,#REF!,0)</f>
        <v>#REF!</v>
      </c>
      <c r="BM90" s="7" t="e">
        <f>MATCH(BM$4,#REF!,0)</f>
        <v>#REF!</v>
      </c>
      <c r="BN90" s="7" t="e">
        <f>MATCH(BN$4,#REF!,0)</f>
        <v>#REF!</v>
      </c>
      <c r="BO90" s="7" t="e">
        <f>MATCH(BO$4,#REF!,0)</f>
        <v>#REF!</v>
      </c>
    </row>
    <row r="91" spans="1:67" ht="12.75" customHeight="1" x14ac:dyDescent="0.15">
      <c r="A91" s="6">
        <f t="shared" si="22"/>
        <v>5010517199</v>
      </c>
      <c r="B91" s="6">
        <f t="shared" si="23"/>
        <v>7500517199</v>
      </c>
      <c r="C91" s="6">
        <f t="shared" si="24"/>
        <v>6010517199</v>
      </c>
      <c r="D91" s="18" t="e">
        <f>VLOOKUP($A91,#REF!,AO91,FALSE)</f>
        <v>#REF!</v>
      </c>
      <c r="E91" s="26" t="e">
        <f>VLOOKUP($A91,#REF!,AP91,FALSE)</f>
        <v>#REF!</v>
      </c>
      <c r="F91" s="25" t="e">
        <f t="shared" ref="F91:F160" si="30">LEFT(E91,2)&amp;G91</f>
        <v>#REF!</v>
      </c>
      <c r="G91" s="1547" t="e">
        <f>VLOOKUP($A91,#REF!,AR91,FALSE)</f>
        <v>#REF!</v>
      </c>
      <c r="H91" s="1547"/>
      <c r="I91" s="25" t="e">
        <f>VLOOKUP($A91,#REF!,AS91,FALSE)</f>
        <v>#REF!</v>
      </c>
      <c r="J91" s="25" t="e">
        <f>VLOOKUP($A91,#REF!,AT91,FALSE)</f>
        <v>#REF!</v>
      </c>
      <c r="K91" s="28" t="e">
        <f>VLOOKUP($A91,#REF!,AU91,FALSE)</f>
        <v>#REF!</v>
      </c>
      <c r="L91" s="29" t="str">
        <f>IFERROR(VLOOKUP($B91,#REF!,AV91,FALSE),"")</f>
        <v/>
      </c>
      <c r="M91" s="27" t="e">
        <f>VLOOKUP($A91,#REF!,AW91,FALSE)</f>
        <v>#REF!</v>
      </c>
      <c r="N91" s="27" t="e">
        <f>VLOOKUP($A91,#REF!,AX91,FALSE)*100</f>
        <v>#REF!</v>
      </c>
      <c r="O91" s="28" t="e">
        <f>VLOOKUP($A91,#REF!,AY91,FALSE)</f>
        <v>#REF!</v>
      </c>
      <c r="P91" s="31" t="str">
        <f>IFERROR(VLOOKUP($B91,#REF!,AZ91,FALSE),"")</f>
        <v/>
      </c>
      <c r="Q91" s="30" t="str">
        <f>IFERROR(VLOOKUP($C91,#REF!,BA91,FALSE),"")</f>
        <v/>
      </c>
      <c r="R91" s="25" t="e">
        <f>VLOOKUP($A91,#REF!,BB91,FALSE)</f>
        <v>#REF!</v>
      </c>
      <c r="S91" s="25" t="e">
        <f>VLOOKUP($A91,#REF!,BC91,FALSE)</f>
        <v>#REF!</v>
      </c>
      <c r="T91" s="25" t="e">
        <f>VLOOKUP($A91,#REF!,BD91,FALSE)</f>
        <v>#REF!</v>
      </c>
      <c r="U91" s="25" t="e">
        <f>VLOOKUP($A91,#REF!,BE91,FALSE)</f>
        <v>#REF!</v>
      </c>
      <c r="V91" s="25" t="e">
        <f>VLOOKUP($A91,#REF!,BF91,FALSE)</f>
        <v>#REF!</v>
      </c>
      <c r="W91" s="25" t="e">
        <f>VLOOKUP($A91,#REF!,BG91,FALSE)</f>
        <v>#REF!</v>
      </c>
      <c r="X91" s="25" t="e">
        <f>VLOOKUP($A91,#REF!,BH91,FALSE)</f>
        <v>#REF!</v>
      </c>
      <c r="Y91" s="25" t="e">
        <f>VLOOKUP($A91,#REF!,BI91,FALSE)</f>
        <v>#REF!</v>
      </c>
      <c r="Z91" s="25" t="e">
        <f>VLOOKUP($A91,#REF!,BJ91,FALSE)</f>
        <v>#REF!</v>
      </c>
      <c r="AA91" s="25" t="e">
        <f>VLOOKUP($A91,#REF!,BK91,FALSE)</f>
        <v>#REF!</v>
      </c>
      <c r="AB91" s="27" t="e">
        <f>VLOOKUP($A91,#REF!,BL91,FALSE)</f>
        <v>#REF!</v>
      </c>
      <c r="AC91" s="25" t="e">
        <f>VLOOKUP($A91,#REF!,BM91,FALSE)</f>
        <v>#REF!</v>
      </c>
      <c r="AD91" s="25" t="e">
        <f>VLOOKUP($A91,#REF!,BN91,FALSE)</f>
        <v>#REF!</v>
      </c>
      <c r="AE91" s="25" t="e">
        <f>VLOOKUP($A91,#REF!,BO91,FALSE)</f>
        <v>#REF!</v>
      </c>
      <c r="AG91" s="1">
        <v>5010517199</v>
      </c>
      <c r="AH91" s="1" t="str">
        <f t="shared" si="25"/>
        <v>5010</v>
      </c>
      <c r="AI91" s="1" t="str">
        <f t="shared" si="26"/>
        <v>7500</v>
      </c>
      <c r="AJ91" s="1" t="str">
        <f t="shared" si="27"/>
        <v>6010</v>
      </c>
      <c r="AK91" s="1" t="str">
        <f t="shared" si="28"/>
        <v>517</v>
      </c>
      <c r="AL91" s="1" t="str">
        <f t="shared" si="29"/>
        <v>1</v>
      </c>
      <c r="AM91" s="1" t="str">
        <f t="shared" si="20"/>
        <v>99</v>
      </c>
      <c r="AN91" s="1" t="str">
        <f t="shared" si="21"/>
        <v/>
      </c>
      <c r="AO91" s="7" t="e">
        <f>MATCH(AO$4,#REF!,0)</f>
        <v>#REF!</v>
      </c>
      <c r="AP91" s="7" t="e">
        <f>MATCH(AP$4,#REF!,0)</f>
        <v>#REF!</v>
      </c>
      <c r="AQ91" s="7" t="e">
        <f>MATCH(AQ$4,#REF!,0)</f>
        <v>#REF!</v>
      </c>
      <c r="AR91" s="7" t="e">
        <f>MATCH(AR$4,#REF!,0)</f>
        <v>#REF!</v>
      </c>
      <c r="AS91" s="7" t="e">
        <f>MATCH(AS$4,#REF!,0)</f>
        <v>#REF!</v>
      </c>
      <c r="AT91" s="7" t="e">
        <f>MATCH(AT$4,#REF!,0)</f>
        <v>#REF!</v>
      </c>
      <c r="AU91" s="7" t="e">
        <f>MATCH(AU$4,#REF!,0)</f>
        <v>#REF!</v>
      </c>
      <c r="AV91" s="7" t="e">
        <f>MATCH(AV$4,#REF!,0)</f>
        <v>#REF!</v>
      </c>
      <c r="AW91" s="7" t="e">
        <f>MATCH(AW$4,#REF!,0)</f>
        <v>#REF!</v>
      </c>
      <c r="AX91" s="7" t="e">
        <f>MATCH(AX$4,#REF!,0)</f>
        <v>#REF!</v>
      </c>
      <c r="AY91" s="7" t="e">
        <f>MATCH(AY$4,#REF!,0)</f>
        <v>#REF!</v>
      </c>
      <c r="AZ91" s="7" t="e">
        <f>MATCH(AZ$4,#REF!,0)</f>
        <v>#REF!</v>
      </c>
      <c r="BA91" s="7" t="e">
        <f>MATCH(BA$4,#REF!,0)</f>
        <v>#REF!</v>
      </c>
      <c r="BB91" s="7" t="e">
        <f>MATCH(BB$4,#REF!,0)</f>
        <v>#REF!</v>
      </c>
      <c r="BC91" s="7" t="e">
        <f>MATCH(BC$4,#REF!,0)</f>
        <v>#REF!</v>
      </c>
      <c r="BD91" s="7" t="e">
        <f>MATCH(BD$4,#REF!,0)</f>
        <v>#REF!</v>
      </c>
      <c r="BE91" s="7" t="e">
        <f>MATCH(BE$4,#REF!,0)</f>
        <v>#REF!</v>
      </c>
      <c r="BF91" s="7" t="e">
        <f>MATCH(BF$4,#REF!,0)</f>
        <v>#REF!</v>
      </c>
      <c r="BG91" s="7" t="e">
        <f>MATCH(BG$4,#REF!,0)</f>
        <v>#REF!</v>
      </c>
      <c r="BH91" s="7" t="e">
        <f>MATCH(BH$4,#REF!,0)</f>
        <v>#REF!</v>
      </c>
      <c r="BI91" s="7" t="e">
        <f>MATCH(BI$4,#REF!,0)</f>
        <v>#REF!</v>
      </c>
      <c r="BJ91" s="7" t="e">
        <f>MATCH(BJ$4,#REF!,0)</f>
        <v>#REF!</v>
      </c>
      <c r="BK91" s="7" t="e">
        <f>MATCH(BK$4,#REF!,0)</f>
        <v>#REF!</v>
      </c>
      <c r="BL91" s="7" t="e">
        <f>MATCH(BL$4,#REF!,0)</f>
        <v>#REF!</v>
      </c>
      <c r="BM91" s="7" t="e">
        <f>MATCH(BM$4,#REF!,0)</f>
        <v>#REF!</v>
      </c>
      <c r="BN91" s="7" t="e">
        <f>MATCH(BN$4,#REF!,0)</f>
        <v>#REF!</v>
      </c>
      <c r="BO91" s="7" t="e">
        <f>MATCH(BO$4,#REF!,0)</f>
        <v>#REF!</v>
      </c>
    </row>
    <row r="92" spans="1:67" ht="12.75" customHeight="1" x14ac:dyDescent="0.15">
      <c r="A92" s="6">
        <f t="shared" si="22"/>
        <v>501121515042</v>
      </c>
      <c r="B92" s="6">
        <f t="shared" si="23"/>
        <v>750121515042</v>
      </c>
      <c r="C92" s="6">
        <f t="shared" si="24"/>
        <v>601121515042</v>
      </c>
      <c r="D92" s="1557" t="e">
        <f>VLOOKUP($A92,#REF!,AO92,FALSE)</f>
        <v>#REF!</v>
      </c>
      <c r="E92" s="1543" t="e">
        <f>VLOOKUP($A92,#REF!,AP92,FALSE)</f>
        <v>#REF!</v>
      </c>
      <c r="F92" s="25" t="e">
        <f t="shared" si="30"/>
        <v>#REF!</v>
      </c>
      <c r="G92" s="1547" t="e">
        <f>VLOOKUP($A92,#REF!,AR92,FALSE)</f>
        <v>#REF!</v>
      </c>
      <c r="H92" s="1547"/>
      <c r="I92" s="25" t="e">
        <f>VLOOKUP($A92,#REF!,AS92,FALSE)</f>
        <v>#REF!</v>
      </c>
      <c r="J92" s="1547" t="e">
        <f>VLOOKUP($A92,#REF!,AT92,FALSE)</f>
        <v>#REF!</v>
      </c>
      <c r="K92" s="1559" t="e">
        <f>VLOOKUP($A92,#REF!,AU92,FALSE)</f>
        <v>#REF!</v>
      </c>
      <c r="L92" s="1555" t="str">
        <f>IFERROR(VLOOKUP($B92,#REF!,AV92,FALSE),"")</f>
        <v/>
      </c>
      <c r="M92" s="1556" t="e">
        <f>VLOOKUP($A92,#REF!,AW92,FALSE)</f>
        <v>#REF!</v>
      </c>
      <c r="N92" s="1556" t="e">
        <f>VLOOKUP($A92,#REF!,AX92,FALSE)*100</f>
        <v>#REF!</v>
      </c>
      <c r="O92" s="28" t="e">
        <f>VLOOKUP($A92,#REF!,AY92,FALSE)</f>
        <v>#REF!</v>
      </c>
      <c r="P92" s="31" t="str">
        <f>IFERROR(VLOOKUP($B92,#REF!,AZ92,FALSE),"")</f>
        <v/>
      </c>
      <c r="Q92" s="30" t="str">
        <f>IFERROR(VLOOKUP($C92,#REF!,BA92,FALSE),"")</f>
        <v/>
      </c>
      <c r="R92" s="25" t="e">
        <f>VLOOKUP($A92,#REF!,BB92,FALSE)</f>
        <v>#REF!</v>
      </c>
      <c r="S92" s="25" t="e">
        <f>VLOOKUP($A92,#REF!,BC92,FALSE)</f>
        <v>#REF!</v>
      </c>
      <c r="T92" s="25" t="e">
        <f>VLOOKUP($A92,#REF!,BD92,FALSE)</f>
        <v>#REF!</v>
      </c>
      <c r="U92" s="25" t="e">
        <f>VLOOKUP($A92,#REF!,BE92,FALSE)</f>
        <v>#REF!</v>
      </c>
      <c r="V92" s="25" t="e">
        <f>VLOOKUP($A92,#REF!,BF92,FALSE)</f>
        <v>#REF!</v>
      </c>
      <c r="W92" s="25" t="e">
        <f>VLOOKUP($A92,#REF!,BG92,FALSE)</f>
        <v>#REF!</v>
      </c>
      <c r="X92" s="25" t="e">
        <f>VLOOKUP($A92,#REF!,BH92,FALSE)</f>
        <v>#REF!</v>
      </c>
      <c r="Y92" s="25" t="e">
        <f>VLOOKUP($A92,#REF!,BI92,FALSE)</f>
        <v>#REF!</v>
      </c>
      <c r="Z92" s="25" t="e">
        <f>VLOOKUP($A92,#REF!,BJ92,FALSE)</f>
        <v>#REF!</v>
      </c>
      <c r="AA92" s="25" t="e">
        <f>VLOOKUP($A92,#REF!,BK92,FALSE)</f>
        <v>#REF!</v>
      </c>
      <c r="AB92" s="27" t="e">
        <f>VLOOKUP($A92,#REF!,BL92,FALSE)</f>
        <v>#REF!</v>
      </c>
      <c r="AC92" s="25" t="e">
        <f>VLOOKUP($A92,#REF!,BM92,FALSE)</f>
        <v>#REF!</v>
      </c>
      <c r="AD92" s="25" t="e">
        <f>VLOOKUP($A92,#REF!,BN92,FALSE)</f>
        <v>#REF!</v>
      </c>
      <c r="AE92" s="25" t="e">
        <f>VLOOKUP($A92,#REF!,BO92,FALSE)</f>
        <v>#REF!</v>
      </c>
      <c r="AG92" s="1">
        <v>501121515042</v>
      </c>
      <c r="AH92" s="1" t="str">
        <f t="shared" si="25"/>
        <v>5011</v>
      </c>
      <c r="AI92" s="1" t="str">
        <f t="shared" si="26"/>
        <v>7501</v>
      </c>
      <c r="AJ92" s="1" t="str">
        <f t="shared" si="27"/>
        <v>6011</v>
      </c>
      <c r="AK92" s="1" t="str">
        <f t="shared" si="28"/>
        <v>215</v>
      </c>
      <c r="AL92" s="1" t="str">
        <f t="shared" si="29"/>
        <v>1</v>
      </c>
      <c r="AM92" s="1" t="str">
        <f t="shared" si="20"/>
        <v>50</v>
      </c>
      <c r="AN92" s="1" t="str">
        <f t="shared" si="21"/>
        <v>42</v>
      </c>
      <c r="AO92" s="7" t="e">
        <f>MATCH(AO$4,#REF!,0)</f>
        <v>#REF!</v>
      </c>
      <c r="AP92" s="7" t="e">
        <f>MATCH(AP$4,#REF!,0)</f>
        <v>#REF!</v>
      </c>
      <c r="AQ92" s="7" t="e">
        <f>MATCH(AQ$4,#REF!,0)</f>
        <v>#REF!</v>
      </c>
      <c r="AR92" s="7" t="e">
        <f>MATCH(AR$4,#REF!,0)</f>
        <v>#REF!</v>
      </c>
      <c r="AS92" s="7" t="e">
        <f>MATCH(AS$4,#REF!,0)</f>
        <v>#REF!</v>
      </c>
      <c r="AT92" s="7" t="e">
        <f>MATCH(AT$4,#REF!,0)</f>
        <v>#REF!</v>
      </c>
      <c r="AU92" s="7" t="e">
        <f>MATCH(AU$4,#REF!,0)</f>
        <v>#REF!</v>
      </c>
      <c r="AV92" s="7" t="e">
        <f>MATCH(AV$4,#REF!,0)</f>
        <v>#REF!</v>
      </c>
      <c r="AW92" s="7" t="e">
        <f>MATCH(AW$4,#REF!,0)</f>
        <v>#REF!</v>
      </c>
      <c r="AX92" s="7" t="e">
        <f>MATCH(AX$4,#REF!,0)</f>
        <v>#REF!</v>
      </c>
      <c r="AY92" s="7" t="e">
        <f>MATCH(AY$4,#REF!,0)</f>
        <v>#REF!</v>
      </c>
      <c r="AZ92" s="7" t="e">
        <f>MATCH(AZ$4,#REF!,0)</f>
        <v>#REF!</v>
      </c>
      <c r="BA92" s="7" t="e">
        <f>MATCH(BA$4,#REF!,0)</f>
        <v>#REF!</v>
      </c>
      <c r="BB92" s="7" t="e">
        <f>MATCH(BB$4,#REF!,0)</f>
        <v>#REF!</v>
      </c>
      <c r="BC92" s="7" t="e">
        <f>MATCH(BC$4,#REF!,0)</f>
        <v>#REF!</v>
      </c>
      <c r="BD92" s="7" t="e">
        <f>MATCH(BD$4,#REF!,0)</f>
        <v>#REF!</v>
      </c>
      <c r="BE92" s="7" t="e">
        <f>MATCH(BE$4,#REF!,0)</f>
        <v>#REF!</v>
      </c>
      <c r="BF92" s="7" t="e">
        <f>MATCH(BF$4,#REF!,0)</f>
        <v>#REF!</v>
      </c>
      <c r="BG92" s="7" t="e">
        <f>MATCH(BG$4,#REF!,0)</f>
        <v>#REF!</v>
      </c>
      <c r="BH92" s="7" t="e">
        <f>MATCH(BH$4,#REF!,0)</f>
        <v>#REF!</v>
      </c>
      <c r="BI92" s="7" t="e">
        <f>MATCH(BI$4,#REF!,0)</f>
        <v>#REF!</v>
      </c>
      <c r="BJ92" s="7" t="e">
        <f>MATCH(BJ$4,#REF!,0)</f>
        <v>#REF!</v>
      </c>
      <c r="BK92" s="7" t="e">
        <f>MATCH(BK$4,#REF!,0)</f>
        <v>#REF!</v>
      </c>
      <c r="BL92" s="7" t="e">
        <f>MATCH(BL$4,#REF!,0)</f>
        <v>#REF!</v>
      </c>
      <c r="BM92" s="7" t="e">
        <f>MATCH(BM$4,#REF!,0)</f>
        <v>#REF!</v>
      </c>
      <c r="BN92" s="7" t="e">
        <f>MATCH(BN$4,#REF!,0)</f>
        <v>#REF!</v>
      </c>
      <c r="BO92" s="7" t="e">
        <f>MATCH(BO$4,#REF!,0)</f>
        <v>#REF!</v>
      </c>
    </row>
    <row r="93" spans="1:67" ht="12.75" customHeight="1" x14ac:dyDescent="0.15">
      <c r="A93" s="6">
        <f t="shared" si="22"/>
        <v>501121514250</v>
      </c>
      <c r="B93" s="6">
        <f t="shared" si="23"/>
        <v>750121514250</v>
      </c>
      <c r="C93" s="6">
        <f t="shared" si="24"/>
        <v>601121514250</v>
      </c>
      <c r="D93" s="1557" t="e">
        <f>VLOOKUP($A93,#REF!,AO93,FALSE)</f>
        <v>#REF!</v>
      </c>
      <c r="E93" s="1558"/>
      <c r="F93" s="25" t="s">
        <v>283</v>
      </c>
      <c r="G93" s="1547" t="e">
        <f>VLOOKUP($A93,#REF!,AR93,FALSE)</f>
        <v>#REF!</v>
      </c>
      <c r="H93" s="1547"/>
      <c r="I93" s="25" t="e">
        <f>VLOOKUP($A93,#REF!,AS93,FALSE)</f>
        <v>#REF!</v>
      </c>
      <c r="J93" s="1547" t="e">
        <f>VLOOKUP($A93,#REF!,AT93,FALSE)</f>
        <v>#REF!</v>
      </c>
      <c r="K93" s="1559" t="e">
        <f>VLOOKUP($A93,#REF!,AU93,FALSE)</f>
        <v>#REF!</v>
      </c>
      <c r="L93" s="1555" t="str">
        <f>IFERROR(VLOOKUP($B93,#REF!,AV93,FALSE),"")</f>
        <v/>
      </c>
      <c r="M93" s="1556" t="e">
        <f>VLOOKUP($A93,#REF!,AW93,FALSE)</f>
        <v>#REF!</v>
      </c>
      <c r="N93" s="1556" t="e">
        <f>VLOOKUP($A93,#REF!,AX93,FALSE)*100</f>
        <v>#REF!</v>
      </c>
      <c r="O93" s="28" t="e">
        <f>VLOOKUP($A93,#REF!,AY93,FALSE)</f>
        <v>#REF!</v>
      </c>
      <c r="P93" s="31" t="str">
        <f>IFERROR(VLOOKUP($B93,#REF!,AZ93,FALSE),"")</f>
        <v/>
      </c>
      <c r="Q93" s="30" t="str">
        <f>IFERROR(VLOOKUP($C93,#REF!,BA93,FALSE),"")</f>
        <v/>
      </c>
      <c r="R93" s="25" t="e">
        <f>VLOOKUP($A93,#REF!,BB93,FALSE)</f>
        <v>#REF!</v>
      </c>
      <c r="S93" s="25" t="e">
        <f>VLOOKUP($A93,#REF!,BC93,FALSE)</f>
        <v>#REF!</v>
      </c>
      <c r="T93" s="25" t="e">
        <f>VLOOKUP($A93,#REF!,BD93,FALSE)</f>
        <v>#REF!</v>
      </c>
      <c r="U93" s="25" t="e">
        <f>VLOOKUP($A93,#REF!,BE93,FALSE)</f>
        <v>#REF!</v>
      </c>
      <c r="V93" s="25" t="e">
        <f>VLOOKUP($A93,#REF!,BF93,FALSE)</f>
        <v>#REF!</v>
      </c>
      <c r="W93" s="25" t="e">
        <f>VLOOKUP($A93,#REF!,BG93,FALSE)</f>
        <v>#REF!</v>
      </c>
      <c r="X93" s="25" t="e">
        <f>VLOOKUP($A93,#REF!,BH93,FALSE)</f>
        <v>#REF!</v>
      </c>
      <c r="Y93" s="25" t="e">
        <f>VLOOKUP($A93,#REF!,BI93,FALSE)</f>
        <v>#REF!</v>
      </c>
      <c r="Z93" s="25" t="e">
        <f>VLOOKUP($A93,#REF!,BJ93,FALSE)</f>
        <v>#REF!</v>
      </c>
      <c r="AA93" s="25" t="e">
        <f>VLOOKUP($A93,#REF!,BK93,FALSE)</f>
        <v>#REF!</v>
      </c>
      <c r="AB93" s="27" t="e">
        <f>VLOOKUP($A93,#REF!,BL93,FALSE)</f>
        <v>#REF!</v>
      </c>
      <c r="AC93" s="25" t="e">
        <f>VLOOKUP($A93,#REF!,BM93,FALSE)</f>
        <v>#REF!</v>
      </c>
      <c r="AD93" s="25" t="e">
        <f>VLOOKUP($A93,#REF!,BN93,FALSE)</f>
        <v>#REF!</v>
      </c>
      <c r="AE93" s="25" t="e">
        <f>VLOOKUP($A93,#REF!,BO93,FALSE)</f>
        <v>#REF!</v>
      </c>
      <c r="AG93" s="1">
        <v>501121514250</v>
      </c>
      <c r="AH93" s="1" t="str">
        <f t="shared" si="25"/>
        <v>5011</v>
      </c>
      <c r="AI93" s="1" t="str">
        <f t="shared" si="26"/>
        <v>7501</v>
      </c>
      <c r="AJ93" s="1" t="str">
        <f t="shared" si="27"/>
        <v>6011</v>
      </c>
      <c r="AK93" s="1" t="str">
        <f t="shared" si="28"/>
        <v>215</v>
      </c>
      <c r="AL93" s="1" t="str">
        <f t="shared" si="29"/>
        <v>1</v>
      </c>
      <c r="AM93" s="1" t="str">
        <f t="shared" si="20"/>
        <v>42</v>
      </c>
      <c r="AN93" s="1" t="str">
        <f t="shared" si="21"/>
        <v>50</v>
      </c>
      <c r="AO93" s="7" t="e">
        <f>MATCH(AO$4,#REF!,0)</f>
        <v>#REF!</v>
      </c>
      <c r="AP93" s="7" t="e">
        <f>MATCH(AP$4,#REF!,0)</f>
        <v>#REF!</v>
      </c>
      <c r="AQ93" s="7" t="e">
        <f>MATCH(AQ$4,#REF!,0)</f>
        <v>#REF!</v>
      </c>
      <c r="AR93" s="7" t="e">
        <f>MATCH(AR$4,#REF!,0)</f>
        <v>#REF!</v>
      </c>
      <c r="AS93" s="7" t="e">
        <f>MATCH(AS$4,#REF!,0)</f>
        <v>#REF!</v>
      </c>
      <c r="AT93" s="7" t="e">
        <f>MATCH(AT$4,#REF!,0)</f>
        <v>#REF!</v>
      </c>
      <c r="AU93" s="7" t="e">
        <f>MATCH(AU$4,#REF!,0)</f>
        <v>#REF!</v>
      </c>
      <c r="AV93" s="7" t="e">
        <f>MATCH(AV$4,#REF!,0)</f>
        <v>#REF!</v>
      </c>
      <c r="AW93" s="7" t="e">
        <f>MATCH(AW$4,#REF!,0)</f>
        <v>#REF!</v>
      </c>
      <c r="AX93" s="7" t="e">
        <f>MATCH(AX$4,#REF!,0)</f>
        <v>#REF!</v>
      </c>
      <c r="AY93" s="7" t="e">
        <f>MATCH(AY$4,#REF!,0)</f>
        <v>#REF!</v>
      </c>
      <c r="AZ93" s="7" t="e">
        <f>MATCH(AZ$4,#REF!,0)</f>
        <v>#REF!</v>
      </c>
      <c r="BA93" s="7" t="e">
        <f>MATCH(BA$4,#REF!,0)</f>
        <v>#REF!</v>
      </c>
      <c r="BB93" s="7" t="e">
        <f>MATCH(BB$4,#REF!,0)</f>
        <v>#REF!</v>
      </c>
      <c r="BC93" s="7" t="e">
        <f>MATCH(BC$4,#REF!,0)</f>
        <v>#REF!</v>
      </c>
      <c r="BD93" s="7" t="e">
        <f>MATCH(BD$4,#REF!,0)</f>
        <v>#REF!</v>
      </c>
      <c r="BE93" s="7" t="e">
        <f>MATCH(BE$4,#REF!,0)</f>
        <v>#REF!</v>
      </c>
      <c r="BF93" s="7" t="e">
        <f>MATCH(BF$4,#REF!,0)</f>
        <v>#REF!</v>
      </c>
      <c r="BG93" s="7" t="e">
        <f>MATCH(BG$4,#REF!,0)</f>
        <v>#REF!</v>
      </c>
      <c r="BH93" s="7" t="e">
        <f>MATCH(BH$4,#REF!,0)</f>
        <v>#REF!</v>
      </c>
      <c r="BI93" s="7" t="e">
        <f>MATCH(BI$4,#REF!,0)</f>
        <v>#REF!</v>
      </c>
      <c r="BJ93" s="7" t="e">
        <f>MATCH(BJ$4,#REF!,0)</f>
        <v>#REF!</v>
      </c>
      <c r="BK93" s="7" t="e">
        <f>MATCH(BK$4,#REF!,0)</f>
        <v>#REF!</v>
      </c>
      <c r="BL93" s="7" t="e">
        <f>MATCH(BL$4,#REF!,0)</f>
        <v>#REF!</v>
      </c>
      <c r="BM93" s="7" t="e">
        <f>MATCH(BM$4,#REF!,0)</f>
        <v>#REF!</v>
      </c>
      <c r="BN93" s="7" t="e">
        <f>MATCH(BN$4,#REF!,0)</f>
        <v>#REF!</v>
      </c>
      <c r="BO93" s="7" t="e">
        <f>MATCH(BO$4,#REF!,0)</f>
        <v>#REF!</v>
      </c>
    </row>
    <row r="94" spans="1:67" ht="12.75" customHeight="1" x14ac:dyDescent="0.15">
      <c r="A94" s="6">
        <f t="shared" si="22"/>
        <v>501121615042</v>
      </c>
      <c r="B94" s="6">
        <f t="shared" si="23"/>
        <v>750121615042</v>
      </c>
      <c r="C94" s="6">
        <f t="shared" si="24"/>
        <v>601121615042</v>
      </c>
      <c r="D94" s="1557" t="e">
        <f>VLOOKUP($A94,#REF!,AO94,FALSE)</f>
        <v>#REF!</v>
      </c>
      <c r="E94" s="1543" t="e">
        <f>VLOOKUP($A94,#REF!,AP94,FALSE)</f>
        <v>#REF!</v>
      </c>
      <c r="F94" s="25" t="e">
        <f t="shared" si="30"/>
        <v>#REF!</v>
      </c>
      <c r="G94" s="1547" t="e">
        <f>VLOOKUP($A94,#REF!,AR94,FALSE)</f>
        <v>#REF!</v>
      </c>
      <c r="H94" s="1547"/>
      <c r="I94" s="25" t="e">
        <f>VLOOKUP($A94,#REF!,AS94,FALSE)</f>
        <v>#REF!</v>
      </c>
      <c r="J94" s="1547" t="e">
        <f>VLOOKUP($A94,#REF!,AT94,FALSE)</f>
        <v>#REF!</v>
      </c>
      <c r="K94" s="1559" t="e">
        <f>VLOOKUP($A94,#REF!,AU94,FALSE)</f>
        <v>#REF!</v>
      </c>
      <c r="L94" s="1555" t="str">
        <f>IFERROR(VLOOKUP($B94,#REF!,AV94,FALSE),"")</f>
        <v/>
      </c>
      <c r="M94" s="1556" t="e">
        <f>VLOOKUP($A94,#REF!,AW94,FALSE)</f>
        <v>#REF!</v>
      </c>
      <c r="N94" s="1556" t="e">
        <f>VLOOKUP($A94,#REF!,AX94,FALSE)*100</f>
        <v>#REF!</v>
      </c>
      <c r="O94" s="28" t="e">
        <f>VLOOKUP($A94,#REF!,AY94,FALSE)</f>
        <v>#REF!</v>
      </c>
      <c r="P94" s="31" t="str">
        <f>IFERROR(VLOOKUP($B94,#REF!,AZ94,FALSE),"")</f>
        <v/>
      </c>
      <c r="Q94" s="30" t="str">
        <f>IFERROR(VLOOKUP($C94,#REF!,BA94,FALSE),"")</f>
        <v/>
      </c>
      <c r="R94" s="25" t="e">
        <f>VLOOKUP($A94,#REF!,BB94,FALSE)</f>
        <v>#REF!</v>
      </c>
      <c r="S94" s="25" t="e">
        <f>VLOOKUP($A94,#REF!,BC94,FALSE)</f>
        <v>#REF!</v>
      </c>
      <c r="T94" s="25" t="e">
        <f>VLOOKUP($A94,#REF!,BD94,FALSE)</f>
        <v>#REF!</v>
      </c>
      <c r="U94" s="25" t="e">
        <f>VLOOKUP($A94,#REF!,BE94,FALSE)</f>
        <v>#REF!</v>
      </c>
      <c r="V94" s="25" t="e">
        <f>VLOOKUP($A94,#REF!,BF94,FALSE)</f>
        <v>#REF!</v>
      </c>
      <c r="W94" s="25" t="e">
        <f>VLOOKUP($A94,#REF!,BG94,FALSE)</f>
        <v>#REF!</v>
      </c>
      <c r="X94" s="25" t="e">
        <f>VLOOKUP($A94,#REF!,BH94,FALSE)</f>
        <v>#REF!</v>
      </c>
      <c r="Y94" s="25" t="e">
        <f>VLOOKUP($A94,#REF!,BI94,FALSE)</f>
        <v>#REF!</v>
      </c>
      <c r="Z94" s="25" t="e">
        <f>VLOOKUP($A94,#REF!,BJ94,FALSE)</f>
        <v>#REF!</v>
      </c>
      <c r="AA94" s="25" t="e">
        <f>VLOOKUP($A94,#REF!,BK94,FALSE)</f>
        <v>#REF!</v>
      </c>
      <c r="AB94" s="27" t="e">
        <f>VLOOKUP($A94,#REF!,BL94,FALSE)</f>
        <v>#REF!</v>
      </c>
      <c r="AC94" s="25" t="e">
        <f>VLOOKUP($A94,#REF!,BM94,FALSE)</f>
        <v>#REF!</v>
      </c>
      <c r="AD94" s="25" t="e">
        <f>VLOOKUP($A94,#REF!,BN94,FALSE)</f>
        <v>#REF!</v>
      </c>
      <c r="AE94" s="25" t="e">
        <f>VLOOKUP($A94,#REF!,BO94,FALSE)</f>
        <v>#REF!</v>
      </c>
      <c r="AG94" s="1">
        <v>501121615042</v>
      </c>
      <c r="AH94" s="1" t="str">
        <f t="shared" si="25"/>
        <v>5011</v>
      </c>
      <c r="AI94" s="1" t="str">
        <f t="shared" si="26"/>
        <v>7501</v>
      </c>
      <c r="AJ94" s="1" t="str">
        <f t="shared" si="27"/>
        <v>6011</v>
      </c>
      <c r="AK94" s="1" t="str">
        <f t="shared" si="28"/>
        <v>216</v>
      </c>
      <c r="AL94" s="1" t="str">
        <f t="shared" si="29"/>
        <v>1</v>
      </c>
      <c r="AM94" s="1" t="str">
        <f t="shared" si="20"/>
        <v>50</v>
      </c>
      <c r="AN94" s="1" t="str">
        <f t="shared" si="21"/>
        <v>42</v>
      </c>
      <c r="AO94" s="7" t="e">
        <f>MATCH(AO$4,#REF!,0)</f>
        <v>#REF!</v>
      </c>
      <c r="AP94" s="7" t="e">
        <f>MATCH(AP$4,#REF!,0)</f>
        <v>#REF!</v>
      </c>
      <c r="AQ94" s="7" t="e">
        <f>MATCH(AQ$4,#REF!,0)</f>
        <v>#REF!</v>
      </c>
      <c r="AR94" s="7" t="e">
        <f>MATCH(AR$4,#REF!,0)</f>
        <v>#REF!</v>
      </c>
      <c r="AS94" s="7" t="e">
        <f>MATCH(AS$4,#REF!,0)</f>
        <v>#REF!</v>
      </c>
      <c r="AT94" s="7" t="e">
        <f>MATCH(AT$4,#REF!,0)</f>
        <v>#REF!</v>
      </c>
      <c r="AU94" s="7" t="e">
        <f>MATCH(AU$4,#REF!,0)</f>
        <v>#REF!</v>
      </c>
      <c r="AV94" s="7" t="e">
        <f>MATCH(AV$4,#REF!,0)</f>
        <v>#REF!</v>
      </c>
      <c r="AW94" s="7" t="e">
        <f>MATCH(AW$4,#REF!,0)</f>
        <v>#REF!</v>
      </c>
      <c r="AX94" s="7" t="e">
        <f>MATCH(AX$4,#REF!,0)</f>
        <v>#REF!</v>
      </c>
      <c r="AY94" s="7" t="e">
        <f>MATCH(AY$4,#REF!,0)</f>
        <v>#REF!</v>
      </c>
      <c r="AZ94" s="7" t="e">
        <f>MATCH(AZ$4,#REF!,0)</f>
        <v>#REF!</v>
      </c>
      <c r="BA94" s="7" t="e">
        <f>MATCH(BA$4,#REF!,0)</f>
        <v>#REF!</v>
      </c>
      <c r="BB94" s="7" t="e">
        <f>MATCH(BB$4,#REF!,0)</f>
        <v>#REF!</v>
      </c>
      <c r="BC94" s="7" t="e">
        <f>MATCH(BC$4,#REF!,0)</f>
        <v>#REF!</v>
      </c>
      <c r="BD94" s="7" t="e">
        <f>MATCH(BD$4,#REF!,0)</f>
        <v>#REF!</v>
      </c>
      <c r="BE94" s="7" t="e">
        <f>MATCH(BE$4,#REF!,0)</f>
        <v>#REF!</v>
      </c>
      <c r="BF94" s="7" t="e">
        <f>MATCH(BF$4,#REF!,0)</f>
        <v>#REF!</v>
      </c>
      <c r="BG94" s="7" t="e">
        <f>MATCH(BG$4,#REF!,0)</f>
        <v>#REF!</v>
      </c>
      <c r="BH94" s="7" t="e">
        <f>MATCH(BH$4,#REF!,0)</f>
        <v>#REF!</v>
      </c>
      <c r="BI94" s="7" t="e">
        <f>MATCH(BI$4,#REF!,0)</f>
        <v>#REF!</v>
      </c>
      <c r="BJ94" s="7" t="e">
        <f>MATCH(BJ$4,#REF!,0)</f>
        <v>#REF!</v>
      </c>
      <c r="BK94" s="7" t="e">
        <f>MATCH(BK$4,#REF!,0)</f>
        <v>#REF!</v>
      </c>
      <c r="BL94" s="7" t="e">
        <f>MATCH(BL$4,#REF!,0)</f>
        <v>#REF!</v>
      </c>
      <c r="BM94" s="7" t="e">
        <f>MATCH(BM$4,#REF!,0)</f>
        <v>#REF!</v>
      </c>
      <c r="BN94" s="7" t="e">
        <f>MATCH(BN$4,#REF!,0)</f>
        <v>#REF!</v>
      </c>
      <c r="BO94" s="7" t="e">
        <f>MATCH(BO$4,#REF!,0)</f>
        <v>#REF!</v>
      </c>
    </row>
    <row r="95" spans="1:67" ht="12.75" customHeight="1" x14ac:dyDescent="0.15">
      <c r="A95" s="6">
        <f t="shared" si="22"/>
        <v>501121614250</v>
      </c>
      <c r="B95" s="6">
        <f t="shared" si="23"/>
        <v>750121614250</v>
      </c>
      <c r="C95" s="6">
        <f t="shared" si="24"/>
        <v>601121614250</v>
      </c>
      <c r="D95" s="1557" t="e">
        <f>VLOOKUP($A95,#REF!,AO95,FALSE)</f>
        <v>#REF!</v>
      </c>
      <c r="E95" s="1558"/>
      <c r="F95" s="25" t="s">
        <v>283</v>
      </c>
      <c r="G95" s="1547" t="e">
        <f>VLOOKUP($A95,#REF!,AR95,FALSE)</f>
        <v>#REF!</v>
      </c>
      <c r="H95" s="1547"/>
      <c r="I95" s="25" t="e">
        <f>VLOOKUP($A95,#REF!,AS95,FALSE)</f>
        <v>#REF!</v>
      </c>
      <c r="J95" s="1547" t="e">
        <f>VLOOKUP($A95,#REF!,AT95,FALSE)</f>
        <v>#REF!</v>
      </c>
      <c r="K95" s="1559" t="e">
        <f>VLOOKUP($A95,#REF!,AU95,FALSE)</f>
        <v>#REF!</v>
      </c>
      <c r="L95" s="1555" t="str">
        <f>IFERROR(VLOOKUP($B95,#REF!,AV95,FALSE),"")</f>
        <v/>
      </c>
      <c r="M95" s="1556" t="e">
        <f>VLOOKUP($A95,#REF!,AW95,FALSE)</f>
        <v>#REF!</v>
      </c>
      <c r="N95" s="1556" t="e">
        <f>VLOOKUP($A95,#REF!,AX95,FALSE)*100</f>
        <v>#REF!</v>
      </c>
      <c r="O95" s="28" t="e">
        <f>VLOOKUP($A95,#REF!,AY95,FALSE)</f>
        <v>#REF!</v>
      </c>
      <c r="P95" s="31" t="str">
        <f>IFERROR(VLOOKUP($B95,#REF!,AZ95,FALSE),"")</f>
        <v/>
      </c>
      <c r="Q95" s="30" t="str">
        <f>IFERROR(VLOOKUP($C95,#REF!,BA95,FALSE),"")</f>
        <v/>
      </c>
      <c r="R95" s="25" t="e">
        <f>VLOOKUP($A95,#REF!,BB95,FALSE)</f>
        <v>#REF!</v>
      </c>
      <c r="S95" s="25" t="e">
        <f>VLOOKUP($A95,#REF!,BC95,FALSE)</f>
        <v>#REF!</v>
      </c>
      <c r="T95" s="25" t="e">
        <f>VLOOKUP($A95,#REF!,BD95,FALSE)</f>
        <v>#REF!</v>
      </c>
      <c r="U95" s="25" t="e">
        <f>VLOOKUP($A95,#REF!,BE95,FALSE)</f>
        <v>#REF!</v>
      </c>
      <c r="V95" s="25" t="e">
        <f>VLOOKUP($A95,#REF!,BF95,FALSE)</f>
        <v>#REF!</v>
      </c>
      <c r="W95" s="25" t="e">
        <f>VLOOKUP($A95,#REF!,BG95,FALSE)</f>
        <v>#REF!</v>
      </c>
      <c r="X95" s="25" t="e">
        <f>VLOOKUP($A95,#REF!,BH95,FALSE)</f>
        <v>#REF!</v>
      </c>
      <c r="Y95" s="25" t="e">
        <f>VLOOKUP($A95,#REF!,BI95,FALSE)</f>
        <v>#REF!</v>
      </c>
      <c r="Z95" s="25" t="e">
        <f>VLOOKUP($A95,#REF!,BJ95,FALSE)</f>
        <v>#REF!</v>
      </c>
      <c r="AA95" s="25" t="e">
        <f>VLOOKUP($A95,#REF!,BK95,FALSE)</f>
        <v>#REF!</v>
      </c>
      <c r="AB95" s="27" t="e">
        <f>VLOOKUP($A95,#REF!,BL95,FALSE)</f>
        <v>#REF!</v>
      </c>
      <c r="AC95" s="25" t="e">
        <f>VLOOKUP($A95,#REF!,BM95,FALSE)</f>
        <v>#REF!</v>
      </c>
      <c r="AD95" s="25" t="e">
        <f>VLOOKUP($A95,#REF!,BN95,FALSE)</f>
        <v>#REF!</v>
      </c>
      <c r="AE95" s="25" t="e">
        <f>VLOOKUP($A95,#REF!,BO95,FALSE)</f>
        <v>#REF!</v>
      </c>
      <c r="AG95" s="1">
        <v>501121614250</v>
      </c>
      <c r="AH95" s="1" t="str">
        <f t="shared" si="25"/>
        <v>5011</v>
      </c>
      <c r="AI95" s="1" t="str">
        <f t="shared" si="26"/>
        <v>7501</v>
      </c>
      <c r="AJ95" s="1" t="str">
        <f t="shared" si="27"/>
        <v>6011</v>
      </c>
      <c r="AK95" s="1" t="str">
        <f t="shared" si="28"/>
        <v>216</v>
      </c>
      <c r="AL95" s="1" t="str">
        <f t="shared" si="29"/>
        <v>1</v>
      </c>
      <c r="AM95" s="1" t="str">
        <f t="shared" si="20"/>
        <v>42</v>
      </c>
      <c r="AN95" s="1" t="str">
        <f t="shared" si="21"/>
        <v>50</v>
      </c>
      <c r="AO95" s="7" t="e">
        <f>MATCH(AO$4,#REF!,0)</f>
        <v>#REF!</v>
      </c>
      <c r="AP95" s="7" t="e">
        <f>MATCH(AP$4,#REF!,0)</f>
        <v>#REF!</v>
      </c>
      <c r="AQ95" s="7" t="e">
        <f>MATCH(AQ$4,#REF!,0)</f>
        <v>#REF!</v>
      </c>
      <c r="AR95" s="7" t="e">
        <f>MATCH(AR$4,#REF!,0)</f>
        <v>#REF!</v>
      </c>
      <c r="AS95" s="7" t="e">
        <f>MATCH(AS$4,#REF!,0)</f>
        <v>#REF!</v>
      </c>
      <c r="AT95" s="7" t="e">
        <f>MATCH(AT$4,#REF!,0)</f>
        <v>#REF!</v>
      </c>
      <c r="AU95" s="7" t="e">
        <f>MATCH(AU$4,#REF!,0)</f>
        <v>#REF!</v>
      </c>
      <c r="AV95" s="7" t="e">
        <f>MATCH(AV$4,#REF!,0)</f>
        <v>#REF!</v>
      </c>
      <c r="AW95" s="7" t="e">
        <f>MATCH(AW$4,#REF!,0)</f>
        <v>#REF!</v>
      </c>
      <c r="AX95" s="7" t="e">
        <f>MATCH(AX$4,#REF!,0)</f>
        <v>#REF!</v>
      </c>
      <c r="AY95" s="7" t="e">
        <f>MATCH(AY$4,#REF!,0)</f>
        <v>#REF!</v>
      </c>
      <c r="AZ95" s="7" t="e">
        <f>MATCH(AZ$4,#REF!,0)</f>
        <v>#REF!</v>
      </c>
      <c r="BA95" s="7" t="e">
        <f>MATCH(BA$4,#REF!,0)</f>
        <v>#REF!</v>
      </c>
      <c r="BB95" s="7" t="e">
        <f>MATCH(BB$4,#REF!,0)</f>
        <v>#REF!</v>
      </c>
      <c r="BC95" s="7" t="e">
        <f>MATCH(BC$4,#REF!,0)</f>
        <v>#REF!</v>
      </c>
      <c r="BD95" s="7" t="e">
        <f>MATCH(BD$4,#REF!,0)</f>
        <v>#REF!</v>
      </c>
      <c r="BE95" s="7" t="e">
        <f>MATCH(BE$4,#REF!,0)</f>
        <v>#REF!</v>
      </c>
      <c r="BF95" s="7" t="e">
        <f>MATCH(BF$4,#REF!,0)</f>
        <v>#REF!</v>
      </c>
      <c r="BG95" s="7" t="e">
        <f>MATCH(BG$4,#REF!,0)</f>
        <v>#REF!</v>
      </c>
      <c r="BH95" s="7" t="e">
        <f>MATCH(BH$4,#REF!,0)</f>
        <v>#REF!</v>
      </c>
      <c r="BI95" s="7" t="e">
        <f>MATCH(BI$4,#REF!,0)</f>
        <v>#REF!</v>
      </c>
      <c r="BJ95" s="7" t="e">
        <f>MATCH(BJ$4,#REF!,0)</f>
        <v>#REF!</v>
      </c>
      <c r="BK95" s="7" t="e">
        <f>MATCH(BK$4,#REF!,0)</f>
        <v>#REF!</v>
      </c>
      <c r="BL95" s="7" t="e">
        <f>MATCH(BL$4,#REF!,0)</f>
        <v>#REF!</v>
      </c>
      <c r="BM95" s="7" t="e">
        <f>MATCH(BM$4,#REF!,0)</f>
        <v>#REF!</v>
      </c>
      <c r="BN95" s="7" t="e">
        <f>MATCH(BN$4,#REF!,0)</f>
        <v>#REF!</v>
      </c>
      <c r="BO95" s="7" t="e">
        <f>MATCH(BO$4,#REF!,0)</f>
        <v>#REF!</v>
      </c>
    </row>
    <row r="96" spans="1:67" ht="12.75" customHeight="1" x14ac:dyDescent="0.15">
      <c r="A96" s="6">
        <f t="shared" si="22"/>
        <v>501121715042</v>
      </c>
      <c r="B96" s="6">
        <f t="shared" si="23"/>
        <v>750121715042</v>
      </c>
      <c r="C96" s="6">
        <f t="shared" si="24"/>
        <v>601121715042</v>
      </c>
      <c r="D96" s="1557" t="e">
        <f>VLOOKUP($A96,#REF!,AO96,FALSE)</f>
        <v>#REF!</v>
      </c>
      <c r="E96" s="1543" t="e">
        <f>VLOOKUP($A96,#REF!,AP96,FALSE)</f>
        <v>#REF!</v>
      </c>
      <c r="F96" s="25" t="e">
        <f t="shared" si="30"/>
        <v>#REF!</v>
      </c>
      <c r="G96" s="1547" t="e">
        <f>VLOOKUP($A96,#REF!,AR96,FALSE)</f>
        <v>#REF!</v>
      </c>
      <c r="H96" s="1547"/>
      <c r="I96" s="25" t="e">
        <f>VLOOKUP($A96,#REF!,AS96,FALSE)</f>
        <v>#REF!</v>
      </c>
      <c r="J96" s="1547" t="e">
        <f>VLOOKUP($A96,#REF!,AT96,FALSE)</f>
        <v>#REF!</v>
      </c>
      <c r="K96" s="1559" t="e">
        <f>VLOOKUP($A96,#REF!,AU96,FALSE)</f>
        <v>#REF!</v>
      </c>
      <c r="L96" s="1555" t="str">
        <f>IFERROR(VLOOKUP($B96,#REF!,AV96,FALSE),"")</f>
        <v/>
      </c>
      <c r="M96" s="1556" t="e">
        <f>VLOOKUP($A96,#REF!,AW96,FALSE)</f>
        <v>#REF!</v>
      </c>
      <c r="N96" s="1556" t="e">
        <f>VLOOKUP($A96,#REF!,AX96,FALSE)*100</f>
        <v>#REF!</v>
      </c>
      <c r="O96" s="28" t="e">
        <f>VLOOKUP($A96,#REF!,AY96,FALSE)</f>
        <v>#REF!</v>
      </c>
      <c r="P96" s="31" t="str">
        <f>IFERROR(VLOOKUP($B96,#REF!,AZ96,FALSE),"")</f>
        <v/>
      </c>
      <c r="Q96" s="30" t="str">
        <f>IFERROR(VLOOKUP($C96,#REF!,BA96,FALSE),"")</f>
        <v/>
      </c>
      <c r="R96" s="25" t="e">
        <f>VLOOKUP($A96,#REF!,BB96,FALSE)</f>
        <v>#REF!</v>
      </c>
      <c r="S96" s="25" t="e">
        <f>VLOOKUP($A96,#REF!,BC96,FALSE)</f>
        <v>#REF!</v>
      </c>
      <c r="T96" s="25" t="e">
        <f>VLOOKUP($A96,#REF!,BD96,FALSE)</f>
        <v>#REF!</v>
      </c>
      <c r="U96" s="25" t="e">
        <f>VLOOKUP($A96,#REF!,BE96,FALSE)</f>
        <v>#REF!</v>
      </c>
      <c r="V96" s="25" t="e">
        <f>VLOOKUP($A96,#REF!,BF96,FALSE)</f>
        <v>#REF!</v>
      </c>
      <c r="W96" s="25" t="e">
        <f>VLOOKUP($A96,#REF!,BG96,FALSE)</f>
        <v>#REF!</v>
      </c>
      <c r="X96" s="25" t="e">
        <f>VLOOKUP($A96,#REF!,BH96,FALSE)</f>
        <v>#REF!</v>
      </c>
      <c r="Y96" s="25" t="e">
        <f>VLOOKUP($A96,#REF!,BI96,FALSE)</f>
        <v>#REF!</v>
      </c>
      <c r="Z96" s="25" t="e">
        <f>VLOOKUP($A96,#REF!,BJ96,FALSE)</f>
        <v>#REF!</v>
      </c>
      <c r="AA96" s="25" t="e">
        <f>VLOOKUP($A96,#REF!,BK96,FALSE)</f>
        <v>#REF!</v>
      </c>
      <c r="AB96" s="27" t="e">
        <f>VLOOKUP($A96,#REF!,BL96,FALSE)</f>
        <v>#REF!</v>
      </c>
      <c r="AC96" s="25" t="e">
        <f>VLOOKUP($A96,#REF!,BM96,FALSE)</f>
        <v>#REF!</v>
      </c>
      <c r="AD96" s="25" t="e">
        <f>VLOOKUP($A96,#REF!,BN96,FALSE)</f>
        <v>#REF!</v>
      </c>
      <c r="AE96" s="25" t="e">
        <f>VLOOKUP($A96,#REF!,BO96,FALSE)</f>
        <v>#REF!</v>
      </c>
      <c r="AG96" s="1">
        <v>501121715042</v>
      </c>
      <c r="AH96" s="1" t="str">
        <f t="shared" si="25"/>
        <v>5011</v>
      </c>
      <c r="AI96" s="1" t="str">
        <f t="shared" si="26"/>
        <v>7501</v>
      </c>
      <c r="AJ96" s="1" t="str">
        <f t="shared" si="27"/>
        <v>6011</v>
      </c>
      <c r="AK96" s="1" t="str">
        <f t="shared" si="28"/>
        <v>217</v>
      </c>
      <c r="AL96" s="1" t="str">
        <f t="shared" si="29"/>
        <v>1</v>
      </c>
      <c r="AM96" s="1" t="str">
        <f t="shared" si="20"/>
        <v>50</v>
      </c>
      <c r="AN96" s="1" t="str">
        <f t="shared" si="21"/>
        <v>42</v>
      </c>
      <c r="AO96" s="7" t="e">
        <f>MATCH(AO$4,#REF!,0)</f>
        <v>#REF!</v>
      </c>
      <c r="AP96" s="7" t="e">
        <f>MATCH(AP$4,#REF!,0)</f>
        <v>#REF!</v>
      </c>
      <c r="AQ96" s="7" t="e">
        <f>MATCH(AQ$4,#REF!,0)</f>
        <v>#REF!</v>
      </c>
      <c r="AR96" s="7" t="e">
        <f>MATCH(AR$4,#REF!,0)</f>
        <v>#REF!</v>
      </c>
      <c r="AS96" s="7" t="e">
        <f>MATCH(AS$4,#REF!,0)</f>
        <v>#REF!</v>
      </c>
      <c r="AT96" s="7" t="e">
        <f>MATCH(AT$4,#REF!,0)</f>
        <v>#REF!</v>
      </c>
      <c r="AU96" s="7" t="e">
        <f>MATCH(AU$4,#REF!,0)</f>
        <v>#REF!</v>
      </c>
      <c r="AV96" s="7" t="e">
        <f>MATCH(AV$4,#REF!,0)</f>
        <v>#REF!</v>
      </c>
      <c r="AW96" s="7" t="e">
        <f>MATCH(AW$4,#REF!,0)</f>
        <v>#REF!</v>
      </c>
      <c r="AX96" s="7" t="e">
        <f>MATCH(AX$4,#REF!,0)</f>
        <v>#REF!</v>
      </c>
      <c r="AY96" s="7" t="e">
        <f>MATCH(AY$4,#REF!,0)</f>
        <v>#REF!</v>
      </c>
      <c r="AZ96" s="7" t="e">
        <f>MATCH(AZ$4,#REF!,0)</f>
        <v>#REF!</v>
      </c>
      <c r="BA96" s="7" t="e">
        <f>MATCH(BA$4,#REF!,0)</f>
        <v>#REF!</v>
      </c>
      <c r="BB96" s="7" t="e">
        <f>MATCH(BB$4,#REF!,0)</f>
        <v>#REF!</v>
      </c>
      <c r="BC96" s="7" t="e">
        <f>MATCH(BC$4,#REF!,0)</f>
        <v>#REF!</v>
      </c>
      <c r="BD96" s="7" t="e">
        <f>MATCH(BD$4,#REF!,0)</f>
        <v>#REF!</v>
      </c>
      <c r="BE96" s="7" t="e">
        <f>MATCH(BE$4,#REF!,0)</f>
        <v>#REF!</v>
      </c>
      <c r="BF96" s="7" t="e">
        <f>MATCH(BF$4,#REF!,0)</f>
        <v>#REF!</v>
      </c>
      <c r="BG96" s="7" t="e">
        <f>MATCH(BG$4,#REF!,0)</f>
        <v>#REF!</v>
      </c>
      <c r="BH96" s="7" t="e">
        <f>MATCH(BH$4,#REF!,0)</f>
        <v>#REF!</v>
      </c>
      <c r="BI96" s="7" t="e">
        <f>MATCH(BI$4,#REF!,0)</f>
        <v>#REF!</v>
      </c>
      <c r="BJ96" s="7" t="e">
        <f>MATCH(BJ$4,#REF!,0)</f>
        <v>#REF!</v>
      </c>
      <c r="BK96" s="7" t="e">
        <f>MATCH(BK$4,#REF!,0)</f>
        <v>#REF!</v>
      </c>
      <c r="BL96" s="7" t="e">
        <f>MATCH(BL$4,#REF!,0)</f>
        <v>#REF!</v>
      </c>
      <c r="BM96" s="7" t="e">
        <f>MATCH(BM$4,#REF!,0)</f>
        <v>#REF!</v>
      </c>
      <c r="BN96" s="7" t="e">
        <f>MATCH(BN$4,#REF!,0)</f>
        <v>#REF!</v>
      </c>
      <c r="BO96" s="7" t="e">
        <f>MATCH(BO$4,#REF!,0)</f>
        <v>#REF!</v>
      </c>
    </row>
    <row r="97" spans="1:67" ht="12.75" customHeight="1" x14ac:dyDescent="0.15">
      <c r="A97" s="6">
        <f t="shared" si="22"/>
        <v>501121714250</v>
      </c>
      <c r="B97" s="6">
        <f t="shared" si="23"/>
        <v>750121714250</v>
      </c>
      <c r="C97" s="6">
        <f t="shared" si="24"/>
        <v>601121714250</v>
      </c>
      <c r="D97" s="1557" t="e">
        <f>VLOOKUP($A97,#REF!,AO97,FALSE)</f>
        <v>#REF!</v>
      </c>
      <c r="E97" s="1558"/>
      <c r="F97" s="25" t="s">
        <v>283</v>
      </c>
      <c r="G97" s="1547" t="e">
        <f>VLOOKUP($A97,#REF!,AR97,FALSE)</f>
        <v>#REF!</v>
      </c>
      <c r="H97" s="1547"/>
      <c r="I97" s="25" t="e">
        <f>VLOOKUP($A97,#REF!,AS97,FALSE)</f>
        <v>#REF!</v>
      </c>
      <c r="J97" s="1547" t="e">
        <f>VLOOKUP($A97,#REF!,AT97,FALSE)</f>
        <v>#REF!</v>
      </c>
      <c r="K97" s="1559" t="e">
        <f>VLOOKUP($A97,#REF!,AU97,FALSE)</f>
        <v>#REF!</v>
      </c>
      <c r="L97" s="1555" t="str">
        <f>IFERROR(VLOOKUP($B97,#REF!,AV97,FALSE),"")</f>
        <v/>
      </c>
      <c r="M97" s="1556" t="e">
        <f>VLOOKUP($A97,#REF!,AW97,FALSE)</f>
        <v>#REF!</v>
      </c>
      <c r="N97" s="1556" t="e">
        <f>VLOOKUP($A97,#REF!,AX97,FALSE)*100</f>
        <v>#REF!</v>
      </c>
      <c r="O97" s="28" t="e">
        <f>VLOOKUP($A97,#REF!,AY97,FALSE)</f>
        <v>#REF!</v>
      </c>
      <c r="P97" s="31" t="str">
        <f>IFERROR(VLOOKUP($B97,#REF!,AZ97,FALSE),"")</f>
        <v/>
      </c>
      <c r="Q97" s="30" t="str">
        <f>IFERROR(VLOOKUP($C97,#REF!,BA97,FALSE),"")</f>
        <v/>
      </c>
      <c r="R97" s="25" t="e">
        <f>VLOOKUP($A97,#REF!,BB97,FALSE)</f>
        <v>#REF!</v>
      </c>
      <c r="S97" s="25" t="e">
        <f>VLOOKUP($A97,#REF!,BC97,FALSE)</f>
        <v>#REF!</v>
      </c>
      <c r="T97" s="25" t="e">
        <f>VLOOKUP($A97,#REF!,BD97,FALSE)</f>
        <v>#REF!</v>
      </c>
      <c r="U97" s="25" t="e">
        <f>VLOOKUP($A97,#REF!,BE97,FALSE)</f>
        <v>#REF!</v>
      </c>
      <c r="V97" s="25" t="e">
        <f>VLOOKUP($A97,#REF!,BF97,FALSE)</f>
        <v>#REF!</v>
      </c>
      <c r="W97" s="25" t="e">
        <f>VLOOKUP($A97,#REF!,BG97,FALSE)</f>
        <v>#REF!</v>
      </c>
      <c r="X97" s="25" t="e">
        <f>VLOOKUP($A97,#REF!,BH97,FALSE)</f>
        <v>#REF!</v>
      </c>
      <c r="Y97" s="25" t="e">
        <f>VLOOKUP($A97,#REF!,BI97,FALSE)</f>
        <v>#REF!</v>
      </c>
      <c r="Z97" s="25" t="e">
        <f>VLOOKUP($A97,#REF!,BJ97,FALSE)</f>
        <v>#REF!</v>
      </c>
      <c r="AA97" s="25" t="e">
        <f>VLOOKUP($A97,#REF!,BK97,FALSE)</f>
        <v>#REF!</v>
      </c>
      <c r="AB97" s="27" t="e">
        <f>VLOOKUP($A97,#REF!,BL97,FALSE)</f>
        <v>#REF!</v>
      </c>
      <c r="AC97" s="25" t="e">
        <f>VLOOKUP($A97,#REF!,BM97,FALSE)</f>
        <v>#REF!</v>
      </c>
      <c r="AD97" s="25" t="e">
        <f>VLOOKUP($A97,#REF!,BN97,FALSE)</f>
        <v>#REF!</v>
      </c>
      <c r="AE97" s="25" t="e">
        <f>VLOOKUP($A97,#REF!,BO97,FALSE)</f>
        <v>#REF!</v>
      </c>
      <c r="AG97" s="1">
        <v>501121714250</v>
      </c>
      <c r="AH97" s="1" t="str">
        <f t="shared" si="25"/>
        <v>5011</v>
      </c>
      <c r="AI97" s="1" t="str">
        <f t="shared" si="26"/>
        <v>7501</v>
      </c>
      <c r="AJ97" s="1" t="str">
        <f t="shared" si="27"/>
        <v>6011</v>
      </c>
      <c r="AK97" s="1" t="str">
        <f t="shared" si="28"/>
        <v>217</v>
      </c>
      <c r="AL97" s="1" t="str">
        <f t="shared" si="29"/>
        <v>1</v>
      </c>
      <c r="AM97" s="1" t="str">
        <f t="shared" si="20"/>
        <v>42</v>
      </c>
      <c r="AN97" s="1" t="str">
        <f t="shared" si="21"/>
        <v>50</v>
      </c>
      <c r="AO97" s="7" t="e">
        <f>MATCH(AO$4,#REF!,0)</f>
        <v>#REF!</v>
      </c>
      <c r="AP97" s="7" t="e">
        <f>MATCH(AP$4,#REF!,0)</f>
        <v>#REF!</v>
      </c>
      <c r="AQ97" s="7" t="e">
        <f>MATCH(AQ$4,#REF!,0)</f>
        <v>#REF!</v>
      </c>
      <c r="AR97" s="7" t="e">
        <f>MATCH(AR$4,#REF!,0)</f>
        <v>#REF!</v>
      </c>
      <c r="AS97" s="7" t="e">
        <f>MATCH(AS$4,#REF!,0)</f>
        <v>#REF!</v>
      </c>
      <c r="AT97" s="7" t="e">
        <f>MATCH(AT$4,#REF!,0)</f>
        <v>#REF!</v>
      </c>
      <c r="AU97" s="7" t="e">
        <f>MATCH(AU$4,#REF!,0)</f>
        <v>#REF!</v>
      </c>
      <c r="AV97" s="7" t="e">
        <f>MATCH(AV$4,#REF!,0)</f>
        <v>#REF!</v>
      </c>
      <c r="AW97" s="7" t="e">
        <f>MATCH(AW$4,#REF!,0)</f>
        <v>#REF!</v>
      </c>
      <c r="AX97" s="7" t="e">
        <f>MATCH(AX$4,#REF!,0)</f>
        <v>#REF!</v>
      </c>
      <c r="AY97" s="7" t="e">
        <f>MATCH(AY$4,#REF!,0)</f>
        <v>#REF!</v>
      </c>
      <c r="AZ97" s="7" t="e">
        <f>MATCH(AZ$4,#REF!,0)</f>
        <v>#REF!</v>
      </c>
      <c r="BA97" s="7" t="e">
        <f>MATCH(BA$4,#REF!,0)</f>
        <v>#REF!</v>
      </c>
      <c r="BB97" s="7" t="e">
        <f>MATCH(BB$4,#REF!,0)</f>
        <v>#REF!</v>
      </c>
      <c r="BC97" s="7" t="e">
        <f>MATCH(BC$4,#REF!,0)</f>
        <v>#REF!</v>
      </c>
      <c r="BD97" s="7" t="e">
        <f>MATCH(BD$4,#REF!,0)</f>
        <v>#REF!</v>
      </c>
      <c r="BE97" s="7" t="e">
        <f>MATCH(BE$4,#REF!,0)</f>
        <v>#REF!</v>
      </c>
      <c r="BF97" s="7" t="e">
        <f>MATCH(BF$4,#REF!,0)</f>
        <v>#REF!</v>
      </c>
      <c r="BG97" s="7" t="e">
        <f>MATCH(BG$4,#REF!,0)</f>
        <v>#REF!</v>
      </c>
      <c r="BH97" s="7" t="e">
        <f>MATCH(BH$4,#REF!,0)</f>
        <v>#REF!</v>
      </c>
      <c r="BI97" s="7" t="e">
        <f>MATCH(BI$4,#REF!,0)</f>
        <v>#REF!</v>
      </c>
      <c r="BJ97" s="7" t="e">
        <f>MATCH(BJ$4,#REF!,0)</f>
        <v>#REF!</v>
      </c>
      <c r="BK97" s="7" t="e">
        <f>MATCH(BK$4,#REF!,0)</f>
        <v>#REF!</v>
      </c>
      <c r="BL97" s="7" t="e">
        <f>MATCH(BL$4,#REF!,0)</f>
        <v>#REF!</v>
      </c>
      <c r="BM97" s="7" t="e">
        <f>MATCH(BM$4,#REF!,0)</f>
        <v>#REF!</v>
      </c>
      <c r="BN97" s="7" t="e">
        <f>MATCH(BN$4,#REF!,0)</f>
        <v>#REF!</v>
      </c>
      <c r="BO97" s="7" t="e">
        <f>MATCH(BO$4,#REF!,0)</f>
        <v>#REF!</v>
      </c>
    </row>
    <row r="98" spans="1:67" ht="12.75" customHeight="1" x14ac:dyDescent="0.15">
      <c r="A98" s="6">
        <f t="shared" si="22"/>
        <v>501010115252</v>
      </c>
      <c r="B98" s="6">
        <f t="shared" si="23"/>
        <v>750010115252</v>
      </c>
      <c r="C98" s="6">
        <f t="shared" si="24"/>
        <v>601010115252</v>
      </c>
      <c r="D98" s="18" t="e">
        <f>VLOOKUP($A98,#REF!,AO98,FALSE)</f>
        <v>#REF!</v>
      </c>
      <c r="E98" s="26" t="e">
        <f>VLOOKUP($A98,#REF!,AP98,FALSE)</f>
        <v>#REF!</v>
      </c>
      <c r="F98" s="25" t="e">
        <f t="shared" si="30"/>
        <v>#REF!</v>
      </c>
      <c r="G98" s="1547" t="e">
        <f>VLOOKUP($A98,#REF!,AR98,FALSE)</f>
        <v>#REF!</v>
      </c>
      <c r="H98" s="1547"/>
      <c r="I98" s="25" t="e">
        <f>VLOOKUP($A98,#REF!,AS98,FALSE)</f>
        <v>#REF!</v>
      </c>
      <c r="J98" s="25" t="e">
        <f>VLOOKUP($A98,#REF!,AT98,FALSE)</f>
        <v>#REF!</v>
      </c>
      <c r="K98" s="28" t="e">
        <f>VLOOKUP($A98,#REF!,AU98,FALSE)</f>
        <v>#REF!</v>
      </c>
      <c r="L98" s="29" t="str">
        <f>IFERROR(VLOOKUP($B98,#REF!,AV98,FALSE),"")</f>
        <v/>
      </c>
      <c r="M98" s="27" t="e">
        <f>VLOOKUP($A98,#REF!,AW98,FALSE)</f>
        <v>#REF!</v>
      </c>
      <c r="N98" s="27" t="e">
        <f>VLOOKUP($A98,#REF!,AX98,FALSE)*100</f>
        <v>#REF!</v>
      </c>
      <c r="O98" s="28" t="e">
        <f>VLOOKUP($A98,#REF!,AY98,FALSE)</f>
        <v>#REF!</v>
      </c>
      <c r="P98" s="31" t="str">
        <f>IFERROR(VLOOKUP($B98,#REF!,AZ98,FALSE),"")</f>
        <v/>
      </c>
      <c r="Q98" s="30" t="str">
        <f>IFERROR(VLOOKUP($C98,#REF!,BA98,FALSE),"")</f>
        <v/>
      </c>
      <c r="R98" s="25" t="e">
        <f>VLOOKUP($A98,#REF!,BB98,FALSE)</f>
        <v>#REF!</v>
      </c>
      <c r="S98" s="25" t="e">
        <f>VLOOKUP($A98,#REF!,BC98,FALSE)</f>
        <v>#REF!</v>
      </c>
      <c r="T98" s="25" t="e">
        <f>VLOOKUP($A98,#REF!,BD98,FALSE)</f>
        <v>#REF!</v>
      </c>
      <c r="U98" s="25" t="e">
        <f>VLOOKUP($A98,#REF!,BE98,FALSE)</f>
        <v>#REF!</v>
      </c>
      <c r="V98" s="25" t="e">
        <f>VLOOKUP($A98,#REF!,BF98,FALSE)</f>
        <v>#REF!</v>
      </c>
      <c r="W98" s="25" t="e">
        <f>VLOOKUP($A98,#REF!,BG98,FALSE)</f>
        <v>#REF!</v>
      </c>
      <c r="X98" s="25" t="e">
        <f>VLOOKUP($A98,#REF!,BH98,FALSE)</f>
        <v>#REF!</v>
      </c>
      <c r="Y98" s="25" t="e">
        <f>VLOOKUP($A98,#REF!,BI98,FALSE)</f>
        <v>#REF!</v>
      </c>
      <c r="Z98" s="25" t="e">
        <f>VLOOKUP($A98,#REF!,BJ98,FALSE)</f>
        <v>#REF!</v>
      </c>
      <c r="AA98" s="25" t="e">
        <f>VLOOKUP($A98,#REF!,BK98,FALSE)</f>
        <v>#REF!</v>
      </c>
      <c r="AB98" s="27" t="e">
        <f>VLOOKUP($A98,#REF!,BL98,FALSE)</f>
        <v>#REF!</v>
      </c>
      <c r="AC98" s="25" t="e">
        <f>VLOOKUP($A98,#REF!,BM98,FALSE)</f>
        <v>#REF!</v>
      </c>
      <c r="AD98" s="25" t="e">
        <f>VLOOKUP($A98,#REF!,BN98,FALSE)</f>
        <v>#REF!</v>
      </c>
      <c r="AE98" s="25" t="e">
        <f>VLOOKUP($A98,#REF!,BO98,FALSE)</f>
        <v>#REF!</v>
      </c>
      <c r="AG98" s="1">
        <v>501010115252</v>
      </c>
      <c r="AH98" s="1" t="str">
        <f t="shared" si="25"/>
        <v>5010</v>
      </c>
      <c r="AI98" s="1" t="str">
        <f t="shared" si="26"/>
        <v>7500</v>
      </c>
      <c r="AJ98" s="1" t="str">
        <f t="shared" si="27"/>
        <v>6010</v>
      </c>
      <c r="AK98" s="1" t="str">
        <f t="shared" si="28"/>
        <v>101</v>
      </c>
      <c r="AL98" s="1" t="str">
        <f t="shared" si="29"/>
        <v>1</v>
      </c>
      <c r="AM98" s="1" t="str">
        <f t="shared" si="20"/>
        <v>52</v>
      </c>
      <c r="AN98" s="1" t="str">
        <f t="shared" si="21"/>
        <v>52</v>
      </c>
      <c r="AO98" s="7" t="e">
        <f>MATCH(AO$4,#REF!,0)</f>
        <v>#REF!</v>
      </c>
      <c r="AP98" s="7" t="e">
        <f>MATCH(AP$4,#REF!,0)</f>
        <v>#REF!</v>
      </c>
      <c r="AQ98" s="7" t="e">
        <f>MATCH(AQ$4,#REF!,0)</f>
        <v>#REF!</v>
      </c>
      <c r="AR98" s="7" t="e">
        <f>MATCH(AR$4,#REF!,0)</f>
        <v>#REF!</v>
      </c>
      <c r="AS98" s="7" t="e">
        <f>MATCH(AS$4,#REF!,0)</f>
        <v>#REF!</v>
      </c>
      <c r="AT98" s="7" t="e">
        <f>MATCH(AT$4,#REF!,0)</f>
        <v>#REF!</v>
      </c>
      <c r="AU98" s="7" t="e">
        <f>MATCH(AU$4,#REF!,0)</f>
        <v>#REF!</v>
      </c>
      <c r="AV98" s="7" t="e">
        <f>MATCH(AV$4,#REF!,0)</f>
        <v>#REF!</v>
      </c>
      <c r="AW98" s="7" t="e">
        <f>MATCH(AW$4,#REF!,0)</f>
        <v>#REF!</v>
      </c>
      <c r="AX98" s="7" t="e">
        <f>MATCH(AX$4,#REF!,0)</f>
        <v>#REF!</v>
      </c>
      <c r="AY98" s="7" t="e">
        <f>MATCH(AY$4,#REF!,0)</f>
        <v>#REF!</v>
      </c>
      <c r="AZ98" s="7" t="e">
        <f>MATCH(AZ$4,#REF!,0)</f>
        <v>#REF!</v>
      </c>
      <c r="BA98" s="7" t="e">
        <f>MATCH(BA$4,#REF!,0)</f>
        <v>#REF!</v>
      </c>
      <c r="BB98" s="7" t="e">
        <f>MATCH(BB$4,#REF!,0)</f>
        <v>#REF!</v>
      </c>
      <c r="BC98" s="7" t="e">
        <f>MATCH(BC$4,#REF!,0)</f>
        <v>#REF!</v>
      </c>
      <c r="BD98" s="7" t="e">
        <f>MATCH(BD$4,#REF!,0)</f>
        <v>#REF!</v>
      </c>
      <c r="BE98" s="7" t="e">
        <f>MATCH(BE$4,#REF!,0)</f>
        <v>#REF!</v>
      </c>
      <c r="BF98" s="7" t="e">
        <f>MATCH(BF$4,#REF!,0)</f>
        <v>#REF!</v>
      </c>
      <c r="BG98" s="7" t="e">
        <f>MATCH(BG$4,#REF!,0)</f>
        <v>#REF!</v>
      </c>
      <c r="BH98" s="7" t="e">
        <f>MATCH(BH$4,#REF!,0)</f>
        <v>#REF!</v>
      </c>
      <c r="BI98" s="7" t="e">
        <f>MATCH(BI$4,#REF!,0)</f>
        <v>#REF!</v>
      </c>
      <c r="BJ98" s="7" t="e">
        <f>MATCH(BJ$4,#REF!,0)</f>
        <v>#REF!</v>
      </c>
      <c r="BK98" s="7" t="e">
        <f>MATCH(BK$4,#REF!,0)</f>
        <v>#REF!</v>
      </c>
      <c r="BL98" s="7" t="e">
        <f>MATCH(BL$4,#REF!,0)</f>
        <v>#REF!</v>
      </c>
      <c r="BM98" s="7" t="e">
        <f>MATCH(BM$4,#REF!,0)</f>
        <v>#REF!</v>
      </c>
      <c r="BN98" s="7" t="e">
        <f>MATCH(BN$4,#REF!,0)</f>
        <v>#REF!</v>
      </c>
      <c r="BO98" s="7" t="e">
        <f>MATCH(BO$4,#REF!,0)</f>
        <v>#REF!</v>
      </c>
    </row>
    <row r="99" spans="1:67" ht="12.75" customHeight="1" x14ac:dyDescent="0.15">
      <c r="A99" s="6">
        <f t="shared" si="22"/>
        <v>501010415252</v>
      </c>
      <c r="B99" s="6">
        <f t="shared" si="23"/>
        <v>750010415252</v>
      </c>
      <c r="C99" s="6">
        <f t="shared" si="24"/>
        <v>601010415252</v>
      </c>
      <c r="D99" s="18" t="e">
        <f>VLOOKUP($A99,#REF!,AO99,FALSE)</f>
        <v>#REF!</v>
      </c>
      <c r="E99" s="26" t="e">
        <f>VLOOKUP($A99,#REF!,AP99,FALSE)</f>
        <v>#REF!</v>
      </c>
      <c r="F99" s="25" t="e">
        <f t="shared" si="30"/>
        <v>#REF!</v>
      </c>
      <c r="G99" s="1547" t="e">
        <f>VLOOKUP($A99,#REF!,AR99,FALSE)</f>
        <v>#REF!</v>
      </c>
      <c r="H99" s="1547"/>
      <c r="I99" s="25" t="e">
        <f>VLOOKUP($A99,#REF!,AS99,FALSE)</f>
        <v>#REF!</v>
      </c>
      <c r="J99" s="25" t="e">
        <f>VLOOKUP($A99,#REF!,AT99,FALSE)</f>
        <v>#REF!</v>
      </c>
      <c r="K99" s="28" t="e">
        <f>VLOOKUP($A99,#REF!,AU99,FALSE)</f>
        <v>#REF!</v>
      </c>
      <c r="L99" s="29" t="str">
        <f>IFERROR(VLOOKUP($B99,#REF!,AV99,FALSE),"")</f>
        <v/>
      </c>
      <c r="M99" s="27" t="e">
        <f>VLOOKUP($A99,#REF!,AW99,FALSE)</f>
        <v>#REF!</v>
      </c>
      <c r="N99" s="27" t="e">
        <f>VLOOKUP($A99,#REF!,AX99,FALSE)*100</f>
        <v>#REF!</v>
      </c>
      <c r="O99" s="28" t="e">
        <f>VLOOKUP($A99,#REF!,AY99,FALSE)</f>
        <v>#REF!</v>
      </c>
      <c r="P99" s="31" t="str">
        <f>IFERROR(VLOOKUP($B99,#REF!,AZ99,FALSE),"")</f>
        <v/>
      </c>
      <c r="Q99" s="30" t="str">
        <f>IFERROR(VLOOKUP($C99,#REF!,BA99,FALSE),"")</f>
        <v/>
      </c>
      <c r="R99" s="25" t="e">
        <f>VLOOKUP($A99,#REF!,BB99,FALSE)</f>
        <v>#REF!</v>
      </c>
      <c r="S99" s="25" t="e">
        <f>VLOOKUP($A99,#REF!,BC99,FALSE)</f>
        <v>#REF!</v>
      </c>
      <c r="T99" s="25" t="e">
        <f>VLOOKUP($A99,#REF!,BD99,FALSE)</f>
        <v>#REF!</v>
      </c>
      <c r="U99" s="25" t="e">
        <f>VLOOKUP($A99,#REF!,BE99,FALSE)</f>
        <v>#REF!</v>
      </c>
      <c r="V99" s="25" t="e">
        <f>VLOOKUP($A99,#REF!,BF99,FALSE)</f>
        <v>#REF!</v>
      </c>
      <c r="W99" s="25" t="e">
        <f>VLOOKUP($A99,#REF!,BG99,FALSE)</f>
        <v>#REF!</v>
      </c>
      <c r="X99" s="25" t="e">
        <f>VLOOKUP($A99,#REF!,BH99,FALSE)</f>
        <v>#REF!</v>
      </c>
      <c r="Y99" s="25" t="e">
        <f>VLOOKUP($A99,#REF!,BI99,FALSE)</f>
        <v>#REF!</v>
      </c>
      <c r="Z99" s="25" t="e">
        <f>VLOOKUP($A99,#REF!,BJ99,FALSE)</f>
        <v>#REF!</v>
      </c>
      <c r="AA99" s="25" t="e">
        <f>VLOOKUP($A99,#REF!,BK99,FALSE)</f>
        <v>#REF!</v>
      </c>
      <c r="AB99" s="27" t="e">
        <f>VLOOKUP($A99,#REF!,BL99,FALSE)</f>
        <v>#REF!</v>
      </c>
      <c r="AC99" s="25" t="e">
        <f>VLOOKUP($A99,#REF!,BM99,FALSE)</f>
        <v>#REF!</v>
      </c>
      <c r="AD99" s="25" t="e">
        <f>VLOOKUP($A99,#REF!,BN99,FALSE)</f>
        <v>#REF!</v>
      </c>
      <c r="AE99" s="25" t="e">
        <f>VLOOKUP($A99,#REF!,BO99,FALSE)</f>
        <v>#REF!</v>
      </c>
      <c r="AG99" s="1">
        <v>501010415252</v>
      </c>
      <c r="AH99" s="1" t="str">
        <f t="shared" si="25"/>
        <v>5010</v>
      </c>
      <c r="AI99" s="1" t="str">
        <f t="shared" si="26"/>
        <v>7500</v>
      </c>
      <c r="AJ99" s="1" t="str">
        <f t="shared" si="27"/>
        <v>6010</v>
      </c>
      <c r="AK99" s="1" t="str">
        <f t="shared" si="28"/>
        <v>104</v>
      </c>
      <c r="AL99" s="1" t="str">
        <f t="shared" si="29"/>
        <v>1</v>
      </c>
      <c r="AM99" s="1" t="str">
        <f t="shared" si="20"/>
        <v>52</v>
      </c>
      <c r="AN99" s="1" t="str">
        <f t="shared" si="21"/>
        <v>52</v>
      </c>
      <c r="AO99" s="7" t="e">
        <f>MATCH(AO$4,#REF!,0)</f>
        <v>#REF!</v>
      </c>
      <c r="AP99" s="7" t="e">
        <f>MATCH(AP$4,#REF!,0)</f>
        <v>#REF!</v>
      </c>
      <c r="AQ99" s="7" t="e">
        <f>MATCH(AQ$4,#REF!,0)</f>
        <v>#REF!</v>
      </c>
      <c r="AR99" s="7" t="e">
        <f>MATCH(AR$4,#REF!,0)</f>
        <v>#REF!</v>
      </c>
      <c r="AS99" s="7" t="e">
        <f>MATCH(AS$4,#REF!,0)</f>
        <v>#REF!</v>
      </c>
      <c r="AT99" s="7" t="e">
        <f>MATCH(AT$4,#REF!,0)</f>
        <v>#REF!</v>
      </c>
      <c r="AU99" s="7" t="e">
        <f>MATCH(AU$4,#REF!,0)</f>
        <v>#REF!</v>
      </c>
      <c r="AV99" s="7" t="e">
        <f>MATCH(AV$4,#REF!,0)</f>
        <v>#REF!</v>
      </c>
      <c r="AW99" s="7" t="e">
        <f>MATCH(AW$4,#REF!,0)</f>
        <v>#REF!</v>
      </c>
      <c r="AX99" s="7" t="e">
        <f>MATCH(AX$4,#REF!,0)</f>
        <v>#REF!</v>
      </c>
      <c r="AY99" s="7" t="e">
        <f>MATCH(AY$4,#REF!,0)</f>
        <v>#REF!</v>
      </c>
      <c r="AZ99" s="7" t="e">
        <f>MATCH(AZ$4,#REF!,0)</f>
        <v>#REF!</v>
      </c>
      <c r="BA99" s="7" t="e">
        <f>MATCH(BA$4,#REF!,0)</f>
        <v>#REF!</v>
      </c>
      <c r="BB99" s="7" t="e">
        <f>MATCH(BB$4,#REF!,0)</f>
        <v>#REF!</v>
      </c>
      <c r="BC99" s="7" t="e">
        <f>MATCH(BC$4,#REF!,0)</f>
        <v>#REF!</v>
      </c>
      <c r="BD99" s="7" t="e">
        <f>MATCH(BD$4,#REF!,0)</f>
        <v>#REF!</v>
      </c>
      <c r="BE99" s="7" t="e">
        <f>MATCH(BE$4,#REF!,0)</f>
        <v>#REF!</v>
      </c>
      <c r="BF99" s="7" t="e">
        <f>MATCH(BF$4,#REF!,0)</f>
        <v>#REF!</v>
      </c>
      <c r="BG99" s="7" t="e">
        <f>MATCH(BG$4,#REF!,0)</f>
        <v>#REF!</v>
      </c>
      <c r="BH99" s="7" t="e">
        <f>MATCH(BH$4,#REF!,0)</f>
        <v>#REF!</v>
      </c>
      <c r="BI99" s="7" t="e">
        <f>MATCH(BI$4,#REF!,0)</f>
        <v>#REF!</v>
      </c>
      <c r="BJ99" s="7" t="e">
        <f>MATCH(BJ$4,#REF!,0)</f>
        <v>#REF!</v>
      </c>
      <c r="BK99" s="7" t="e">
        <f>MATCH(BK$4,#REF!,0)</f>
        <v>#REF!</v>
      </c>
      <c r="BL99" s="7" t="e">
        <f>MATCH(BL$4,#REF!,0)</f>
        <v>#REF!</v>
      </c>
      <c r="BM99" s="7" t="e">
        <f>MATCH(BM$4,#REF!,0)</f>
        <v>#REF!</v>
      </c>
      <c r="BN99" s="7" t="e">
        <f>MATCH(BN$4,#REF!,0)</f>
        <v>#REF!</v>
      </c>
      <c r="BO99" s="7" t="e">
        <f>MATCH(BO$4,#REF!,0)</f>
        <v>#REF!</v>
      </c>
    </row>
    <row r="100" spans="1:67" ht="12.75" customHeight="1" x14ac:dyDescent="0.15">
      <c r="A100" s="6">
        <f t="shared" si="22"/>
        <v>501010915252</v>
      </c>
      <c r="B100" s="6">
        <f t="shared" si="23"/>
        <v>750010915252</v>
      </c>
      <c r="C100" s="6">
        <f t="shared" si="24"/>
        <v>601010915252</v>
      </c>
      <c r="D100" s="18" t="e">
        <f>VLOOKUP($A100,#REF!,AO100,FALSE)</f>
        <v>#REF!</v>
      </c>
      <c r="E100" s="26" t="e">
        <f>VLOOKUP($A100,#REF!,AP100,FALSE)</f>
        <v>#REF!</v>
      </c>
      <c r="F100" s="25" t="e">
        <f t="shared" si="30"/>
        <v>#REF!</v>
      </c>
      <c r="G100" s="1547" t="e">
        <f>VLOOKUP($A100,#REF!,AR100,FALSE)</f>
        <v>#REF!</v>
      </c>
      <c r="H100" s="1547"/>
      <c r="I100" s="25" t="e">
        <f>VLOOKUP($A100,#REF!,AS100,FALSE)</f>
        <v>#REF!</v>
      </c>
      <c r="J100" s="25" t="e">
        <f>VLOOKUP($A100,#REF!,AT100,FALSE)</f>
        <v>#REF!</v>
      </c>
      <c r="K100" s="28" t="e">
        <f>VLOOKUP($A100,#REF!,AU100,FALSE)</f>
        <v>#REF!</v>
      </c>
      <c r="L100" s="29" t="str">
        <f>IFERROR(VLOOKUP($B100,#REF!,AV100,FALSE),"")</f>
        <v/>
      </c>
      <c r="M100" s="27" t="e">
        <f>VLOOKUP($A100,#REF!,AW100,FALSE)</f>
        <v>#REF!</v>
      </c>
      <c r="N100" s="27" t="e">
        <f>VLOOKUP($A100,#REF!,AX100,FALSE)*100</f>
        <v>#REF!</v>
      </c>
      <c r="O100" s="28" t="e">
        <f>VLOOKUP($A100,#REF!,AY100,FALSE)</f>
        <v>#REF!</v>
      </c>
      <c r="P100" s="31" t="str">
        <f>IFERROR(VLOOKUP($B100,#REF!,AZ100,FALSE),"")</f>
        <v/>
      </c>
      <c r="Q100" s="30" t="str">
        <f>IFERROR(VLOOKUP($C100,#REF!,BA100,FALSE),"")</f>
        <v/>
      </c>
      <c r="R100" s="25" t="e">
        <f>VLOOKUP($A100,#REF!,BB100,FALSE)</f>
        <v>#REF!</v>
      </c>
      <c r="S100" s="25" t="e">
        <f>VLOOKUP($A100,#REF!,BC100,FALSE)</f>
        <v>#REF!</v>
      </c>
      <c r="T100" s="25" t="e">
        <f>VLOOKUP($A100,#REF!,BD100,FALSE)</f>
        <v>#REF!</v>
      </c>
      <c r="U100" s="25" t="e">
        <f>VLOOKUP($A100,#REF!,BE100,FALSE)</f>
        <v>#REF!</v>
      </c>
      <c r="V100" s="25" t="e">
        <f>VLOOKUP($A100,#REF!,BF100,FALSE)</f>
        <v>#REF!</v>
      </c>
      <c r="W100" s="25" t="e">
        <f>VLOOKUP($A100,#REF!,BG100,FALSE)</f>
        <v>#REF!</v>
      </c>
      <c r="X100" s="25" t="e">
        <f>VLOOKUP($A100,#REF!,BH100,FALSE)</f>
        <v>#REF!</v>
      </c>
      <c r="Y100" s="25" t="e">
        <f>VLOOKUP($A100,#REF!,BI100,FALSE)</f>
        <v>#REF!</v>
      </c>
      <c r="Z100" s="25" t="e">
        <f>VLOOKUP($A100,#REF!,BJ100,FALSE)</f>
        <v>#REF!</v>
      </c>
      <c r="AA100" s="25" t="e">
        <f>VLOOKUP($A100,#REF!,BK100,FALSE)</f>
        <v>#REF!</v>
      </c>
      <c r="AB100" s="27" t="e">
        <f>VLOOKUP($A100,#REF!,BL100,FALSE)</f>
        <v>#REF!</v>
      </c>
      <c r="AC100" s="25" t="e">
        <f>VLOOKUP($A100,#REF!,BM100,FALSE)</f>
        <v>#REF!</v>
      </c>
      <c r="AD100" s="25" t="e">
        <f>VLOOKUP($A100,#REF!,BN100,FALSE)</f>
        <v>#REF!</v>
      </c>
      <c r="AE100" s="25" t="e">
        <f>VLOOKUP($A100,#REF!,BO100,FALSE)</f>
        <v>#REF!</v>
      </c>
      <c r="AG100" s="1">
        <v>501010915252</v>
      </c>
      <c r="AH100" s="1" t="str">
        <f t="shared" si="25"/>
        <v>5010</v>
      </c>
      <c r="AI100" s="1" t="str">
        <f t="shared" si="26"/>
        <v>7500</v>
      </c>
      <c r="AJ100" s="1" t="str">
        <f t="shared" si="27"/>
        <v>6010</v>
      </c>
      <c r="AK100" s="1" t="str">
        <f t="shared" si="28"/>
        <v>109</v>
      </c>
      <c r="AL100" s="1" t="str">
        <f t="shared" si="29"/>
        <v>1</v>
      </c>
      <c r="AM100" s="1" t="str">
        <f t="shared" si="20"/>
        <v>52</v>
      </c>
      <c r="AN100" s="1" t="str">
        <f t="shared" si="21"/>
        <v>52</v>
      </c>
      <c r="AO100" s="7" t="e">
        <f>MATCH(AO$4,#REF!,0)</f>
        <v>#REF!</v>
      </c>
      <c r="AP100" s="7" t="e">
        <f>MATCH(AP$4,#REF!,0)</f>
        <v>#REF!</v>
      </c>
      <c r="AQ100" s="7" t="e">
        <f>MATCH(AQ$4,#REF!,0)</f>
        <v>#REF!</v>
      </c>
      <c r="AR100" s="7" t="e">
        <f>MATCH(AR$4,#REF!,0)</f>
        <v>#REF!</v>
      </c>
      <c r="AS100" s="7" t="e">
        <f>MATCH(AS$4,#REF!,0)</f>
        <v>#REF!</v>
      </c>
      <c r="AT100" s="7" t="e">
        <f>MATCH(AT$4,#REF!,0)</f>
        <v>#REF!</v>
      </c>
      <c r="AU100" s="7" t="e">
        <f>MATCH(AU$4,#REF!,0)</f>
        <v>#REF!</v>
      </c>
      <c r="AV100" s="7" t="e">
        <f>MATCH(AV$4,#REF!,0)</f>
        <v>#REF!</v>
      </c>
      <c r="AW100" s="7" t="e">
        <f>MATCH(AW$4,#REF!,0)</f>
        <v>#REF!</v>
      </c>
      <c r="AX100" s="7" t="e">
        <f>MATCH(AX$4,#REF!,0)</f>
        <v>#REF!</v>
      </c>
      <c r="AY100" s="7" t="e">
        <f>MATCH(AY$4,#REF!,0)</f>
        <v>#REF!</v>
      </c>
      <c r="AZ100" s="7" t="e">
        <f>MATCH(AZ$4,#REF!,0)</f>
        <v>#REF!</v>
      </c>
      <c r="BA100" s="7" t="e">
        <f>MATCH(BA$4,#REF!,0)</f>
        <v>#REF!</v>
      </c>
      <c r="BB100" s="7" t="e">
        <f>MATCH(BB$4,#REF!,0)</f>
        <v>#REF!</v>
      </c>
      <c r="BC100" s="7" t="e">
        <f>MATCH(BC$4,#REF!,0)</f>
        <v>#REF!</v>
      </c>
      <c r="BD100" s="7" t="e">
        <f>MATCH(BD$4,#REF!,0)</f>
        <v>#REF!</v>
      </c>
      <c r="BE100" s="7" t="e">
        <f>MATCH(BE$4,#REF!,0)</f>
        <v>#REF!</v>
      </c>
      <c r="BF100" s="7" t="e">
        <f>MATCH(BF$4,#REF!,0)</f>
        <v>#REF!</v>
      </c>
      <c r="BG100" s="7" t="e">
        <f>MATCH(BG$4,#REF!,0)</f>
        <v>#REF!</v>
      </c>
      <c r="BH100" s="7" t="e">
        <f>MATCH(BH$4,#REF!,0)</f>
        <v>#REF!</v>
      </c>
      <c r="BI100" s="7" t="e">
        <f>MATCH(BI$4,#REF!,0)</f>
        <v>#REF!</v>
      </c>
      <c r="BJ100" s="7" t="e">
        <f>MATCH(BJ$4,#REF!,0)</f>
        <v>#REF!</v>
      </c>
      <c r="BK100" s="7" t="e">
        <f>MATCH(BK$4,#REF!,0)</f>
        <v>#REF!</v>
      </c>
      <c r="BL100" s="7" t="e">
        <f>MATCH(BL$4,#REF!,0)</f>
        <v>#REF!</v>
      </c>
      <c r="BM100" s="7" t="e">
        <f>MATCH(BM$4,#REF!,0)</f>
        <v>#REF!</v>
      </c>
      <c r="BN100" s="7" t="e">
        <f>MATCH(BN$4,#REF!,0)</f>
        <v>#REF!</v>
      </c>
      <c r="BO100" s="7" t="e">
        <f>MATCH(BO$4,#REF!,0)</f>
        <v>#REF!</v>
      </c>
    </row>
    <row r="101" spans="1:67" ht="12.75" customHeight="1" x14ac:dyDescent="0.15">
      <c r="A101" s="6">
        <f t="shared" si="22"/>
        <v>501011615252</v>
      </c>
      <c r="B101" s="6">
        <f t="shared" si="23"/>
        <v>750011615252</v>
      </c>
      <c r="C101" s="6">
        <f t="shared" si="24"/>
        <v>601011615252</v>
      </c>
      <c r="D101" s="18" t="e">
        <f>VLOOKUP($A101,#REF!,AO101,FALSE)</f>
        <v>#REF!</v>
      </c>
      <c r="E101" s="26" t="e">
        <f>VLOOKUP($A101,#REF!,AP101,FALSE)</f>
        <v>#REF!</v>
      </c>
      <c r="F101" s="25" t="e">
        <f t="shared" si="30"/>
        <v>#REF!</v>
      </c>
      <c r="G101" s="1547" t="e">
        <f>VLOOKUP($A101,#REF!,AR101,FALSE)</f>
        <v>#REF!</v>
      </c>
      <c r="H101" s="1547"/>
      <c r="I101" s="25" t="e">
        <f>VLOOKUP($A101,#REF!,AS101,FALSE)</f>
        <v>#REF!</v>
      </c>
      <c r="J101" s="25" t="e">
        <f>VLOOKUP($A101,#REF!,AT101,FALSE)</f>
        <v>#REF!</v>
      </c>
      <c r="K101" s="28" t="e">
        <f>VLOOKUP($A101,#REF!,AU101,FALSE)</f>
        <v>#REF!</v>
      </c>
      <c r="L101" s="29" t="str">
        <f>IFERROR(VLOOKUP($B101,#REF!,AV101,FALSE),"")</f>
        <v/>
      </c>
      <c r="M101" s="27" t="e">
        <f>VLOOKUP($A101,#REF!,AW101,FALSE)</f>
        <v>#REF!</v>
      </c>
      <c r="N101" s="27" t="e">
        <f>VLOOKUP($A101,#REF!,AX101,FALSE)*100</f>
        <v>#REF!</v>
      </c>
      <c r="O101" s="28" t="e">
        <f>VLOOKUP($A101,#REF!,AY101,FALSE)</f>
        <v>#REF!</v>
      </c>
      <c r="P101" s="31" t="str">
        <f>IFERROR(VLOOKUP($B101,#REF!,AZ101,FALSE),"")</f>
        <v/>
      </c>
      <c r="Q101" s="30" t="str">
        <f>IFERROR(VLOOKUP($C101,#REF!,BA101,FALSE),"")</f>
        <v/>
      </c>
      <c r="R101" s="25" t="e">
        <f>VLOOKUP($A101,#REF!,BB101,FALSE)</f>
        <v>#REF!</v>
      </c>
      <c r="S101" s="25" t="e">
        <f>VLOOKUP($A101,#REF!,BC101,FALSE)</f>
        <v>#REF!</v>
      </c>
      <c r="T101" s="25" t="e">
        <f>VLOOKUP($A101,#REF!,BD101,FALSE)</f>
        <v>#REF!</v>
      </c>
      <c r="U101" s="25" t="e">
        <f>VLOOKUP($A101,#REF!,BE101,FALSE)</f>
        <v>#REF!</v>
      </c>
      <c r="V101" s="25" t="e">
        <f>VLOOKUP($A101,#REF!,BF101,FALSE)</f>
        <v>#REF!</v>
      </c>
      <c r="W101" s="25" t="e">
        <f>VLOOKUP($A101,#REF!,BG101,FALSE)</f>
        <v>#REF!</v>
      </c>
      <c r="X101" s="25" t="e">
        <f>VLOOKUP($A101,#REF!,BH101,FALSE)</f>
        <v>#REF!</v>
      </c>
      <c r="Y101" s="25" t="e">
        <f>VLOOKUP($A101,#REF!,BI101,FALSE)</f>
        <v>#REF!</v>
      </c>
      <c r="Z101" s="25" t="e">
        <f>VLOOKUP($A101,#REF!,BJ101,FALSE)</f>
        <v>#REF!</v>
      </c>
      <c r="AA101" s="25" t="e">
        <f>VLOOKUP($A101,#REF!,BK101,FALSE)</f>
        <v>#REF!</v>
      </c>
      <c r="AB101" s="27" t="e">
        <f>VLOOKUP($A101,#REF!,BL101,FALSE)</f>
        <v>#REF!</v>
      </c>
      <c r="AC101" s="25" t="e">
        <f>VLOOKUP($A101,#REF!,BM101,FALSE)</f>
        <v>#REF!</v>
      </c>
      <c r="AD101" s="25" t="e">
        <f>VLOOKUP($A101,#REF!,BN101,FALSE)</f>
        <v>#REF!</v>
      </c>
      <c r="AE101" s="25" t="e">
        <f>VLOOKUP($A101,#REF!,BO101,FALSE)</f>
        <v>#REF!</v>
      </c>
      <c r="AG101" s="1">
        <v>501011615252</v>
      </c>
      <c r="AH101" s="1" t="str">
        <f t="shared" si="25"/>
        <v>5010</v>
      </c>
      <c r="AI101" s="1" t="str">
        <f t="shared" si="26"/>
        <v>7500</v>
      </c>
      <c r="AJ101" s="1" t="str">
        <f t="shared" si="27"/>
        <v>6010</v>
      </c>
      <c r="AK101" s="1" t="str">
        <f t="shared" si="28"/>
        <v>116</v>
      </c>
      <c r="AL101" s="1" t="str">
        <f t="shared" si="29"/>
        <v>1</v>
      </c>
      <c r="AM101" s="1" t="str">
        <f t="shared" si="20"/>
        <v>52</v>
      </c>
      <c r="AN101" s="1" t="str">
        <f t="shared" si="21"/>
        <v>52</v>
      </c>
      <c r="AO101" s="7" t="e">
        <f>MATCH(AO$4,#REF!,0)</f>
        <v>#REF!</v>
      </c>
      <c r="AP101" s="7" t="e">
        <f>MATCH(AP$4,#REF!,0)</f>
        <v>#REF!</v>
      </c>
      <c r="AQ101" s="7" t="e">
        <f>MATCH(AQ$4,#REF!,0)</f>
        <v>#REF!</v>
      </c>
      <c r="AR101" s="7" t="e">
        <f>MATCH(AR$4,#REF!,0)</f>
        <v>#REF!</v>
      </c>
      <c r="AS101" s="7" t="e">
        <f>MATCH(AS$4,#REF!,0)</f>
        <v>#REF!</v>
      </c>
      <c r="AT101" s="7" t="e">
        <f>MATCH(AT$4,#REF!,0)</f>
        <v>#REF!</v>
      </c>
      <c r="AU101" s="7" t="e">
        <f>MATCH(AU$4,#REF!,0)</f>
        <v>#REF!</v>
      </c>
      <c r="AV101" s="7" t="e">
        <f>MATCH(AV$4,#REF!,0)</f>
        <v>#REF!</v>
      </c>
      <c r="AW101" s="7" t="e">
        <f>MATCH(AW$4,#REF!,0)</f>
        <v>#REF!</v>
      </c>
      <c r="AX101" s="7" t="e">
        <f>MATCH(AX$4,#REF!,0)</f>
        <v>#REF!</v>
      </c>
      <c r="AY101" s="7" t="e">
        <f>MATCH(AY$4,#REF!,0)</f>
        <v>#REF!</v>
      </c>
      <c r="AZ101" s="7" t="e">
        <f>MATCH(AZ$4,#REF!,0)</f>
        <v>#REF!</v>
      </c>
      <c r="BA101" s="7" t="e">
        <f>MATCH(BA$4,#REF!,0)</f>
        <v>#REF!</v>
      </c>
      <c r="BB101" s="7" t="e">
        <f>MATCH(BB$4,#REF!,0)</f>
        <v>#REF!</v>
      </c>
      <c r="BC101" s="7" t="e">
        <f>MATCH(BC$4,#REF!,0)</f>
        <v>#REF!</v>
      </c>
      <c r="BD101" s="7" t="e">
        <f>MATCH(BD$4,#REF!,0)</f>
        <v>#REF!</v>
      </c>
      <c r="BE101" s="7" t="e">
        <f>MATCH(BE$4,#REF!,0)</f>
        <v>#REF!</v>
      </c>
      <c r="BF101" s="7" t="e">
        <f>MATCH(BF$4,#REF!,0)</f>
        <v>#REF!</v>
      </c>
      <c r="BG101" s="7" t="e">
        <f>MATCH(BG$4,#REF!,0)</f>
        <v>#REF!</v>
      </c>
      <c r="BH101" s="7" t="e">
        <f>MATCH(BH$4,#REF!,0)</f>
        <v>#REF!</v>
      </c>
      <c r="BI101" s="7" t="e">
        <f>MATCH(BI$4,#REF!,0)</f>
        <v>#REF!</v>
      </c>
      <c r="BJ101" s="7" t="e">
        <f>MATCH(BJ$4,#REF!,0)</f>
        <v>#REF!</v>
      </c>
      <c r="BK101" s="7" t="e">
        <f>MATCH(BK$4,#REF!,0)</f>
        <v>#REF!</v>
      </c>
      <c r="BL101" s="7" t="e">
        <f>MATCH(BL$4,#REF!,0)</f>
        <v>#REF!</v>
      </c>
      <c r="BM101" s="7" t="e">
        <f>MATCH(BM$4,#REF!,0)</f>
        <v>#REF!</v>
      </c>
      <c r="BN101" s="7" t="e">
        <f>MATCH(BN$4,#REF!,0)</f>
        <v>#REF!</v>
      </c>
      <c r="BO101" s="7" t="e">
        <f>MATCH(BO$4,#REF!,0)</f>
        <v>#REF!</v>
      </c>
    </row>
    <row r="102" spans="1:67" ht="12.75" customHeight="1" x14ac:dyDescent="0.15">
      <c r="A102" s="6">
        <f t="shared" si="22"/>
        <v>501012415252</v>
      </c>
      <c r="B102" s="6">
        <f t="shared" si="23"/>
        <v>750012415252</v>
      </c>
      <c r="C102" s="6">
        <f t="shared" si="24"/>
        <v>601012415252</v>
      </c>
      <c r="D102" s="18" t="e">
        <f>VLOOKUP($A102,#REF!,AO102,FALSE)</f>
        <v>#REF!</v>
      </c>
      <c r="E102" s="26" t="e">
        <f>VLOOKUP($A102,#REF!,AP102,FALSE)</f>
        <v>#REF!</v>
      </c>
      <c r="F102" s="25" t="e">
        <f t="shared" si="30"/>
        <v>#REF!</v>
      </c>
      <c r="G102" s="1547" t="e">
        <f>VLOOKUP($A102,#REF!,AR102,FALSE)</f>
        <v>#REF!</v>
      </c>
      <c r="H102" s="1547"/>
      <c r="I102" s="25" t="e">
        <f>VLOOKUP($A102,#REF!,AS102,FALSE)</f>
        <v>#REF!</v>
      </c>
      <c r="J102" s="25" t="e">
        <f>VLOOKUP($A102,#REF!,AT102,FALSE)</f>
        <v>#REF!</v>
      </c>
      <c r="K102" s="28" t="e">
        <f>VLOOKUP($A102,#REF!,AU102,FALSE)</f>
        <v>#REF!</v>
      </c>
      <c r="L102" s="29" t="str">
        <f>IFERROR(VLOOKUP($B102,#REF!,AV102,FALSE),"")</f>
        <v/>
      </c>
      <c r="M102" s="27" t="e">
        <f>VLOOKUP($A102,#REF!,AW102,FALSE)</f>
        <v>#REF!</v>
      </c>
      <c r="N102" s="27" t="e">
        <f>VLOOKUP($A102,#REF!,AX102,FALSE)*100</f>
        <v>#REF!</v>
      </c>
      <c r="O102" s="28" t="e">
        <f>VLOOKUP($A102,#REF!,AY102,FALSE)</f>
        <v>#REF!</v>
      </c>
      <c r="P102" s="31" t="str">
        <f>IFERROR(VLOOKUP($B102,#REF!,AZ102,FALSE),"")</f>
        <v/>
      </c>
      <c r="Q102" s="30" t="str">
        <f>IFERROR(VLOOKUP($C102,#REF!,BA102,FALSE),"")</f>
        <v/>
      </c>
      <c r="R102" s="25" t="e">
        <f>VLOOKUP($A102,#REF!,BB102,FALSE)</f>
        <v>#REF!</v>
      </c>
      <c r="S102" s="25" t="e">
        <f>VLOOKUP($A102,#REF!,BC102,FALSE)</f>
        <v>#REF!</v>
      </c>
      <c r="T102" s="25" t="e">
        <f>VLOOKUP($A102,#REF!,BD102,FALSE)</f>
        <v>#REF!</v>
      </c>
      <c r="U102" s="25" t="e">
        <f>VLOOKUP($A102,#REF!,BE102,FALSE)</f>
        <v>#REF!</v>
      </c>
      <c r="V102" s="25" t="e">
        <f>VLOOKUP($A102,#REF!,BF102,FALSE)</f>
        <v>#REF!</v>
      </c>
      <c r="W102" s="25" t="e">
        <f>VLOOKUP($A102,#REF!,BG102,FALSE)</f>
        <v>#REF!</v>
      </c>
      <c r="X102" s="25" t="e">
        <f>VLOOKUP($A102,#REF!,BH102,FALSE)</f>
        <v>#REF!</v>
      </c>
      <c r="Y102" s="25" t="e">
        <f>VLOOKUP($A102,#REF!,BI102,FALSE)</f>
        <v>#REF!</v>
      </c>
      <c r="Z102" s="25" t="e">
        <f>VLOOKUP($A102,#REF!,BJ102,FALSE)</f>
        <v>#REF!</v>
      </c>
      <c r="AA102" s="25" t="e">
        <f>VLOOKUP($A102,#REF!,BK102,FALSE)</f>
        <v>#REF!</v>
      </c>
      <c r="AB102" s="27" t="e">
        <f>VLOOKUP($A102,#REF!,BL102,FALSE)</f>
        <v>#REF!</v>
      </c>
      <c r="AC102" s="25" t="e">
        <f>VLOOKUP($A102,#REF!,BM102,FALSE)</f>
        <v>#REF!</v>
      </c>
      <c r="AD102" s="25" t="e">
        <f>VLOOKUP($A102,#REF!,BN102,FALSE)</f>
        <v>#REF!</v>
      </c>
      <c r="AE102" s="25" t="e">
        <f>VLOOKUP($A102,#REF!,BO102,FALSE)</f>
        <v>#REF!</v>
      </c>
      <c r="AG102" s="1">
        <v>501012415252</v>
      </c>
      <c r="AH102" s="1" t="str">
        <f t="shared" si="25"/>
        <v>5010</v>
      </c>
      <c r="AI102" s="1" t="str">
        <f t="shared" si="26"/>
        <v>7500</v>
      </c>
      <c r="AJ102" s="1" t="str">
        <f t="shared" si="27"/>
        <v>6010</v>
      </c>
      <c r="AK102" s="1" t="str">
        <f t="shared" si="28"/>
        <v>124</v>
      </c>
      <c r="AL102" s="1" t="str">
        <f t="shared" si="29"/>
        <v>1</v>
      </c>
      <c r="AM102" s="1" t="str">
        <f t="shared" si="20"/>
        <v>52</v>
      </c>
      <c r="AN102" s="1" t="str">
        <f t="shared" si="21"/>
        <v>52</v>
      </c>
      <c r="AO102" s="7" t="e">
        <f>MATCH(AO$4,#REF!,0)</f>
        <v>#REF!</v>
      </c>
      <c r="AP102" s="7" t="e">
        <f>MATCH(AP$4,#REF!,0)</f>
        <v>#REF!</v>
      </c>
      <c r="AQ102" s="7" t="e">
        <f>MATCH(AQ$4,#REF!,0)</f>
        <v>#REF!</v>
      </c>
      <c r="AR102" s="7" t="e">
        <f>MATCH(AR$4,#REF!,0)</f>
        <v>#REF!</v>
      </c>
      <c r="AS102" s="7" t="e">
        <f>MATCH(AS$4,#REF!,0)</f>
        <v>#REF!</v>
      </c>
      <c r="AT102" s="7" t="e">
        <f>MATCH(AT$4,#REF!,0)</f>
        <v>#REF!</v>
      </c>
      <c r="AU102" s="7" t="e">
        <f>MATCH(AU$4,#REF!,0)</f>
        <v>#REF!</v>
      </c>
      <c r="AV102" s="7" t="e">
        <f>MATCH(AV$4,#REF!,0)</f>
        <v>#REF!</v>
      </c>
      <c r="AW102" s="7" t="e">
        <f>MATCH(AW$4,#REF!,0)</f>
        <v>#REF!</v>
      </c>
      <c r="AX102" s="7" t="e">
        <f>MATCH(AX$4,#REF!,0)</f>
        <v>#REF!</v>
      </c>
      <c r="AY102" s="7" t="e">
        <f>MATCH(AY$4,#REF!,0)</f>
        <v>#REF!</v>
      </c>
      <c r="AZ102" s="7" t="e">
        <f>MATCH(AZ$4,#REF!,0)</f>
        <v>#REF!</v>
      </c>
      <c r="BA102" s="7" t="e">
        <f>MATCH(BA$4,#REF!,0)</f>
        <v>#REF!</v>
      </c>
      <c r="BB102" s="7" t="e">
        <f>MATCH(BB$4,#REF!,0)</f>
        <v>#REF!</v>
      </c>
      <c r="BC102" s="7" t="e">
        <f>MATCH(BC$4,#REF!,0)</f>
        <v>#REF!</v>
      </c>
      <c r="BD102" s="7" t="e">
        <f>MATCH(BD$4,#REF!,0)</f>
        <v>#REF!</v>
      </c>
      <c r="BE102" s="7" t="e">
        <f>MATCH(BE$4,#REF!,0)</f>
        <v>#REF!</v>
      </c>
      <c r="BF102" s="7" t="e">
        <f>MATCH(BF$4,#REF!,0)</f>
        <v>#REF!</v>
      </c>
      <c r="BG102" s="7" t="e">
        <f>MATCH(BG$4,#REF!,0)</f>
        <v>#REF!</v>
      </c>
      <c r="BH102" s="7" t="e">
        <f>MATCH(BH$4,#REF!,0)</f>
        <v>#REF!</v>
      </c>
      <c r="BI102" s="7" t="e">
        <f>MATCH(BI$4,#REF!,0)</f>
        <v>#REF!</v>
      </c>
      <c r="BJ102" s="7" t="e">
        <f>MATCH(BJ$4,#REF!,0)</f>
        <v>#REF!</v>
      </c>
      <c r="BK102" s="7" t="e">
        <f>MATCH(BK$4,#REF!,0)</f>
        <v>#REF!</v>
      </c>
      <c r="BL102" s="7" t="e">
        <f>MATCH(BL$4,#REF!,0)</f>
        <v>#REF!</v>
      </c>
      <c r="BM102" s="7" t="e">
        <f>MATCH(BM$4,#REF!,0)</f>
        <v>#REF!</v>
      </c>
      <c r="BN102" s="7" t="e">
        <f>MATCH(BN$4,#REF!,0)</f>
        <v>#REF!</v>
      </c>
      <c r="BO102" s="7" t="e">
        <f>MATCH(BO$4,#REF!,0)</f>
        <v>#REF!</v>
      </c>
    </row>
    <row r="103" spans="1:67" ht="12.75" customHeight="1" x14ac:dyDescent="0.15">
      <c r="A103" s="6">
        <f t="shared" si="22"/>
        <v>501013015252</v>
      </c>
      <c r="B103" s="6">
        <f t="shared" si="23"/>
        <v>750013015252</v>
      </c>
      <c r="C103" s="6">
        <f t="shared" si="24"/>
        <v>601013015252</v>
      </c>
      <c r="D103" s="18" t="e">
        <f>VLOOKUP($A103,#REF!,AO103,FALSE)</f>
        <v>#REF!</v>
      </c>
      <c r="E103" s="26" t="e">
        <f>VLOOKUP($A103,#REF!,AP103,FALSE)</f>
        <v>#REF!</v>
      </c>
      <c r="F103" s="25" t="e">
        <f t="shared" si="30"/>
        <v>#REF!</v>
      </c>
      <c r="G103" s="1547" t="e">
        <f>VLOOKUP($A103,#REF!,AR103,FALSE)</f>
        <v>#REF!</v>
      </c>
      <c r="H103" s="1547"/>
      <c r="I103" s="25" t="e">
        <f>VLOOKUP($A103,#REF!,AS103,FALSE)</f>
        <v>#REF!</v>
      </c>
      <c r="J103" s="25" t="e">
        <f>VLOOKUP($A103,#REF!,AT103,FALSE)</f>
        <v>#REF!</v>
      </c>
      <c r="K103" s="28" t="e">
        <f>VLOOKUP($A103,#REF!,AU103,FALSE)</f>
        <v>#REF!</v>
      </c>
      <c r="L103" s="29" t="str">
        <f>IFERROR(VLOOKUP($B103,#REF!,AV103,FALSE),"")</f>
        <v/>
      </c>
      <c r="M103" s="27" t="e">
        <f>VLOOKUP($A103,#REF!,AW103,FALSE)</f>
        <v>#REF!</v>
      </c>
      <c r="N103" s="27" t="e">
        <f>VLOOKUP($A103,#REF!,AX103,FALSE)*100</f>
        <v>#REF!</v>
      </c>
      <c r="O103" s="28" t="e">
        <f>VLOOKUP($A103,#REF!,AY103,FALSE)</f>
        <v>#REF!</v>
      </c>
      <c r="P103" s="31" t="str">
        <f>IFERROR(VLOOKUP($B103,#REF!,AZ103,FALSE),"")</f>
        <v/>
      </c>
      <c r="Q103" s="30" t="str">
        <f>IFERROR(VLOOKUP($C103,#REF!,BA103,FALSE),"")</f>
        <v/>
      </c>
      <c r="R103" s="25" t="e">
        <f>VLOOKUP($A103,#REF!,BB103,FALSE)</f>
        <v>#REF!</v>
      </c>
      <c r="S103" s="25" t="e">
        <f>VLOOKUP($A103,#REF!,BC103,FALSE)</f>
        <v>#REF!</v>
      </c>
      <c r="T103" s="25" t="e">
        <f>VLOOKUP($A103,#REF!,BD103,FALSE)</f>
        <v>#REF!</v>
      </c>
      <c r="U103" s="25" t="e">
        <f>VLOOKUP($A103,#REF!,BE103,FALSE)</f>
        <v>#REF!</v>
      </c>
      <c r="V103" s="25" t="e">
        <f>VLOOKUP($A103,#REF!,BF103,FALSE)</f>
        <v>#REF!</v>
      </c>
      <c r="W103" s="25" t="e">
        <f>VLOOKUP($A103,#REF!,BG103,FALSE)</f>
        <v>#REF!</v>
      </c>
      <c r="X103" s="25" t="e">
        <f>VLOOKUP($A103,#REF!,BH103,FALSE)</f>
        <v>#REF!</v>
      </c>
      <c r="Y103" s="25" t="e">
        <f>VLOOKUP($A103,#REF!,BI103,FALSE)</f>
        <v>#REF!</v>
      </c>
      <c r="Z103" s="25" t="e">
        <f>VLOOKUP($A103,#REF!,BJ103,FALSE)</f>
        <v>#REF!</v>
      </c>
      <c r="AA103" s="25" t="e">
        <f>VLOOKUP($A103,#REF!,BK103,FALSE)</f>
        <v>#REF!</v>
      </c>
      <c r="AB103" s="27" t="e">
        <f>VLOOKUP($A103,#REF!,BL103,FALSE)</f>
        <v>#REF!</v>
      </c>
      <c r="AC103" s="25" t="e">
        <f>VLOOKUP($A103,#REF!,BM103,FALSE)</f>
        <v>#REF!</v>
      </c>
      <c r="AD103" s="25" t="e">
        <f>VLOOKUP($A103,#REF!,BN103,FALSE)</f>
        <v>#REF!</v>
      </c>
      <c r="AE103" s="25" t="e">
        <f>VLOOKUP($A103,#REF!,BO103,FALSE)</f>
        <v>#REF!</v>
      </c>
      <c r="AG103" s="1">
        <v>501013015252</v>
      </c>
      <c r="AH103" s="1" t="str">
        <f t="shared" si="25"/>
        <v>5010</v>
      </c>
      <c r="AI103" s="1" t="str">
        <f t="shared" si="26"/>
        <v>7500</v>
      </c>
      <c r="AJ103" s="1" t="str">
        <f t="shared" si="27"/>
        <v>6010</v>
      </c>
      <c r="AK103" s="1" t="str">
        <f t="shared" si="28"/>
        <v>130</v>
      </c>
      <c r="AL103" s="1" t="str">
        <f t="shared" si="29"/>
        <v>1</v>
      </c>
      <c r="AM103" s="1" t="str">
        <f t="shared" si="20"/>
        <v>52</v>
      </c>
      <c r="AN103" s="1" t="str">
        <f t="shared" si="21"/>
        <v>52</v>
      </c>
      <c r="AO103" s="7" t="e">
        <f>MATCH(AO$4,#REF!,0)</f>
        <v>#REF!</v>
      </c>
      <c r="AP103" s="7" t="e">
        <f>MATCH(AP$4,#REF!,0)</f>
        <v>#REF!</v>
      </c>
      <c r="AQ103" s="7" t="e">
        <f>MATCH(AQ$4,#REF!,0)</f>
        <v>#REF!</v>
      </c>
      <c r="AR103" s="7" t="e">
        <f>MATCH(AR$4,#REF!,0)</f>
        <v>#REF!</v>
      </c>
      <c r="AS103" s="7" t="e">
        <f>MATCH(AS$4,#REF!,0)</f>
        <v>#REF!</v>
      </c>
      <c r="AT103" s="7" t="e">
        <f>MATCH(AT$4,#REF!,0)</f>
        <v>#REF!</v>
      </c>
      <c r="AU103" s="7" t="e">
        <f>MATCH(AU$4,#REF!,0)</f>
        <v>#REF!</v>
      </c>
      <c r="AV103" s="7" t="e">
        <f>MATCH(AV$4,#REF!,0)</f>
        <v>#REF!</v>
      </c>
      <c r="AW103" s="7" t="e">
        <f>MATCH(AW$4,#REF!,0)</f>
        <v>#REF!</v>
      </c>
      <c r="AX103" s="7" t="e">
        <f>MATCH(AX$4,#REF!,0)</f>
        <v>#REF!</v>
      </c>
      <c r="AY103" s="7" t="e">
        <f>MATCH(AY$4,#REF!,0)</f>
        <v>#REF!</v>
      </c>
      <c r="AZ103" s="7" t="e">
        <f>MATCH(AZ$4,#REF!,0)</f>
        <v>#REF!</v>
      </c>
      <c r="BA103" s="7" t="e">
        <f>MATCH(BA$4,#REF!,0)</f>
        <v>#REF!</v>
      </c>
      <c r="BB103" s="7" t="e">
        <f>MATCH(BB$4,#REF!,0)</f>
        <v>#REF!</v>
      </c>
      <c r="BC103" s="7" t="e">
        <f>MATCH(BC$4,#REF!,0)</f>
        <v>#REF!</v>
      </c>
      <c r="BD103" s="7" t="e">
        <f>MATCH(BD$4,#REF!,0)</f>
        <v>#REF!</v>
      </c>
      <c r="BE103" s="7" t="e">
        <f>MATCH(BE$4,#REF!,0)</f>
        <v>#REF!</v>
      </c>
      <c r="BF103" s="7" t="e">
        <f>MATCH(BF$4,#REF!,0)</f>
        <v>#REF!</v>
      </c>
      <c r="BG103" s="7" t="e">
        <f>MATCH(BG$4,#REF!,0)</f>
        <v>#REF!</v>
      </c>
      <c r="BH103" s="7" t="e">
        <f>MATCH(BH$4,#REF!,0)</f>
        <v>#REF!</v>
      </c>
      <c r="BI103" s="7" t="e">
        <f>MATCH(BI$4,#REF!,0)</f>
        <v>#REF!</v>
      </c>
      <c r="BJ103" s="7" t="e">
        <f>MATCH(BJ$4,#REF!,0)</f>
        <v>#REF!</v>
      </c>
      <c r="BK103" s="7" t="e">
        <f>MATCH(BK$4,#REF!,0)</f>
        <v>#REF!</v>
      </c>
      <c r="BL103" s="7" t="e">
        <f>MATCH(BL$4,#REF!,0)</f>
        <v>#REF!</v>
      </c>
      <c r="BM103" s="7" t="e">
        <f>MATCH(BM$4,#REF!,0)</f>
        <v>#REF!</v>
      </c>
      <c r="BN103" s="7" t="e">
        <f>MATCH(BN$4,#REF!,0)</f>
        <v>#REF!</v>
      </c>
      <c r="BO103" s="7" t="e">
        <f>MATCH(BO$4,#REF!,0)</f>
        <v>#REF!</v>
      </c>
    </row>
    <row r="104" spans="1:67" ht="12.75" customHeight="1" x14ac:dyDescent="0.15">
      <c r="A104" s="6">
        <f t="shared" si="22"/>
        <v>501014515252</v>
      </c>
      <c r="B104" s="6">
        <f t="shared" si="23"/>
        <v>750014515252</v>
      </c>
      <c r="C104" s="6">
        <f t="shared" si="24"/>
        <v>601014515252</v>
      </c>
      <c r="D104" s="18" t="e">
        <f>VLOOKUP($A104,#REF!,AO104,FALSE)</f>
        <v>#REF!</v>
      </c>
      <c r="E104" s="26" t="e">
        <f>VLOOKUP($A104,#REF!,AP104,FALSE)</f>
        <v>#REF!</v>
      </c>
      <c r="F104" s="25" t="e">
        <f t="shared" si="30"/>
        <v>#REF!</v>
      </c>
      <c r="G104" s="1547" t="e">
        <f>VLOOKUP($A104,#REF!,AR104,FALSE)</f>
        <v>#REF!</v>
      </c>
      <c r="H104" s="1547"/>
      <c r="I104" s="25" t="e">
        <f>VLOOKUP($A104,#REF!,AS104,FALSE)</f>
        <v>#REF!</v>
      </c>
      <c r="J104" s="25" t="e">
        <f>VLOOKUP($A104,#REF!,AT104,FALSE)</f>
        <v>#REF!</v>
      </c>
      <c r="K104" s="28" t="e">
        <f>VLOOKUP($A104,#REF!,AU104,FALSE)</f>
        <v>#REF!</v>
      </c>
      <c r="L104" s="29" t="str">
        <f>IFERROR(VLOOKUP($B104,#REF!,AV104,FALSE),"")</f>
        <v/>
      </c>
      <c r="M104" s="27" t="e">
        <f>VLOOKUP($A104,#REF!,AW104,FALSE)</f>
        <v>#REF!</v>
      </c>
      <c r="N104" s="27" t="e">
        <f>VLOOKUP($A104,#REF!,AX104,FALSE)*100</f>
        <v>#REF!</v>
      </c>
      <c r="O104" s="28" t="e">
        <f>VLOOKUP($A104,#REF!,AY104,FALSE)</f>
        <v>#REF!</v>
      </c>
      <c r="P104" s="31" t="str">
        <f>IFERROR(VLOOKUP($B104,#REF!,AZ104,FALSE),"")</f>
        <v/>
      </c>
      <c r="Q104" s="30" t="str">
        <f>IFERROR(VLOOKUP($C104,#REF!,BA104,FALSE),"")</f>
        <v/>
      </c>
      <c r="R104" s="25" t="e">
        <f>VLOOKUP($A104,#REF!,BB104,FALSE)</f>
        <v>#REF!</v>
      </c>
      <c r="S104" s="25" t="e">
        <f>VLOOKUP($A104,#REF!,BC104,FALSE)</f>
        <v>#REF!</v>
      </c>
      <c r="T104" s="25" t="e">
        <f>VLOOKUP($A104,#REF!,BD104,FALSE)</f>
        <v>#REF!</v>
      </c>
      <c r="U104" s="25" t="e">
        <f>VLOOKUP($A104,#REF!,BE104,FALSE)</f>
        <v>#REF!</v>
      </c>
      <c r="V104" s="25" t="e">
        <f>VLOOKUP($A104,#REF!,BF104,FALSE)</f>
        <v>#REF!</v>
      </c>
      <c r="W104" s="25" t="e">
        <f>VLOOKUP($A104,#REF!,BG104,FALSE)</f>
        <v>#REF!</v>
      </c>
      <c r="X104" s="25" t="e">
        <f>VLOOKUP($A104,#REF!,BH104,FALSE)</f>
        <v>#REF!</v>
      </c>
      <c r="Y104" s="25" t="e">
        <f>VLOOKUP($A104,#REF!,BI104,FALSE)</f>
        <v>#REF!</v>
      </c>
      <c r="Z104" s="25" t="e">
        <f>VLOOKUP($A104,#REF!,BJ104,FALSE)</f>
        <v>#REF!</v>
      </c>
      <c r="AA104" s="25" t="e">
        <f>VLOOKUP($A104,#REF!,BK104,FALSE)</f>
        <v>#REF!</v>
      </c>
      <c r="AB104" s="27" t="e">
        <f>VLOOKUP($A104,#REF!,BL104,FALSE)</f>
        <v>#REF!</v>
      </c>
      <c r="AC104" s="25" t="e">
        <f>VLOOKUP($A104,#REF!,BM104,FALSE)</f>
        <v>#REF!</v>
      </c>
      <c r="AD104" s="25" t="e">
        <f>VLOOKUP($A104,#REF!,BN104,FALSE)</f>
        <v>#REF!</v>
      </c>
      <c r="AE104" s="25" t="e">
        <f>VLOOKUP($A104,#REF!,BO104,FALSE)</f>
        <v>#REF!</v>
      </c>
      <c r="AG104" s="1">
        <v>501014515252</v>
      </c>
      <c r="AH104" s="1" t="str">
        <f t="shared" si="25"/>
        <v>5010</v>
      </c>
      <c r="AI104" s="1" t="str">
        <f t="shared" si="26"/>
        <v>7500</v>
      </c>
      <c r="AJ104" s="1" t="str">
        <f t="shared" si="27"/>
        <v>6010</v>
      </c>
      <c r="AK104" s="1" t="str">
        <f t="shared" si="28"/>
        <v>145</v>
      </c>
      <c r="AL104" s="1" t="str">
        <f t="shared" si="29"/>
        <v>1</v>
      </c>
      <c r="AM104" s="1" t="str">
        <f t="shared" si="20"/>
        <v>52</v>
      </c>
      <c r="AN104" s="1" t="str">
        <f t="shared" si="21"/>
        <v>52</v>
      </c>
      <c r="AO104" s="7" t="e">
        <f>MATCH(AO$4,#REF!,0)</f>
        <v>#REF!</v>
      </c>
      <c r="AP104" s="7" t="e">
        <f>MATCH(AP$4,#REF!,0)</f>
        <v>#REF!</v>
      </c>
      <c r="AQ104" s="7" t="e">
        <f>MATCH(AQ$4,#REF!,0)</f>
        <v>#REF!</v>
      </c>
      <c r="AR104" s="7" t="e">
        <f>MATCH(AR$4,#REF!,0)</f>
        <v>#REF!</v>
      </c>
      <c r="AS104" s="7" t="e">
        <f>MATCH(AS$4,#REF!,0)</f>
        <v>#REF!</v>
      </c>
      <c r="AT104" s="7" t="e">
        <f>MATCH(AT$4,#REF!,0)</f>
        <v>#REF!</v>
      </c>
      <c r="AU104" s="7" t="e">
        <f>MATCH(AU$4,#REF!,0)</f>
        <v>#REF!</v>
      </c>
      <c r="AV104" s="7" t="e">
        <f>MATCH(AV$4,#REF!,0)</f>
        <v>#REF!</v>
      </c>
      <c r="AW104" s="7" t="e">
        <f>MATCH(AW$4,#REF!,0)</f>
        <v>#REF!</v>
      </c>
      <c r="AX104" s="7" t="e">
        <f>MATCH(AX$4,#REF!,0)</f>
        <v>#REF!</v>
      </c>
      <c r="AY104" s="7" t="e">
        <f>MATCH(AY$4,#REF!,0)</f>
        <v>#REF!</v>
      </c>
      <c r="AZ104" s="7" t="e">
        <f>MATCH(AZ$4,#REF!,0)</f>
        <v>#REF!</v>
      </c>
      <c r="BA104" s="7" t="e">
        <f>MATCH(BA$4,#REF!,0)</f>
        <v>#REF!</v>
      </c>
      <c r="BB104" s="7" t="e">
        <f>MATCH(BB$4,#REF!,0)</f>
        <v>#REF!</v>
      </c>
      <c r="BC104" s="7" t="e">
        <f>MATCH(BC$4,#REF!,0)</f>
        <v>#REF!</v>
      </c>
      <c r="BD104" s="7" t="e">
        <f>MATCH(BD$4,#REF!,0)</f>
        <v>#REF!</v>
      </c>
      <c r="BE104" s="7" t="e">
        <f>MATCH(BE$4,#REF!,0)</f>
        <v>#REF!</v>
      </c>
      <c r="BF104" s="7" t="e">
        <f>MATCH(BF$4,#REF!,0)</f>
        <v>#REF!</v>
      </c>
      <c r="BG104" s="7" t="e">
        <f>MATCH(BG$4,#REF!,0)</f>
        <v>#REF!</v>
      </c>
      <c r="BH104" s="7" t="e">
        <f>MATCH(BH$4,#REF!,0)</f>
        <v>#REF!</v>
      </c>
      <c r="BI104" s="7" t="e">
        <f>MATCH(BI$4,#REF!,0)</f>
        <v>#REF!</v>
      </c>
      <c r="BJ104" s="7" t="e">
        <f>MATCH(BJ$4,#REF!,0)</f>
        <v>#REF!</v>
      </c>
      <c r="BK104" s="7" t="e">
        <f>MATCH(BK$4,#REF!,0)</f>
        <v>#REF!</v>
      </c>
      <c r="BL104" s="7" t="e">
        <f>MATCH(BL$4,#REF!,0)</f>
        <v>#REF!</v>
      </c>
      <c r="BM104" s="7" t="e">
        <f>MATCH(BM$4,#REF!,0)</f>
        <v>#REF!</v>
      </c>
      <c r="BN104" s="7" t="e">
        <f>MATCH(BN$4,#REF!,0)</f>
        <v>#REF!</v>
      </c>
      <c r="BO104" s="7" t="e">
        <f>MATCH(BO$4,#REF!,0)</f>
        <v>#REF!</v>
      </c>
    </row>
    <row r="105" spans="1:67" ht="12.75" customHeight="1" x14ac:dyDescent="0.15">
      <c r="A105" s="6">
        <f t="shared" si="22"/>
        <v>501016915252</v>
      </c>
      <c r="B105" s="6">
        <f t="shared" si="23"/>
        <v>750016915252</v>
      </c>
      <c r="C105" s="6">
        <f t="shared" si="24"/>
        <v>601016915252</v>
      </c>
      <c r="D105" s="18" t="e">
        <f>VLOOKUP($A105,#REF!,AO105,FALSE)</f>
        <v>#REF!</v>
      </c>
      <c r="E105" s="26" t="e">
        <f>VLOOKUP($A105,#REF!,AP105,FALSE)</f>
        <v>#REF!</v>
      </c>
      <c r="F105" s="25" t="e">
        <f t="shared" si="30"/>
        <v>#REF!</v>
      </c>
      <c r="G105" s="1547" t="e">
        <f>VLOOKUP($A105,#REF!,AR105,FALSE)</f>
        <v>#REF!</v>
      </c>
      <c r="H105" s="1547"/>
      <c r="I105" s="25" t="e">
        <f>VLOOKUP($A105,#REF!,AS105,FALSE)</f>
        <v>#REF!</v>
      </c>
      <c r="J105" s="25" t="e">
        <f>VLOOKUP($A105,#REF!,AT105,FALSE)</f>
        <v>#REF!</v>
      </c>
      <c r="K105" s="28" t="e">
        <f>VLOOKUP($A105,#REF!,AU105,FALSE)</f>
        <v>#REF!</v>
      </c>
      <c r="L105" s="29" t="str">
        <f>IFERROR(VLOOKUP($B105,#REF!,AV105,FALSE),"")</f>
        <v/>
      </c>
      <c r="M105" s="27" t="e">
        <f>VLOOKUP($A105,#REF!,AW105,FALSE)</f>
        <v>#REF!</v>
      </c>
      <c r="N105" s="27" t="e">
        <f>VLOOKUP($A105,#REF!,AX105,FALSE)*100</f>
        <v>#REF!</v>
      </c>
      <c r="O105" s="28" t="e">
        <f>VLOOKUP($A105,#REF!,AY105,FALSE)</f>
        <v>#REF!</v>
      </c>
      <c r="P105" s="31" t="str">
        <f>IFERROR(VLOOKUP($B105,#REF!,AZ105,FALSE),"")</f>
        <v/>
      </c>
      <c r="Q105" s="30" t="str">
        <f>IFERROR(VLOOKUP($C105,#REF!,BA105,FALSE),"")</f>
        <v/>
      </c>
      <c r="R105" s="25" t="e">
        <f>VLOOKUP($A105,#REF!,BB105,FALSE)</f>
        <v>#REF!</v>
      </c>
      <c r="S105" s="25" t="e">
        <f>VLOOKUP($A105,#REF!,BC105,FALSE)</f>
        <v>#REF!</v>
      </c>
      <c r="T105" s="25" t="e">
        <f>VLOOKUP($A105,#REF!,BD105,FALSE)</f>
        <v>#REF!</v>
      </c>
      <c r="U105" s="25" t="e">
        <f>VLOOKUP($A105,#REF!,BE105,FALSE)</f>
        <v>#REF!</v>
      </c>
      <c r="V105" s="25" t="e">
        <f>VLOOKUP($A105,#REF!,BF105,FALSE)</f>
        <v>#REF!</v>
      </c>
      <c r="W105" s="25" t="e">
        <f>VLOOKUP($A105,#REF!,BG105,FALSE)</f>
        <v>#REF!</v>
      </c>
      <c r="X105" s="25" t="e">
        <f>VLOOKUP($A105,#REF!,BH105,FALSE)</f>
        <v>#REF!</v>
      </c>
      <c r="Y105" s="25" t="e">
        <f>VLOOKUP($A105,#REF!,BI105,FALSE)</f>
        <v>#REF!</v>
      </c>
      <c r="Z105" s="25" t="e">
        <f>VLOOKUP($A105,#REF!,BJ105,FALSE)</f>
        <v>#REF!</v>
      </c>
      <c r="AA105" s="25" t="e">
        <f>VLOOKUP($A105,#REF!,BK105,FALSE)</f>
        <v>#REF!</v>
      </c>
      <c r="AB105" s="27" t="e">
        <f>VLOOKUP($A105,#REF!,BL105,FALSE)</f>
        <v>#REF!</v>
      </c>
      <c r="AC105" s="25" t="e">
        <f>VLOOKUP($A105,#REF!,BM105,FALSE)</f>
        <v>#REF!</v>
      </c>
      <c r="AD105" s="25" t="e">
        <f>VLOOKUP($A105,#REF!,BN105,FALSE)</f>
        <v>#REF!</v>
      </c>
      <c r="AE105" s="25" t="e">
        <f>VLOOKUP($A105,#REF!,BO105,FALSE)</f>
        <v>#REF!</v>
      </c>
      <c r="AG105" s="1">
        <v>501016915252</v>
      </c>
      <c r="AH105" s="1" t="str">
        <f t="shared" si="25"/>
        <v>5010</v>
      </c>
      <c r="AI105" s="1" t="str">
        <f t="shared" si="26"/>
        <v>7500</v>
      </c>
      <c r="AJ105" s="1" t="str">
        <f t="shared" si="27"/>
        <v>6010</v>
      </c>
      <c r="AK105" s="1" t="str">
        <f t="shared" si="28"/>
        <v>169</v>
      </c>
      <c r="AL105" s="1" t="str">
        <f t="shared" si="29"/>
        <v>1</v>
      </c>
      <c r="AM105" s="1" t="str">
        <f t="shared" si="20"/>
        <v>52</v>
      </c>
      <c r="AN105" s="1" t="str">
        <f t="shared" si="21"/>
        <v>52</v>
      </c>
      <c r="AO105" s="7" t="e">
        <f>MATCH(AO$4,#REF!,0)</f>
        <v>#REF!</v>
      </c>
      <c r="AP105" s="7" t="e">
        <f>MATCH(AP$4,#REF!,0)</f>
        <v>#REF!</v>
      </c>
      <c r="AQ105" s="7" t="e">
        <f>MATCH(AQ$4,#REF!,0)</f>
        <v>#REF!</v>
      </c>
      <c r="AR105" s="7" t="e">
        <f>MATCH(AR$4,#REF!,0)</f>
        <v>#REF!</v>
      </c>
      <c r="AS105" s="7" t="e">
        <f>MATCH(AS$4,#REF!,0)</f>
        <v>#REF!</v>
      </c>
      <c r="AT105" s="7" t="e">
        <f>MATCH(AT$4,#REF!,0)</f>
        <v>#REF!</v>
      </c>
      <c r="AU105" s="7" t="e">
        <f>MATCH(AU$4,#REF!,0)</f>
        <v>#REF!</v>
      </c>
      <c r="AV105" s="7" t="e">
        <f>MATCH(AV$4,#REF!,0)</f>
        <v>#REF!</v>
      </c>
      <c r="AW105" s="7" t="e">
        <f>MATCH(AW$4,#REF!,0)</f>
        <v>#REF!</v>
      </c>
      <c r="AX105" s="7" t="e">
        <f>MATCH(AX$4,#REF!,0)</f>
        <v>#REF!</v>
      </c>
      <c r="AY105" s="7" t="e">
        <f>MATCH(AY$4,#REF!,0)</f>
        <v>#REF!</v>
      </c>
      <c r="AZ105" s="7" t="e">
        <f>MATCH(AZ$4,#REF!,0)</f>
        <v>#REF!</v>
      </c>
      <c r="BA105" s="7" t="e">
        <f>MATCH(BA$4,#REF!,0)</f>
        <v>#REF!</v>
      </c>
      <c r="BB105" s="7" t="e">
        <f>MATCH(BB$4,#REF!,0)</f>
        <v>#REF!</v>
      </c>
      <c r="BC105" s="7" t="e">
        <f>MATCH(BC$4,#REF!,0)</f>
        <v>#REF!</v>
      </c>
      <c r="BD105" s="7" t="e">
        <f>MATCH(BD$4,#REF!,0)</f>
        <v>#REF!</v>
      </c>
      <c r="BE105" s="7" t="e">
        <f>MATCH(BE$4,#REF!,0)</f>
        <v>#REF!</v>
      </c>
      <c r="BF105" s="7" t="e">
        <f>MATCH(BF$4,#REF!,0)</f>
        <v>#REF!</v>
      </c>
      <c r="BG105" s="7" t="e">
        <f>MATCH(BG$4,#REF!,0)</f>
        <v>#REF!</v>
      </c>
      <c r="BH105" s="7" t="e">
        <f>MATCH(BH$4,#REF!,0)</f>
        <v>#REF!</v>
      </c>
      <c r="BI105" s="7" t="e">
        <f>MATCH(BI$4,#REF!,0)</f>
        <v>#REF!</v>
      </c>
      <c r="BJ105" s="7" t="e">
        <f>MATCH(BJ$4,#REF!,0)</f>
        <v>#REF!</v>
      </c>
      <c r="BK105" s="7" t="e">
        <f>MATCH(BK$4,#REF!,0)</f>
        <v>#REF!</v>
      </c>
      <c r="BL105" s="7" t="e">
        <f>MATCH(BL$4,#REF!,0)</f>
        <v>#REF!</v>
      </c>
      <c r="BM105" s="7" t="e">
        <f>MATCH(BM$4,#REF!,0)</f>
        <v>#REF!</v>
      </c>
      <c r="BN105" s="7" t="e">
        <f>MATCH(BN$4,#REF!,0)</f>
        <v>#REF!</v>
      </c>
      <c r="BO105" s="7" t="e">
        <f>MATCH(BO$4,#REF!,0)</f>
        <v>#REF!</v>
      </c>
    </row>
    <row r="106" spans="1:67" ht="12.75" customHeight="1" x14ac:dyDescent="0.15">
      <c r="A106" s="6">
        <f t="shared" si="22"/>
        <v>501018215252</v>
      </c>
      <c r="B106" s="6">
        <f t="shared" si="23"/>
        <v>750018215252</v>
      </c>
      <c r="C106" s="6">
        <f t="shared" si="24"/>
        <v>601018215252</v>
      </c>
      <c r="D106" s="18" t="e">
        <f>VLOOKUP($A106,#REF!,AO106,FALSE)</f>
        <v>#REF!</v>
      </c>
      <c r="E106" s="26" t="e">
        <f>VLOOKUP($A106,#REF!,AP106,FALSE)</f>
        <v>#REF!</v>
      </c>
      <c r="F106" s="25" t="e">
        <f t="shared" si="30"/>
        <v>#REF!</v>
      </c>
      <c r="G106" s="1547" t="e">
        <f>VLOOKUP($A106,#REF!,AR106,FALSE)</f>
        <v>#REF!</v>
      </c>
      <c r="H106" s="1547"/>
      <c r="I106" s="25" t="e">
        <f>VLOOKUP($A106,#REF!,AS106,FALSE)</f>
        <v>#REF!</v>
      </c>
      <c r="J106" s="25" t="e">
        <f>VLOOKUP($A106,#REF!,AT106,FALSE)</f>
        <v>#REF!</v>
      </c>
      <c r="K106" s="28" t="e">
        <f>VLOOKUP($A106,#REF!,AU106,FALSE)</f>
        <v>#REF!</v>
      </c>
      <c r="L106" s="29" t="str">
        <f>IFERROR(VLOOKUP($B106,#REF!,AV106,FALSE),"")</f>
        <v/>
      </c>
      <c r="M106" s="27" t="e">
        <f>VLOOKUP($A106,#REF!,AW106,FALSE)</f>
        <v>#REF!</v>
      </c>
      <c r="N106" s="27" t="e">
        <f>VLOOKUP($A106,#REF!,AX106,FALSE)*100</f>
        <v>#REF!</v>
      </c>
      <c r="O106" s="28" t="e">
        <f>VLOOKUP($A106,#REF!,AY106,FALSE)</f>
        <v>#REF!</v>
      </c>
      <c r="P106" s="31" t="str">
        <f>IFERROR(VLOOKUP($B106,#REF!,AZ106,FALSE),"")</f>
        <v/>
      </c>
      <c r="Q106" s="30" t="str">
        <f>IFERROR(VLOOKUP($C106,#REF!,BA106,FALSE),"")</f>
        <v/>
      </c>
      <c r="R106" s="25" t="e">
        <f>VLOOKUP($A106,#REF!,BB106,FALSE)</f>
        <v>#REF!</v>
      </c>
      <c r="S106" s="25" t="e">
        <f>VLOOKUP($A106,#REF!,BC106,FALSE)</f>
        <v>#REF!</v>
      </c>
      <c r="T106" s="25" t="e">
        <f>VLOOKUP($A106,#REF!,BD106,FALSE)</f>
        <v>#REF!</v>
      </c>
      <c r="U106" s="25" t="e">
        <f>VLOOKUP($A106,#REF!,BE106,FALSE)</f>
        <v>#REF!</v>
      </c>
      <c r="V106" s="25" t="e">
        <f>VLOOKUP($A106,#REF!,BF106,FALSE)</f>
        <v>#REF!</v>
      </c>
      <c r="W106" s="25" t="e">
        <f>VLOOKUP($A106,#REF!,BG106,FALSE)</f>
        <v>#REF!</v>
      </c>
      <c r="X106" s="25" t="e">
        <f>VLOOKUP($A106,#REF!,BH106,FALSE)</f>
        <v>#REF!</v>
      </c>
      <c r="Y106" s="25" t="e">
        <f>VLOOKUP($A106,#REF!,BI106,FALSE)</f>
        <v>#REF!</v>
      </c>
      <c r="Z106" s="25" t="e">
        <f>VLOOKUP($A106,#REF!,BJ106,FALSE)</f>
        <v>#REF!</v>
      </c>
      <c r="AA106" s="25" t="e">
        <f>VLOOKUP($A106,#REF!,BK106,FALSE)</f>
        <v>#REF!</v>
      </c>
      <c r="AB106" s="27" t="e">
        <f>VLOOKUP($A106,#REF!,BL106,FALSE)</f>
        <v>#REF!</v>
      </c>
      <c r="AC106" s="25" t="e">
        <f>VLOOKUP($A106,#REF!,BM106,FALSE)</f>
        <v>#REF!</v>
      </c>
      <c r="AD106" s="25" t="e">
        <f>VLOOKUP($A106,#REF!,BN106,FALSE)</f>
        <v>#REF!</v>
      </c>
      <c r="AE106" s="25" t="e">
        <f>VLOOKUP($A106,#REF!,BO106,FALSE)</f>
        <v>#REF!</v>
      </c>
      <c r="AG106" s="1">
        <v>501018215252</v>
      </c>
      <c r="AH106" s="1" t="str">
        <f t="shared" si="25"/>
        <v>5010</v>
      </c>
      <c r="AI106" s="1" t="str">
        <f t="shared" si="26"/>
        <v>7500</v>
      </c>
      <c r="AJ106" s="1" t="str">
        <f t="shared" si="27"/>
        <v>6010</v>
      </c>
      <c r="AK106" s="1" t="str">
        <f t="shared" si="28"/>
        <v>182</v>
      </c>
      <c r="AL106" s="1" t="str">
        <f t="shared" si="29"/>
        <v>1</v>
      </c>
      <c r="AM106" s="1" t="str">
        <f t="shared" si="20"/>
        <v>52</v>
      </c>
      <c r="AN106" s="1" t="str">
        <f t="shared" si="21"/>
        <v>52</v>
      </c>
      <c r="AO106" s="7" t="e">
        <f>MATCH(AO$4,#REF!,0)</f>
        <v>#REF!</v>
      </c>
      <c r="AP106" s="7" t="e">
        <f>MATCH(AP$4,#REF!,0)</f>
        <v>#REF!</v>
      </c>
      <c r="AQ106" s="7" t="e">
        <f>MATCH(AQ$4,#REF!,0)</f>
        <v>#REF!</v>
      </c>
      <c r="AR106" s="7" t="e">
        <f>MATCH(AR$4,#REF!,0)</f>
        <v>#REF!</v>
      </c>
      <c r="AS106" s="7" t="e">
        <f>MATCH(AS$4,#REF!,0)</f>
        <v>#REF!</v>
      </c>
      <c r="AT106" s="7" t="e">
        <f>MATCH(AT$4,#REF!,0)</f>
        <v>#REF!</v>
      </c>
      <c r="AU106" s="7" t="e">
        <f>MATCH(AU$4,#REF!,0)</f>
        <v>#REF!</v>
      </c>
      <c r="AV106" s="7" t="e">
        <f>MATCH(AV$4,#REF!,0)</f>
        <v>#REF!</v>
      </c>
      <c r="AW106" s="7" t="e">
        <f>MATCH(AW$4,#REF!,0)</f>
        <v>#REF!</v>
      </c>
      <c r="AX106" s="7" t="e">
        <f>MATCH(AX$4,#REF!,0)</f>
        <v>#REF!</v>
      </c>
      <c r="AY106" s="7" t="e">
        <f>MATCH(AY$4,#REF!,0)</f>
        <v>#REF!</v>
      </c>
      <c r="AZ106" s="7" t="e">
        <f>MATCH(AZ$4,#REF!,0)</f>
        <v>#REF!</v>
      </c>
      <c r="BA106" s="7" t="e">
        <f>MATCH(BA$4,#REF!,0)</f>
        <v>#REF!</v>
      </c>
      <c r="BB106" s="7" t="e">
        <f>MATCH(BB$4,#REF!,0)</f>
        <v>#REF!</v>
      </c>
      <c r="BC106" s="7" t="e">
        <f>MATCH(BC$4,#REF!,0)</f>
        <v>#REF!</v>
      </c>
      <c r="BD106" s="7" t="e">
        <f>MATCH(BD$4,#REF!,0)</f>
        <v>#REF!</v>
      </c>
      <c r="BE106" s="7" t="e">
        <f>MATCH(BE$4,#REF!,0)</f>
        <v>#REF!</v>
      </c>
      <c r="BF106" s="7" t="e">
        <f>MATCH(BF$4,#REF!,0)</f>
        <v>#REF!</v>
      </c>
      <c r="BG106" s="7" t="e">
        <f>MATCH(BG$4,#REF!,0)</f>
        <v>#REF!</v>
      </c>
      <c r="BH106" s="7" t="e">
        <f>MATCH(BH$4,#REF!,0)</f>
        <v>#REF!</v>
      </c>
      <c r="BI106" s="7" t="e">
        <f>MATCH(BI$4,#REF!,0)</f>
        <v>#REF!</v>
      </c>
      <c r="BJ106" s="7" t="e">
        <f>MATCH(BJ$4,#REF!,0)</f>
        <v>#REF!</v>
      </c>
      <c r="BK106" s="7" t="e">
        <f>MATCH(BK$4,#REF!,0)</f>
        <v>#REF!</v>
      </c>
      <c r="BL106" s="7" t="e">
        <f>MATCH(BL$4,#REF!,0)</f>
        <v>#REF!</v>
      </c>
      <c r="BM106" s="7" t="e">
        <f>MATCH(BM$4,#REF!,0)</f>
        <v>#REF!</v>
      </c>
      <c r="BN106" s="7" t="e">
        <f>MATCH(BN$4,#REF!,0)</f>
        <v>#REF!</v>
      </c>
      <c r="BO106" s="7" t="e">
        <f>MATCH(BO$4,#REF!,0)</f>
        <v>#REF!</v>
      </c>
    </row>
    <row r="107" spans="1:67" ht="12.75" customHeight="1" x14ac:dyDescent="0.15">
      <c r="A107" s="6">
        <f t="shared" si="22"/>
        <v>501019615252</v>
      </c>
      <c r="B107" s="6">
        <f t="shared" si="23"/>
        <v>750019615252</v>
      </c>
      <c r="C107" s="6">
        <f t="shared" si="24"/>
        <v>601019615252</v>
      </c>
      <c r="D107" s="18" t="e">
        <f>VLOOKUP($A107,#REF!,AO107,FALSE)</f>
        <v>#REF!</v>
      </c>
      <c r="E107" s="26" t="e">
        <f>VLOOKUP($A107,#REF!,AP107,FALSE)</f>
        <v>#REF!</v>
      </c>
      <c r="F107" s="25" t="e">
        <f t="shared" si="30"/>
        <v>#REF!</v>
      </c>
      <c r="G107" s="1547" t="e">
        <f>VLOOKUP($A107,#REF!,AR107,FALSE)</f>
        <v>#REF!</v>
      </c>
      <c r="H107" s="1547"/>
      <c r="I107" s="25" t="e">
        <f>VLOOKUP($A107,#REF!,AS107,FALSE)</f>
        <v>#REF!</v>
      </c>
      <c r="J107" s="25" t="e">
        <f>VLOOKUP($A107,#REF!,AT107,FALSE)</f>
        <v>#REF!</v>
      </c>
      <c r="K107" s="28" t="e">
        <f>VLOOKUP($A107,#REF!,AU107,FALSE)</f>
        <v>#REF!</v>
      </c>
      <c r="L107" s="29" t="str">
        <f>IFERROR(VLOOKUP($B107,#REF!,AV107,FALSE),"")</f>
        <v/>
      </c>
      <c r="M107" s="27" t="e">
        <f>VLOOKUP($A107,#REF!,AW107,FALSE)</f>
        <v>#REF!</v>
      </c>
      <c r="N107" s="27" t="e">
        <f>VLOOKUP($A107,#REF!,AX107,FALSE)*100</f>
        <v>#REF!</v>
      </c>
      <c r="O107" s="28" t="e">
        <f>VLOOKUP($A107,#REF!,AY107,FALSE)</f>
        <v>#REF!</v>
      </c>
      <c r="P107" s="31" t="str">
        <f>IFERROR(VLOOKUP($B107,#REF!,AZ107,FALSE),"")</f>
        <v/>
      </c>
      <c r="Q107" s="30" t="str">
        <f>IFERROR(VLOOKUP($C107,#REF!,BA107,FALSE),"")</f>
        <v/>
      </c>
      <c r="R107" s="25" t="e">
        <f>VLOOKUP($A107,#REF!,BB107,FALSE)</f>
        <v>#REF!</v>
      </c>
      <c r="S107" s="25" t="e">
        <f>VLOOKUP($A107,#REF!,BC107,FALSE)</f>
        <v>#REF!</v>
      </c>
      <c r="T107" s="25" t="e">
        <f>VLOOKUP($A107,#REF!,BD107,FALSE)</f>
        <v>#REF!</v>
      </c>
      <c r="U107" s="25" t="e">
        <f>VLOOKUP($A107,#REF!,BE107,FALSE)</f>
        <v>#REF!</v>
      </c>
      <c r="V107" s="25" t="e">
        <f>VLOOKUP($A107,#REF!,BF107,FALSE)</f>
        <v>#REF!</v>
      </c>
      <c r="W107" s="25" t="e">
        <f>VLOOKUP($A107,#REF!,BG107,FALSE)</f>
        <v>#REF!</v>
      </c>
      <c r="X107" s="25" t="e">
        <f>VLOOKUP($A107,#REF!,BH107,FALSE)</f>
        <v>#REF!</v>
      </c>
      <c r="Y107" s="25" t="e">
        <f>VLOOKUP($A107,#REF!,BI107,FALSE)</f>
        <v>#REF!</v>
      </c>
      <c r="Z107" s="25" t="e">
        <f>VLOOKUP($A107,#REF!,BJ107,FALSE)</f>
        <v>#REF!</v>
      </c>
      <c r="AA107" s="25" t="e">
        <f>VLOOKUP($A107,#REF!,BK107,FALSE)</f>
        <v>#REF!</v>
      </c>
      <c r="AB107" s="27" t="e">
        <f>VLOOKUP($A107,#REF!,BL107,FALSE)</f>
        <v>#REF!</v>
      </c>
      <c r="AC107" s="25" t="e">
        <f>VLOOKUP($A107,#REF!,BM107,FALSE)</f>
        <v>#REF!</v>
      </c>
      <c r="AD107" s="25" t="e">
        <f>VLOOKUP($A107,#REF!,BN107,FALSE)</f>
        <v>#REF!</v>
      </c>
      <c r="AE107" s="25" t="e">
        <f>VLOOKUP($A107,#REF!,BO107,FALSE)</f>
        <v>#REF!</v>
      </c>
      <c r="AG107" s="1">
        <v>501019615252</v>
      </c>
      <c r="AH107" s="1" t="str">
        <f t="shared" si="25"/>
        <v>5010</v>
      </c>
      <c r="AI107" s="1" t="str">
        <f t="shared" si="26"/>
        <v>7500</v>
      </c>
      <c r="AJ107" s="1" t="str">
        <f t="shared" si="27"/>
        <v>6010</v>
      </c>
      <c r="AK107" s="1" t="str">
        <f t="shared" si="28"/>
        <v>196</v>
      </c>
      <c r="AL107" s="1" t="str">
        <f t="shared" si="29"/>
        <v>1</v>
      </c>
      <c r="AM107" s="1" t="str">
        <f t="shared" si="20"/>
        <v>52</v>
      </c>
      <c r="AN107" s="1" t="str">
        <f t="shared" si="21"/>
        <v>52</v>
      </c>
      <c r="AO107" s="7" t="e">
        <f>MATCH(AO$4,#REF!,0)</f>
        <v>#REF!</v>
      </c>
      <c r="AP107" s="7" t="e">
        <f>MATCH(AP$4,#REF!,0)</f>
        <v>#REF!</v>
      </c>
      <c r="AQ107" s="7" t="e">
        <f>MATCH(AQ$4,#REF!,0)</f>
        <v>#REF!</v>
      </c>
      <c r="AR107" s="7" t="e">
        <f>MATCH(AR$4,#REF!,0)</f>
        <v>#REF!</v>
      </c>
      <c r="AS107" s="7" t="e">
        <f>MATCH(AS$4,#REF!,0)</f>
        <v>#REF!</v>
      </c>
      <c r="AT107" s="7" t="e">
        <f>MATCH(AT$4,#REF!,0)</f>
        <v>#REF!</v>
      </c>
      <c r="AU107" s="7" t="e">
        <f>MATCH(AU$4,#REF!,0)</f>
        <v>#REF!</v>
      </c>
      <c r="AV107" s="7" t="e">
        <f>MATCH(AV$4,#REF!,0)</f>
        <v>#REF!</v>
      </c>
      <c r="AW107" s="7" t="e">
        <f>MATCH(AW$4,#REF!,0)</f>
        <v>#REF!</v>
      </c>
      <c r="AX107" s="7" t="e">
        <f>MATCH(AX$4,#REF!,0)</f>
        <v>#REF!</v>
      </c>
      <c r="AY107" s="7" t="e">
        <f>MATCH(AY$4,#REF!,0)</f>
        <v>#REF!</v>
      </c>
      <c r="AZ107" s="7" t="e">
        <f>MATCH(AZ$4,#REF!,0)</f>
        <v>#REF!</v>
      </c>
      <c r="BA107" s="7" t="e">
        <f>MATCH(BA$4,#REF!,0)</f>
        <v>#REF!</v>
      </c>
      <c r="BB107" s="7" t="e">
        <f>MATCH(BB$4,#REF!,0)</f>
        <v>#REF!</v>
      </c>
      <c r="BC107" s="7" t="e">
        <f>MATCH(BC$4,#REF!,0)</f>
        <v>#REF!</v>
      </c>
      <c r="BD107" s="7" t="e">
        <f>MATCH(BD$4,#REF!,0)</f>
        <v>#REF!</v>
      </c>
      <c r="BE107" s="7" t="e">
        <f>MATCH(BE$4,#REF!,0)</f>
        <v>#REF!</v>
      </c>
      <c r="BF107" s="7" t="e">
        <f>MATCH(BF$4,#REF!,0)</f>
        <v>#REF!</v>
      </c>
      <c r="BG107" s="7" t="e">
        <f>MATCH(BG$4,#REF!,0)</f>
        <v>#REF!</v>
      </c>
      <c r="BH107" s="7" t="e">
        <f>MATCH(BH$4,#REF!,0)</f>
        <v>#REF!</v>
      </c>
      <c r="BI107" s="7" t="e">
        <f>MATCH(BI$4,#REF!,0)</f>
        <v>#REF!</v>
      </c>
      <c r="BJ107" s="7" t="e">
        <f>MATCH(BJ$4,#REF!,0)</f>
        <v>#REF!</v>
      </c>
      <c r="BK107" s="7" t="e">
        <f>MATCH(BK$4,#REF!,0)</f>
        <v>#REF!</v>
      </c>
      <c r="BL107" s="7" t="e">
        <f>MATCH(BL$4,#REF!,0)</f>
        <v>#REF!</v>
      </c>
      <c r="BM107" s="7" t="e">
        <f>MATCH(BM$4,#REF!,0)</f>
        <v>#REF!</v>
      </c>
      <c r="BN107" s="7" t="e">
        <f>MATCH(BN$4,#REF!,0)</f>
        <v>#REF!</v>
      </c>
      <c r="BO107" s="7" t="e">
        <f>MATCH(BO$4,#REF!,0)</f>
        <v>#REF!</v>
      </c>
    </row>
    <row r="108" spans="1:67" ht="12.75" customHeight="1" x14ac:dyDescent="0.15">
      <c r="A108" s="6">
        <f t="shared" si="22"/>
        <v>501052217272</v>
      </c>
      <c r="B108" s="6">
        <f t="shared" si="23"/>
        <v>750052217272</v>
      </c>
      <c r="C108" s="6">
        <f t="shared" si="24"/>
        <v>601052217272</v>
      </c>
      <c r="D108" s="18" t="e">
        <f>VLOOKUP($A108,#REF!,AO108,FALSE)</f>
        <v>#REF!</v>
      </c>
      <c r="E108" s="26" t="e">
        <f>VLOOKUP($A108,#REF!,AP108,FALSE)</f>
        <v>#REF!</v>
      </c>
      <c r="F108" s="25" t="e">
        <f t="shared" si="30"/>
        <v>#REF!</v>
      </c>
      <c r="G108" s="1547" t="e">
        <f>VLOOKUP($A108,#REF!,AR108,FALSE)</f>
        <v>#REF!</v>
      </c>
      <c r="H108" s="1547"/>
      <c r="I108" s="25" t="e">
        <f>VLOOKUP($A108,#REF!,AS108,FALSE)</f>
        <v>#REF!</v>
      </c>
      <c r="J108" s="25" t="e">
        <f>VLOOKUP($A108,#REF!,AT108,FALSE)</f>
        <v>#REF!</v>
      </c>
      <c r="K108" s="28" t="e">
        <f>VLOOKUP($A108,#REF!,AU108,FALSE)</f>
        <v>#REF!</v>
      </c>
      <c r="L108" s="29" t="str">
        <f>IFERROR(VLOOKUP($B108,#REF!,AV108,FALSE),"")</f>
        <v/>
      </c>
      <c r="M108" s="27" t="e">
        <f>VLOOKUP($A108,#REF!,AW108,FALSE)</f>
        <v>#REF!</v>
      </c>
      <c r="N108" s="27" t="e">
        <f>VLOOKUP($A108,#REF!,AX108,FALSE)*100</f>
        <v>#REF!</v>
      </c>
      <c r="O108" s="28" t="e">
        <f>VLOOKUP($A108,#REF!,AY108,FALSE)</f>
        <v>#REF!</v>
      </c>
      <c r="P108" s="31" t="str">
        <f>IFERROR(VLOOKUP($B108,#REF!,AZ108,FALSE),"")</f>
        <v/>
      </c>
      <c r="Q108" s="30" t="str">
        <f>IFERROR(VLOOKUP($C108,#REF!,BA108,FALSE),"")</f>
        <v/>
      </c>
      <c r="R108" s="25" t="e">
        <f>VLOOKUP($A108,#REF!,BB108,FALSE)</f>
        <v>#REF!</v>
      </c>
      <c r="S108" s="25" t="e">
        <f>VLOOKUP($A108,#REF!,BC108,FALSE)</f>
        <v>#REF!</v>
      </c>
      <c r="T108" s="25" t="e">
        <f>VLOOKUP($A108,#REF!,BD108,FALSE)</f>
        <v>#REF!</v>
      </c>
      <c r="U108" s="25" t="e">
        <f>VLOOKUP($A108,#REF!,BE108,FALSE)</f>
        <v>#REF!</v>
      </c>
      <c r="V108" s="25" t="e">
        <f>VLOOKUP($A108,#REF!,BF108,FALSE)</f>
        <v>#REF!</v>
      </c>
      <c r="W108" s="25" t="e">
        <f>VLOOKUP($A108,#REF!,BG108,FALSE)</f>
        <v>#REF!</v>
      </c>
      <c r="X108" s="25" t="e">
        <f>VLOOKUP($A108,#REF!,BH108,FALSE)</f>
        <v>#REF!</v>
      </c>
      <c r="Y108" s="25" t="e">
        <f>VLOOKUP($A108,#REF!,BI108,FALSE)</f>
        <v>#REF!</v>
      </c>
      <c r="Z108" s="25" t="e">
        <f>VLOOKUP($A108,#REF!,BJ108,FALSE)</f>
        <v>#REF!</v>
      </c>
      <c r="AA108" s="25" t="e">
        <f>VLOOKUP($A108,#REF!,BK108,FALSE)</f>
        <v>#REF!</v>
      </c>
      <c r="AB108" s="27" t="e">
        <f>VLOOKUP($A108,#REF!,BL108,FALSE)</f>
        <v>#REF!</v>
      </c>
      <c r="AC108" s="25" t="e">
        <f>VLOOKUP($A108,#REF!,BM108,FALSE)</f>
        <v>#REF!</v>
      </c>
      <c r="AD108" s="25" t="e">
        <f>VLOOKUP($A108,#REF!,BN108,FALSE)</f>
        <v>#REF!</v>
      </c>
      <c r="AE108" s="25" t="e">
        <f>VLOOKUP($A108,#REF!,BO108,FALSE)</f>
        <v>#REF!</v>
      </c>
      <c r="AG108" s="1">
        <v>501052217272</v>
      </c>
      <c r="AH108" s="1" t="str">
        <f t="shared" si="25"/>
        <v>5010</v>
      </c>
      <c r="AI108" s="1" t="str">
        <f t="shared" si="26"/>
        <v>7500</v>
      </c>
      <c r="AJ108" s="1" t="str">
        <f t="shared" si="27"/>
        <v>6010</v>
      </c>
      <c r="AK108" s="1" t="str">
        <f t="shared" si="28"/>
        <v>522</v>
      </c>
      <c r="AL108" s="1" t="str">
        <f t="shared" si="29"/>
        <v>1</v>
      </c>
      <c r="AM108" s="1" t="str">
        <f t="shared" si="20"/>
        <v>72</v>
      </c>
      <c r="AN108" s="1" t="str">
        <f t="shared" si="21"/>
        <v>72</v>
      </c>
      <c r="AO108" s="7" t="e">
        <f>MATCH(AO$4,#REF!,0)</f>
        <v>#REF!</v>
      </c>
      <c r="AP108" s="7" t="e">
        <f>MATCH(AP$4,#REF!,0)</f>
        <v>#REF!</v>
      </c>
      <c r="AQ108" s="7" t="e">
        <f>MATCH(AQ$4,#REF!,0)</f>
        <v>#REF!</v>
      </c>
      <c r="AR108" s="7" t="e">
        <f>MATCH(AR$4,#REF!,0)</f>
        <v>#REF!</v>
      </c>
      <c r="AS108" s="7" t="e">
        <f>MATCH(AS$4,#REF!,0)</f>
        <v>#REF!</v>
      </c>
      <c r="AT108" s="7" t="e">
        <f>MATCH(AT$4,#REF!,0)</f>
        <v>#REF!</v>
      </c>
      <c r="AU108" s="7" t="e">
        <f>MATCH(AU$4,#REF!,0)</f>
        <v>#REF!</v>
      </c>
      <c r="AV108" s="7" t="e">
        <f>MATCH(AV$4,#REF!,0)</f>
        <v>#REF!</v>
      </c>
      <c r="AW108" s="7" t="e">
        <f>MATCH(AW$4,#REF!,0)</f>
        <v>#REF!</v>
      </c>
      <c r="AX108" s="7" t="e">
        <f>MATCH(AX$4,#REF!,0)</f>
        <v>#REF!</v>
      </c>
      <c r="AY108" s="7" t="e">
        <f>MATCH(AY$4,#REF!,0)</f>
        <v>#REF!</v>
      </c>
      <c r="AZ108" s="7" t="e">
        <f>MATCH(AZ$4,#REF!,0)</f>
        <v>#REF!</v>
      </c>
      <c r="BA108" s="7" t="e">
        <f>MATCH(BA$4,#REF!,0)</f>
        <v>#REF!</v>
      </c>
      <c r="BB108" s="7" t="e">
        <f>MATCH(BB$4,#REF!,0)</f>
        <v>#REF!</v>
      </c>
      <c r="BC108" s="7" t="e">
        <f>MATCH(BC$4,#REF!,0)</f>
        <v>#REF!</v>
      </c>
      <c r="BD108" s="7" t="e">
        <f>MATCH(BD$4,#REF!,0)</f>
        <v>#REF!</v>
      </c>
      <c r="BE108" s="7" t="e">
        <f>MATCH(BE$4,#REF!,0)</f>
        <v>#REF!</v>
      </c>
      <c r="BF108" s="7" t="e">
        <f>MATCH(BF$4,#REF!,0)</f>
        <v>#REF!</v>
      </c>
      <c r="BG108" s="7" t="e">
        <f>MATCH(BG$4,#REF!,0)</f>
        <v>#REF!</v>
      </c>
      <c r="BH108" s="7" t="e">
        <f>MATCH(BH$4,#REF!,0)</f>
        <v>#REF!</v>
      </c>
      <c r="BI108" s="7" t="e">
        <f>MATCH(BI$4,#REF!,0)</f>
        <v>#REF!</v>
      </c>
      <c r="BJ108" s="7" t="e">
        <f>MATCH(BJ$4,#REF!,0)</f>
        <v>#REF!</v>
      </c>
      <c r="BK108" s="7" t="e">
        <f>MATCH(BK$4,#REF!,0)</f>
        <v>#REF!</v>
      </c>
      <c r="BL108" s="7" t="e">
        <f>MATCH(BL$4,#REF!,0)</f>
        <v>#REF!</v>
      </c>
      <c r="BM108" s="7" t="e">
        <f>MATCH(BM$4,#REF!,0)</f>
        <v>#REF!</v>
      </c>
      <c r="BN108" s="7" t="e">
        <f>MATCH(BN$4,#REF!,0)</f>
        <v>#REF!</v>
      </c>
      <c r="BO108" s="7" t="e">
        <f>MATCH(BO$4,#REF!,0)</f>
        <v>#REF!</v>
      </c>
    </row>
    <row r="109" spans="1:67" ht="12.75" customHeight="1" x14ac:dyDescent="0.15">
      <c r="A109" s="6"/>
      <c r="B109" s="6"/>
      <c r="C109" s="6"/>
      <c r="D109" s="18"/>
      <c r="E109" s="1564" t="s">
        <v>262</v>
      </c>
      <c r="F109" s="25"/>
      <c r="G109" s="24" t="s">
        <v>285</v>
      </c>
      <c r="H109" s="25" t="s">
        <v>271</v>
      </c>
      <c r="I109" s="25" t="e">
        <f>SUMIF($F$5:$F$108,$H109&amp;$G109,I$5:I$109)</f>
        <v>#REF!</v>
      </c>
      <c r="J109" s="25"/>
      <c r="K109" s="28"/>
      <c r="L109" s="29"/>
      <c r="M109" s="25"/>
      <c r="N109" s="25"/>
      <c r="O109" s="28" t="e">
        <f t="shared" ref="O109:U109" si="31">SUMIF($F$5:$F$108,$H109&amp;$G109,O$5:O$109)</f>
        <v>#REF!</v>
      </c>
      <c r="P109" s="31">
        <f t="shared" si="31"/>
        <v>0</v>
      </c>
      <c r="Q109" s="30">
        <f t="shared" si="31"/>
        <v>0</v>
      </c>
      <c r="R109" s="25" t="e">
        <f t="shared" si="31"/>
        <v>#REF!</v>
      </c>
      <c r="S109" s="25" t="e">
        <f t="shared" si="31"/>
        <v>#REF!</v>
      </c>
      <c r="T109" s="25" t="e">
        <f t="shared" si="31"/>
        <v>#REF!</v>
      </c>
      <c r="U109" s="25" t="e">
        <f t="shared" si="31"/>
        <v>#REF!</v>
      </c>
      <c r="V109" s="25"/>
      <c r="W109" s="25" t="e">
        <f t="shared" ref="W109:AA110" si="32">SUMIF($F$5:$F$108,$H109&amp;$G109,W$5:W$109)</f>
        <v>#REF!</v>
      </c>
      <c r="X109" s="25" t="e">
        <f t="shared" si="32"/>
        <v>#REF!</v>
      </c>
      <c r="Y109" s="25" t="e">
        <f t="shared" si="32"/>
        <v>#REF!</v>
      </c>
      <c r="Z109" s="25" t="e">
        <f t="shared" si="32"/>
        <v>#REF!</v>
      </c>
      <c r="AA109" s="25" t="e">
        <f t="shared" si="32"/>
        <v>#REF!</v>
      </c>
      <c r="AB109" s="27" t="e">
        <f t="shared" ref="AB109:AB125" si="33">Z109/I109</f>
        <v>#REF!</v>
      </c>
      <c r="AC109" s="25" t="e">
        <f t="shared" ref="AC109:AE110" si="34">SUMIF($F$5:$F$108,$H109&amp;$G109,AC$5:AC$109)</f>
        <v>#REF!</v>
      </c>
      <c r="AD109" s="25" t="e">
        <f t="shared" si="34"/>
        <v>#REF!</v>
      </c>
      <c r="AE109" s="25" t="e">
        <f t="shared" si="34"/>
        <v>#REF!</v>
      </c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</row>
    <row r="110" spans="1:67" ht="12.75" customHeight="1" x14ac:dyDescent="0.15">
      <c r="A110" s="6"/>
      <c r="B110" s="6"/>
      <c r="C110" s="6"/>
      <c r="D110" s="18"/>
      <c r="E110" s="1564"/>
      <c r="F110" s="25"/>
      <c r="G110" s="1554" t="s">
        <v>261</v>
      </c>
      <c r="H110" s="25" t="s">
        <v>271</v>
      </c>
      <c r="I110" s="25" t="e">
        <f t="shared" ref="I110" si="35">SUMIF($F$5:$F$108,$H110&amp;$G110,I$5:I$109)</f>
        <v>#REF!</v>
      </c>
      <c r="J110" s="25"/>
      <c r="K110" s="28"/>
      <c r="L110" s="29"/>
      <c r="M110" s="25"/>
      <c r="N110" s="25"/>
      <c r="O110" s="28" t="e">
        <f t="shared" ref="O110:U110" si="36">SUMIF($F$5:$F$108,$H110&amp;$G110,O$5:O$109)</f>
        <v>#REF!</v>
      </c>
      <c r="P110" s="31">
        <f t="shared" si="36"/>
        <v>0</v>
      </c>
      <c r="Q110" s="30">
        <f t="shared" si="36"/>
        <v>0</v>
      </c>
      <c r="R110" s="25" t="e">
        <f t="shared" si="36"/>
        <v>#REF!</v>
      </c>
      <c r="S110" s="25" t="e">
        <f t="shared" si="36"/>
        <v>#REF!</v>
      </c>
      <c r="T110" s="25" t="e">
        <f t="shared" si="36"/>
        <v>#REF!</v>
      </c>
      <c r="U110" s="25" t="e">
        <f t="shared" si="36"/>
        <v>#REF!</v>
      </c>
      <c r="V110" s="25"/>
      <c r="W110" s="25" t="e">
        <f t="shared" si="32"/>
        <v>#REF!</v>
      </c>
      <c r="X110" s="25" t="e">
        <f t="shared" si="32"/>
        <v>#REF!</v>
      </c>
      <c r="Y110" s="25" t="e">
        <f t="shared" si="32"/>
        <v>#REF!</v>
      </c>
      <c r="Z110" s="25" t="e">
        <f t="shared" si="32"/>
        <v>#REF!</v>
      </c>
      <c r="AA110" s="25" t="e">
        <f t="shared" si="32"/>
        <v>#REF!</v>
      </c>
      <c r="AB110" s="27" t="e">
        <f t="shared" si="33"/>
        <v>#REF!</v>
      </c>
      <c r="AC110" s="25" t="e">
        <f t="shared" si="34"/>
        <v>#REF!</v>
      </c>
      <c r="AD110" s="25" t="e">
        <f t="shared" si="34"/>
        <v>#REF!</v>
      </c>
      <c r="AE110" s="25" t="e">
        <f t="shared" si="34"/>
        <v>#REF!</v>
      </c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</row>
    <row r="111" spans="1:67" ht="12.75" customHeight="1" x14ac:dyDescent="0.15">
      <c r="A111" s="6"/>
      <c r="B111" s="6"/>
      <c r="C111" s="6"/>
      <c r="D111" s="18"/>
      <c r="E111" s="1564"/>
      <c r="F111" s="25"/>
      <c r="G111" s="1554"/>
      <c r="H111" s="25" t="s">
        <v>272</v>
      </c>
      <c r="I111" s="25" t="e">
        <f>SUMIF($F$5:$F$108,$H111&amp;$G110,I$5:I$109)</f>
        <v>#REF!</v>
      </c>
      <c r="J111" s="25"/>
      <c r="K111" s="28"/>
      <c r="L111" s="29"/>
      <c r="M111" s="25"/>
      <c r="N111" s="25"/>
      <c r="O111" s="28" t="e">
        <f t="shared" ref="O111:U111" si="37">SUMIF($F$5:$F$108,$H111&amp;$G110,O$5:O$109)</f>
        <v>#REF!</v>
      </c>
      <c r="P111" s="31">
        <f t="shared" si="37"/>
        <v>0</v>
      </c>
      <c r="Q111" s="30">
        <f t="shared" si="37"/>
        <v>0</v>
      </c>
      <c r="R111" s="25" t="e">
        <f t="shared" si="37"/>
        <v>#REF!</v>
      </c>
      <c r="S111" s="25" t="e">
        <f t="shared" si="37"/>
        <v>#REF!</v>
      </c>
      <c r="T111" s="25" t="e">
        <f t="shared" si="37"/>
        <v>#REF!</v>
      </c>
      <c r="U111" s="25" t="e">
        <f t="shared" si="37"/>
        <v>#REF!</v>
      </c>
      <c r="V111" s="25"/>
      <c r="W111" s="25" t="e">
        <f t="shared" ref="W111:AA111" si="38">SUMIF($F$5:$F$108,$H111&amp;$G110,W$5:W$109)</f>
        <v>#REF!</v>
      </c>
      <c r="X111" s="25" t="e">
        <f t="shared" si="38"/>
        <v>#REF!</v>
      </c>
      <c r="Y111" s="25" t="e">
        <f t="shared" si="38"/>
        <v>#REF!</v>
      </c>
      <c r="Z111" s="25" t="e">
        <f t="shared" si="38"/>
        <v>#REF!</v>
      </c>
      <c r="AA111" s="25" t="e">
        <f t="shared" si="38"/>
        <v>#REF!</v>
      </c>
      <c r="AB111" s="27" t="e">
        <f t="shared" si="33"/>
        <v>#REF!</v>
      </c>
      <c r="AC111" s="25" t="e">
        <f t="shared" ref="AC111:AE111" si="39">SUMIF($F$5:$F$108,$H111&amp;$G110,AC$5:AC$109)</f>
        <v>#REF!</v>
      </c>
      <c r="AD111" s="25" t="e">
        <f t="shared" si="39"/>
        <v>#REF!</v>
      </c>
      <c r="AE111" s="25" t="e">
        <f t="shared" si="39"/>
        <v>#REF!</v>
      </c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</row>
    <row r="112" spans="1:67" ht="12.75" customHeight="1" x14ac:dyDescent="0.15">
      <c r="A112" s="6"/>
      <c r="B112" s="6"/>
      <c r="C112" s="6"/>
      <c r="D112" s="18"/>
      <c r="E112" s="1564"/>
      <c r="F112" s="25"/>
      <c r="G112" s="1554"/>
      <c r="H112" s="25" t="s">
        <v>274</v>
      </c>
      <c r="I112" s="25" t="e">
        <f>SUM(I110:I111)</f>
        <v>#REF!</v>
      </c>
      <c r="J112" s="25"/>
      <c r="K112" s="28"/>
      <c r="L112" s="29"/>
      <c r="M112" s="25"/>
      <c r="N112" s="25"/>
      <c r="O112" s="28" t="e">
        <f t="shared" ref="O112:U112" si="40">SUM(O110:O111)</f>
        <v>#REF!</v>
      </c>
      <c r="P112" s="31">
        <f t="shared" si="40"/>
        <v>0</v>
      </c>
      <c r="Q112" s="30">
        <f t="shared" si="40"/>
        <v>0</v>
      </c>
      <c r="R112" s="25" t="e">
        <f t="shared" si="40"/>
        <v>#REF!</v>
      </c>
      <c r="S112" s="25" t="e">
        <f t="shared" si="40"/>
        <v>#REF!</v>
      </c>
      <c r="T112" s="25" t="e">
        <f t="shared" si="40"/>
        <v>#REF!</v>
      </c>
      <c r="U112" s="25" t="e">
        <f t="shared" si="40"/>
        <v>#REF!</v>
      </c>
      <c r="V112" s="25"/>
      <c r="W112" s="25" t="e">
        <f t="shared" ref="W112:AA112" si="41">SUM(W110:W111)</f>
        <v>#REF!</v>
      </c>
      <c r="X112" s="25" t="e">
        <f t="shared" si="41"/>
        <v>#REF!</v>
      </c>
      <c r="Y112" s="25" t="e">
        <f t="shared" si="41"/>
        <v>#REF!</v>
      </c>
      <c r="Z112" s="25" t="e">
        <f t="shared" si="41"/>
        <v>#REF!</v>
      </c>
      <c r="AA112" s="25" t="e">
        <f t="shared" si="41"/>
        <v>#REF!</v>
      </c>
      <c r="AB112" s="27" t="e">
        <f t="shared" si="33"/>
        <v>#REF!</v>
      </c>
      <c r="AC112" s="25" t="e">
        <f t="shared" ref="AC112:AE112" si="42">SUM(AC110:AC111)</f>
        <v>#REF!</v>
      </c>
      <c r="AD112" s="25" t="e">
        <f t="shared" si="42"/>
        <v>#REF!</v>
      </c>
      <c r="AE112" s="25" t="e">
        <f t="shared" si="42"/>
        <v>#REF!</v>
      </c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</row>
    <row r="113" spans="1:67" ht="12.75" customHeight="1" x14ac:dyDescent="0.15">
      <c r="A113" s="6"/>
      <c r="B113" s="6"/>
      <c r="C113" s="6"/>
      <c r="D113" s="18"/>
      <c r="E113" s="1564"/>
      <c r="F113" s="25"/>
      <c r="G113" s="1554" t="s">
        <v>286</v>
      </c>
      <c r="H113" s="25" t="s">
        <v>271</v>
      </c>
      <c r="I113" s="25" t="e">
        <f t="shared" ref="I113" si="43">SUMIF($F$5:$F$108,$H113&amp;$G113,I$5:I$109)</f>
        <v>#REF!</v>
      </c>
      <c r="J113" s="25"/>
      <c r="K113" s="28"/>
      <c r="L113" s="29"/>
      <c r="M113" s="25"/>
      <c r="N113" s="25"/>
      <c r="O113" s="28" t="e">
        <f t="shared" ref="O113:U113" si="44">SUMIF($F$5:$F$108,$H113&amp;$G113,O$5:O$109)</f>
        <v>#REF!</v>
      </c>
      <c r="P113" s="31">
        <f t="shared" si="44"/>
        <v>0</v>
      </c>
      <c r="Q113" s="30">
        <f t="shared" si="44"/>
        <v>0</v>
      </c>
      <c r="R113" s="25" t="e">
        <f t="shared" si="44"/>
        <v>#REF!</v>
      </c>
      <c r="S113" s="25" t="e">
        <f t="shared" si="44"/>
        <v>#REF!</v>
      </c>
      <c r="T113" s="25" t="e">
        <f t="shared" si="44"/>
        <v>#REF!</v>
      </c>
      <c r="U113" s="25" t="e">
        <f t="shared" si="44"/>
        <v>#REF!</v>
      </c>
      <c r="V113" s="25"/>
      <c r="W113" s="25" t="e">
        <f t="shared" ref="W113:AA113" si="45">SUMIF($F$5:$F$108,$H113&amp;$G113,W$5:W$109)</f>
        <v>#REF!</v>
      </c>
      <c r="X113" s="25" t="e">
        <f t="shared" si="45"/>
        <v>#REF!</v>
      </c>
      <c r="Y113" s="25" t="e">
        <f t="shared" si="45"/>
        <v>#REF!</v>
      </c>
      <c r="Z113" s="25" t="e">
        <f t="shared" si="45"/>
        <v>#REF!</v>
      </c>
      <c r="AA113" s="25" t="e">
        <f t="shared" si="45"/>
        <v>#REF!</v>
      </c>
      <c r="AB113" s="27" t="e">
        <f t="shared" si="33"/>
        <v>#REF!</v>
      </c>
      <c r="AC113" s="25" t="e">
        <f t="shared" ref="AC113:AE113" si="46">SUMIF($F$5:$F$108,$H113&amp;$G113,AC$5:AC$109)</f>
        <v>#REF!</v>
      </c>
      <c r="AD113" s="25" t="e">
        <f t="shared" si="46"/>
        <v>#REF!</v>
      </c>
      <c r="AE113" s="25" t="e">
        <f t="shared" si="46"/>
        <v>#REF!</v>
      </c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</row>
    <row r="114" spans="1:67" ht="12.75" customHeight="1" x14ac:dyDescent="0.15">
      <c r="A114" s="6"/>
      <c r="B114" s="6"/>
      <c r="C114" s="6"/>
      <c r="D114" s="18"/>
      <c r="E114" s="1564"/>
      <c r="F114" s="25"/>
      <c r="G114" s="1554"/>
      <c r="H114" s="25" t="s">
        <v>272</v>
      </c>
      <c r="I114" s="25" t="e">
        <f>SUMIF($F$5:$F$108,$H114&amp;$G113,I$5:I$109)</f>
        <v>#REF!</v>
      </c>
      <c r="J114" s="25"/>
      <c r="K114" s="28"/>
      <c r="L114" s="29"/>
      <c r="M114" s="25"/>
      <c r="N114" s="25"/>
      <c r="O114" s="28" t="e">
        <f t="shared" ref="O114:U114" si="47">SUMIF($F$5:$F$108,$H114&amp;$G113,O$5:O$109)</f>
        <v>#REF!</v>
      </c>
      <c r="P114" s="31">
        <f t="shared" si="47"/>
        <v>0</v>
      </c>
      <c r="Q114" s="30">
        <f t="shared" si="47"/>
        <v>0</v>
      </c>
      <c r="R114" s="25" t="e">
        <f t="shared" si="47"/>
        <v>#REF!</v>
      </c>
      <c r="S114" s="25" t="e">
        <f t="shared" si="47"/>
        <v>#REF!</v>
      </c>
      <c r="T114" s="25" t="e">
        <f t="shared" si="47"/>
        <v>#REF!</v>
      </c>
      <c r="U114" s="25" t="e">
        <f t="shared" si="47"/>
        <v>#REF!</v>
      </c>
      <c r="V114" s="25"/>
      <c r="W114" s="25" t="e">
        <f t="shared" ref="W114:AA114" si="48">SUMIF($F$5:$F$108,$H114&amp;$G113,W$5:W$109)</f>
        <v>#REF!</v>
      </c>
      <c r="X114" s="25" t="e">
        <f t="shared" si="48"/>
        <v>#REF!</v>
      </c>
      <c r="Y114" s="25" t="e">
        <f t="shared" si="48"/>
        <v>#REF!</v>
      </c>
      <c r="Z114" s="25" t="e">
        <f t="shared" si="48"/>
        <v>#REF!</v>
      </c>
      <c r="AA114" s="25" t="e">
        <f t="shared" si="48"/>
        <v>#REF!</v>
      </c>
      <c r="AB114" s="27" t="e">
        <f t="shared" si="33"/>
        <v>#REF!</v>
      </c>
      <c r="AC114" s="25" t="e">
        <f t="shared" ref="AC114:AE114" si="49">SUMIF($F$5:$F$108,$H114&amp;$G113,AC$5:AC$109)</f>
        <v>#REF!</v>
      </c>
      <c r="AD114" s="25" t="e">
        <f t="shared" si="49"/>
        <v>#REF!</v>
      </c>
      <c r="AE114" s="25" t="e">
        <f t="shared" si="49"/>
        <v>#REF!</v>
      </c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</row>
    <row r="115" spans="1:67" ht="12.75" customHeight="1" x14ac:dyDescent="0.15">
      <c r="A115" s="6"/>
      <c r="B115" s="6"/>
      <c r="C115" s="6"/>
      <c r="D115" s="18"/>
      <c r="E115" s="1564"/>
      <c r="F115" s="25"/>
      <c r="G115" s="1554"/>
      <c r="H115" s="25" t="s">
        <v>274</v>
      </c>
      <c r="I115" s="25" t="e">
        <f>SUM(I113:I114)</f>
        <v>#REF!</v>
      </c>
      <c r="J115" s="25"/>
      <c r="K115" s="28"/>
      <c r="L115" s="29"/>
      <c r="M115" s="25"/>
      <c r="N115" s="25"/>
      <c r="O115" s="28" t="e">
        <f t="shared" ref="O115:U115" si="50">SUM(O113:O114)</f>
        <v>#REF!</v>
      </c>
      <c r="P115" s="31">
        <f t="shared" si="50"/>
        <v>0</v>
      </c>
      <c r="Q115" s="30">
        <f t="shared" si="50"/>
        <v>0</v>
      </c>
      <c r="R115" s="25" t="e">
        <f t="shared" si="50"/>
        <v>#REF!</v>
      </c>
      <c r="S115" s="25" t="e">
        <f t="shared" si="50"/>
        <v>#REF!</v>
      </c>
      <c r="T115" s="25" t="e">
        <f t="shared" si="50"/>
        <v>#REF!</v>
      </c>
      <c r="U115" s="25" t="e">
        <f t="shared" si="50"/>
        <v>#REF!</v>
      </c>
      <c r="V115" s="25"/>
      <c r="W115" s="25" t="e">
        <f t="shared" ref="W115:AA115" si="51">SUM(W113:W114)</f>
        <v>#REF!</v>
      </c>
      <c r="X115" s="25" t="e">
        <f t="shared" si="51"/>
        <v>#REF!</v>
      </c>
      <c r="Y115" s="25" t="e">
        <f t="shared" si="51"/>
        <v>#REF!</v>
      </c>
      <c r="Z115" s="25" t="e">
        <f t="shared" si="51"/>
        <v>#REF!</v>
      </c>
      <c r="AA115" s="25" t="e">
        <f t="shared" si="51"/>
        <v>#REF!</v>
      </c>
      <c r="AB115" s="27" t="e">
        <f t="shared" si="33"/>
        <v>#REF!</v>
      </c>
      <c r="AC115" s="25" t="e">
        <f t="shared" ref="AC115:AE115" si="52">SUM(AC113:AC114)</f>
        <v>#REF!</v>
      </c>
      <c r="AD115" s="25" t="e">
        <f t="shared" si="52"/>
        <v>#REF!</v>
      </c>
      <c r="AE115" s="25" t="e">
        <f t="shared" si="52"/>
        <v>#REF!</v>
      </c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</row>
    <row r="116" spans="1:67" ht="12.75" customHeight="1" x14ac:dyDescent="0.15">
      <c r="A116" s="6"/>
      <c r="B116" s="6"/>
      <c r="C116" s="6"/>
      <c r="D116" s="18"/>
      <c r="E116" s="1564"/>
      <c r="F116" s="25"/>
      <c r="G116" s="24" t="s">
        <v>287</v>
      </c>
      <c r="H116" s="25" t="s">
        <v>271</v>
      </c>
      <c r="I116" s="25">
        <f>SUMIF($F$5:$F$108,$H116&amp;$G116,I$5:I$109)</f>
        <v>0</v>
      </c>
      <c r="J116" s="25"/>
      <c r="K116" s="28"/>
      <c r="L116" s="29"/>
      <c r="M116" s="25"/>
      <c r="N116" s="25"/>
      <c r="O116" s="28">
        <f t="shared" ref="O116:U116" si="53">SUMIF($F$5:$F$108,$H116&amp;$G116,O$5:O$109)</f>
        <v>0</v>
      </c>
      <c r="P116" s="31">
        <f t="shared" si="53"/>
        <v>0</v>
      </c>
      <c r="Q116" s="30">
        <f t="shared" si="53"/>
        <v>0</v>
      </c>
      <c r="R116" s="25">
        <f t="shared" si="53"/>
        <v>0</v>
      </c>
      <c r="S116" s="25">
        <f t="shared" si="53"/>
        <v>0</v>
      </c>
      <c r="T116" s="25">
        <f t="shared" si="53"/>
        <v>0</v>
      </c>
      <c r="U116" s="25">
        <f t="shared" si="53"/>
        <v>0</v>
      </c>
      <c r="V116" s="25"/>
      <c r="W116" s="25">
        <f t="shared" ref="W116:AA122" si="54">SUMIF($F$5:$F$108,$H116&amp;$G116,W$5:W$109)</f>
        <v>0</v>
      </c>
      <c r="X116" s="25">
        <f t="shared" si="54"/>
        <v>0</v>
      </c>
      <c r="Y116" s="25">
        <f t="shared" si="54"/>
        <v>0</v>
      </c>
      <c r="Z116" s="25">
        <f t="shared" si="54"/>
        <v>0</v>
      </c>
      <c r="AA116" s="25">
        <f t="shared" si="54"/>
        <v>0</v>
      </c>
      <c r="AB116" s="27" t="e">
        <f t="shared" si="33"/>
        <v>#DIV/0!</v>
      </c>
      <c r="AC116" s="25">
        <f t="shared" ref="AC116:AE122" si="55">SUMIF($F$5:$F$108,$H116&amp;$G116,AC$5:AC$109)</f>
        <v>0</v>
      </c>
      <c r="AD116" s="25">
        <f t="shared" si="55"/>
        <v>0</v>
      </c>
      <c r="AE116" s="25">
        <f t="shared" si="55"/>
        <v>0</v>
      </c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</row>
    <row r="117" spans="1:67" ht="12.75" customHeight="1" x14ac:dyDescent="0.15">
      <c r="A117" s="6"/>
      <c r="B117" s="6"/>
      <c r="C117" s="6"/>
      <c r="D117" s="18"/>
      <c r="E117" s="1564"/>
      <c r="F117" s="25"/>
      <c r="G117" s="24" t="s">
        <v>288</v>
      </c>
      <c r="H117" s="25" t="s">
        <v>271</v>
      </c>
      <c r="I117" s="25" t="e">
        <f t="shared" ref="I117:I122" si="56">SUMIF($F$5:$F$108,$H117&amp;$G117,I$5:I$109)</f>
        <v>#REF!</v>
      </c>
      <c r="J117" s="25"/>
      <c r="K117" s="28"/>
      <c r="L117" s="29"/>
      <c r="M117" s="25"/>
      <c r="N117" s="25"/>
      <c r="O117" s="28" t="e">
        <f t="shared" ref="O117:U122" si="57">SUMIF($F$5:$F$108,$H117&amp;$G117,O$5:O$109)</f>
        <v>#REF!</v>
      </c>
      <c r="P117" s="31">
        <f t="shared" si="57"/>
        <v>0</v>
      </c>
      <c r="Q117" s="30">
        <f t="shared" si="57"/>
        <v>0</v>
      </c>
      <c r="R117" s="25" t="e">
        <f t="shared" si="57"/>
        <v>#REF!</v>
      </c>
      <c r="S117" s="25" t="e">
        <f t="shared" si="57"/>
        <v>#REF!</v>
      </c>
      <c r="T117" s="25" t="e">
        <f t="shared" si="57"/>
        <v>#REF!</v>
      </c>
      <c r="U117" s="25" t="e">
        <f t="shared" si="57"/>
        <v>#REF!</v>
      </c>
      <c r="V117" s="25"/>
      <c r="W117" s="25" t="e">
        <f t="shared" si="54"/>
        <v>#REF!</v>
      </c>
      <c r="X117" s="25" t="e">
        <f t="shared" si="54"/>
        <v>#REF!</v>
      </c>
      <c r="Y117" s="25" t="e">
        <f t="shared" si="54"/>
        <v>#REF!</v>
      </c>
      <c r="Z117" s="25" t="e">
        <f t="shared" si="54"/>
        <v>#REF!</v>
      </c>
      <c r="AA117" s="25" t="e">
        <f t="shared" si="54"/>
        <v>#REF!</v>
      </c>
      <c r="AB117" s="27" t="e">
        <f t="shared" si="33"/>
        <v>#REF!</v>
      </c>
      <c r="AC117" s="25" t="e">
        <f t="shared" si="55"/>
        <v>#REF!</v>
      </c>
      <c r="AD117" s="25" t="e">
        <f t="shared" si="55"/>
        <v>#REF!</v>
      </c>
      <c r="AE117" s="25" t="e">
        <f t="shared" si="55"/>
        <v>#REF!</v>
      </c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</row>
    <row r="118" spans="1:67" ht="12.75" customHeight="1" x14ac:dyDescent="0.15">
      <c r="A118" s="6"/>
      <c r="B118" s="6"/>
      <c r="C118" s="6"/>
      <c r="D118" s="18"/>
      <c r="E118" s="1564"/>
      <c r="F118" s="25"/>
      <c r="G118" s="24" t="s">
        <v>289</v>
      </c>
      <c r="H118" s="25" t="s">
        <v>271</v>
      </c>
      <c r="I118" s="25">
        <f t="shared" si="56"/>
        <v>0</v>
      </c>
      <c r="J118" s="25"/>
      <c r="K118" s="28"/>
      <c r="L118" s="29"/>
      <c r="M118" s="25"/>
      <c r="N118" s="25"/>
      <c r="O118" s="28">
        <f t="shared" si="57"/>
        <v>0</v>
      </c>
      <c r="P118" s="31">
        <f t="shared" si="57"/>
        <v>0</v>
      </c>
      <c r="Q118" s="30">
        <f t="shared" si="57"/>
        <v>0</v>
      </c>
      <c r="R118" s="25">
        <f t="shared" si="57"/>
        <v>0</v>
      </c>
      <c r="S118" s="25">
        <f t="shared" si="57"/>
        <v>0</v>
      </c>
      <c r="T118" s="25">
        <f t="shared" si="57"/>
        <v>0</v>
      </c>
      <c r="U118" s="25">
        <f t="shared" si="57"/>
        <v>0</v>
      </c>
      <c r="V118" s="25"/>
      <c r="W118" s="25">
        <f t="shared" si="54"/>
        <v>0</v>
      </c>
      <c r="X118" s="25">
        <f t="shared" si="54"/>
        <v>0</v>
      </c>
      <c r="Y118" s="25">
        <f t="shared" si="54"/>
        <v>0</v>
      </c>
      <c r="Z118" s="25">
        <f t="shared" si="54"/>
        <v>0</v>
      </c>
      <c r="AA118" s="25">
        <f t="shared" si="54"/>
        <v>0</v>
      </c>
      <c r="AB118" s="27" t="e">
        <f t="shared" si="33"/>
        <v>#DIV/0!</v>
      </c>
      <c r="AC118" s="25">
        <f t="shared" si="55"/>
        <v>0</v>
      </c>
      <c r="AD118" s="25">
        <f t="shared" si="55"/>
        <v>0</v>
      </c>
      <c r="AE118" s="25">
        <f t="shared" si="55"/>
        <v>0</v>
      </c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</row>
    <row r="119" spans="1:67" ht="12.75" customHeight="1" x14ac:dyDescent="0.15">
      <c r="A119" s="6"/>
      <c r="B119" s="6"/>
      <c r="C119" s="6"/>
      <c r="D119" s="18"/>
      <c r="E119" s="1564"/>
      <c r="F119" s="25"/>
      <c r="G119" s="24" t="s">
        <v>290</v>
      </c>
      <c r="H119" s="25" t="s">
        <v>272</v>
      </c>
      <c r="I119" s="25" t="e">
        <f t="shared" si="56"/>
        <v>#REF!</v>
      </c>
      <c r="J119" s="25"/>
      <c r="K119" s="28"/>
      <c r="L119" s="29"/>
      <c r="M119" s="25"/>
      <c r="N119" s="25"/>
      <c r="O119" s="28" t="e">
        <f t="shared" si="57"/>
        <v>#REF!</v>
      </c>
      <c r="P119" s="31">
        <f t="shared" si="57"/>
        <v>0</v>
      </c>
      <c r="Q119" s="30">
        <f t="shared" si="57"/>
        <v>0</v>
      </c>
      <c r="R119" s="25" t="e">
        <f t="shared" si="57"/>
        <v>#REF!</v>
      </c>
      <c r="S119" s="25" t="e">
        <f t="shared" si="57"/>
        <v>#REF!</v>
      </c>
      <c r="T119" s="25" t="e">
        <f t="shared" si="57"/>
        <v>#REF!</v>
      </c>
      <c r="U119" s="25" t="e">
        <f t="shared" si="57"/>
        <v>#REF!</v>
      </c>
      <c r="V119" s="25"/>
      <c r="W119" s="25" t="e">
        <f t="shared" si="54"/>
        <v>#REF!</v>
      </c>
      <c r="X119" s="25" t="e">
        <f t="shared" si="54"/>
        <v>#REF!</v>
      </c>
      <c r="Y119" s="25" t="e">
        <f t="shared" si="54"/>
        <v>#REF!</v>
      </c>
      <c r="Z119" s="25" t="e">
        <f t="shared" si="54"/>
        <v>#REF!</v>
      </c>
      <c r="AA119" s="25" t="e">
        <f t="shared" si="54"/>
        <v>#REF!</v>
      </c>
      <c r="AB119" s="27" t="e">
        <f t="shared" si="33"/>
        <v>#REF!</v>
      </c>
      <c r="AC119" s="25" t="e">
        <f t="shared" si="55"/>
        <v>#REF!</v>
      </c>
      <c r="AD119" s="25" t="e">
        <f t="shared" si="55"/>
        <v>#REF!</v>
      </c>
      <c r="AE119" s="25" t="e">
        <f t="shared" si="55"/>
        <v>#REF!</v>
      </c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</row>
    <row r="120" spans="1:67" ht="12.75" customHeight="1" x14ac:dyDescent="0.15">
      <c r="A120" s="6"/>
      <c r="B120" s="6"/>
      <c r="C120" s="6"/>
      <c r="D120" s="18"/>
      <c r="E120" s="1564"/>
      <c r="F120" s="25"/>
      <c r="G120" s="24" t="s">
        <v>281</v>
      </c>
      <c r="H120" s="25" t="s">
        <v>271</v>
      </c>
      <c r="I120" s="25" t="e">
        <f t="shared" si="56"/>
        <v>#REF!</v>
      </c>
      <c r="J120" s="25"/>
      <c r="K120" s="28"/>
      <c r="L120" s="29"/>
      <c r="M120" s="25"/>
      <c r="N120" s="25"/>
      <c r="O120" s="28" t="e">
        <f t="shared" si="57"/>
        <v>#REF!</v>
      </c>
      <c r="P120" s="31">
        <f t="shared" si="57"/>
        <v>0</v>
      </c>
      <c r="Q120" s="30">
        <f t="shared" si="57"/>
        <v>0</v>
      </c>
      <c r="R120" s="25" t="e">
        <f t="shared" si="57"/>
        <v>#REF!</v>
      </c>
      <c r="S120" s="25" t="e">
        <f t="shared" si="57"/>
        <v>#REF!</v>
      </c>
      <c r="T120" s="25" t="e">
        <f t="shared" si="57"/>
        <v>#REF!</v>
      </c>
      <c r="U120" s="25" t="e">
        <f t="shared" si="57"/>
        <v>#REF!</v>
      </c>
      <c r="V120" s="25"/>
      <c r="W120" s="25" t="e">
        <f t="shared" si="54"/>
        <v>#REF!</v>
      </c>
      <c r="X120" s="25" t="e">
        <f t="shared" si="54"/>
        <v>#REF!</v>
      </c>
      <c r="Y120" s="25" t="e">
        <f t="shared" si="54"/>
        <v>#REF!</v>
      </c>
      <c r="Z120" s="25" t="e">
        <f t="shared" si="54"/>
        <v>#REF!</v>
      </c>
      <c r="AA120" s="25" t="e">
        <f t="shared" si="54"/>
        <v>#REF!</v>
      </c>
      <c r="AB120" s="27" t="e">
        <f t="shared" si="33"/>
        <v>#REF!</v>
      </c>
      <c r="AC120" s="25" t="e">
        <f t="shared" si="55"/>
        <v>#REF!</v>
      </c>
      <c r="AD120" s="25" t="e">
        <f t="shared" si="55"/>
        <v>#REF!</v>
      </c>
      <c r="AE120" s="25" t="e">
        <f t="shared" si="55"/>
        <v>#REF!</v>
      </c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</row>
    <row r="121" spans="1:67" ht="12.75" customHeight="1" x14ac:dyDescent="0.15">
      <c r="A121" s="6"/>
      <c r="B121" s="6"/>
      <c r="C121" s="6"/>
      <c r="D121" s="18"/>
      <c r="E121" s="1564"/>
      <c r="F121" s="25"/>
      <c r="G121" s="24" t="s">
        <v>291</v>
      </c>
      <c r="H121" s="25" t="s">
        <v>271</v>
      </c>
      <c r="I121" s="25">
        <f t="shared" si="56"/>
        <v>0</v>
      </c>
      <c r="J121" s="25"/>
      <c r="K121" s="28"/>
      <c r="L121" s="29"/>
      <c r="M121" s="25"/>
      <c r="N121" s="25"/>
      <c r="O121" s="28">
        <f t="shared" si="57"/>
        <v>0</v>
      </c>
      <c r="P121" s="31">
        <f t="shared" si="57"/>
        <v>0</v>
      </c>
      <c r="Q121" s="30">
        <f t="shared" si="57"/>
        <v>0</v>
      </c>
      <c r="R121" s="25">
        <f t="shared" si="57"/>
        <v>0</v>
      </c>
      <c r="S121" s="25">
        <f t="shared" si="57"/>
        <v>0</v>
      </c>
      <c r="T121" s="25">
        <f t="shared" si="57"/>
        <v>0</v>
      </c>
      <c r="U121" s="25">
        <f t="shared" si="57"/>
        <v>0</v>
      </c>
      <c r="V121" s="25"/>
      <c r="W121" s="25">
        <f t="shared" si="54"/>
        <v>0</v>
      </c>
      <c r="X121" s="25">
        <f t="shared" si="54"/>
        <v>0</v>
      </c>
      <c r="Y121" s="25">
        <f t="shared" si="54"/>
        <v>0</v>
      </c>
      <c r="Z121" s="25">
        <f t="shared" si="54"/>
        <v>0</v>
      </c>
      <c r="AA121" s="25">
        <f t="shared" si="54"/>
        <v>0</v>
      </c>
      <c r="AB121" s="27" t="e">
        <f t="shared" si="33"/>
        <v>#DIV/0!</v>
      </c>
      <c r="AC121" s="25">
        <f t="shared" si="55"/>
        <v>0</v>
      </c>
      <c r="AD121" s="25">
        <f t="shared" si="55"/>
        <v>0</v>
      </c>
      <c r="AE121" s="25">
        <f t="shared" si="55"/>
        <v>0</v>
      </c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</row>
    <row r="122" spans="1:67" ht="12.75" customHeight="1" x14ac:dyDescent="0.15">
      <c r="A122" s="6"/>
      <c r="B122" s="6"/>
      <c r="C122" s="6"/>
      <c r="D122" s="18"/>
      <c r="E122" s="1564"/>
      <c r="F122" s="25"/>
      <c r="G122" s="24" t="s">
        <v>296</v>
      </c>
      <c r="H122" s="25" t="s">
        <v>271</v>
      </c>
      <c r="I122" s="25">
        <f t="shared" si="56"/>
        <v>0</v>
      </c>
      <c r="J122" s="25"/>
      <c r="K122" s="28"/>
      <c r="L122" s="29"/>
      <c r="M122" s="25"/>
      <c r="N122" s="25"/>
      <c r="O122" s="28">
        <f t="shared" si="57"/>
        <v>0</v>
      </c>
      <c r="P122" s="31">
        <f t="shared" si="57"/>
        <v>0</v>
      </c>
      <c r="Q122" s="30">
        <f t="shared" si="57"/>
        <v>0</v>
      </c>
      <c r="R122" s="25">
        <f t="shared" si="57"/>
        <v>0</v>
      </c>
      <c r="S122" s="25">
        <f t="shared" si="57"/>
        <v>0</v>
      </c>
      <c r="T122" s="25">
        <f t="shared" si="57"/>
        <v>0</v>
      </c>
      <c r="U122" s="25">
        <f t="shared" si="57"/>
        <v>0</v>
      </c>
      <c r="V122" s="25"/>
      <c r="W122" s="25">
        <f t="shared" si="54"/>
        <v>0</v>
      </c>
      <c r="X122" s="25">
        <f t="shared" si="54"/>
        <v>0</v>
      </c>
      <c r="Y122" s="25">
        <f t="shared" si="54"/>
        <v>0</v>
      </c>
      <c r="Z122" s="25">
        <f t="shared" si="54"/>
        <v>0</v>
      </c>
      <c r="AA122" s="25">
        <f t="shared" si="54"/>
        <v>0</v>
      </c>
      <c r="AB122" s="27" t="e">
        <f t="shared" si="33"/>
        <v>#DIV/0!</v>
      </c>
      <c r="AC122" s="25">
        <f t="shared" si="55"/>
        <v>0</v>
      </c>
      <c r="AD122" s="25">
        <f t="shared" si="55"/>
        <v>0</v>
      </c>
      <c r="AE122" s="25">
        <f t="shared" si="55"/>
        <v>0</v>
      </c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</row>
    <row r="123" spans="1:67" ht="12.75" customHeight="1" x14ac:dyDescent="0.15">
      <c r="A123" s="6"/>
      <c r="B123" s="6"/>
      <c r="C123" s="6"/>
      <c r="D123" s="18"/>
      <c r="E123" s="1564"/>
      <c r="F123" s="25"/>
      <c r="G123" s="1554" t="s">
        <v>270</v>
      </c>
      <c r="H123" s="25" t="s">
        <v>271</v>
      </c>
      <c r="I123" s="25" t="e">
        <f>SUMIF($H$109:$H$122,$H123,I$109:I$122)</f>
        <v>#REF!</v>
      </c>
      <c r="J123" s="25"/>
      <c r="K123" s="28"/>
      <c r="L123" s="29"/>
      <c r="M123" s="25"/>
      <c r="N123" s="25"/>
      <c r="O123" s="28" t="e">
        <f>SUMIF($H$109:$H$122,$H123,O$109:O$122)</f>
        <v>#REF!</v>
      </c>
      <c r="P123" s="31">
        <f t="shared" ref="P123:U124" si="58">SUMIF($H$109:$H$122,$H123,P$109:P$122)</f>
        <v>0</v>
      </c>
      <c r="Q123" s="30">
        <f t="shared" si="58"/>
        <v>0</v>
      </c>
      <c r="R123" s="25" t="e">
        <f t="shared" si="58"/>
        <v>#REF!</v>
      </c>
      <c r="S123" s="25" t="e">
        <f t="shared" si="58"/>
        <v>#REF!</v>
      </c>
      <c r="T123" s="25" t="e">
        <f t="shared" si="58"/>
        <v>#REF!</v>
      </c>
      <c r="U123" s="25" t="e">
        <f t="shared" si="58"/>
        <v>#REF!</v>
      </c>
      <c r="V123" s="25"/>
      <c r="W123" s="25" t="e">
        <f t="shared" ref="W123:AA124" si="59">SUMIF($H$109:$H$122,$H123,W$109:W$122)</f>
        <v>#REF!</v>
      </c>
      <c r="X123" s="25" t="e">
        <f t="shared" si="59"/>
        <v>#REF!</v>
      </c>
      <c r="Y123" s="25" t="e">
        <f t="shared" si="59"/>
        <v>#REF!</v>
      </c>
      <c r="Z123" s="25" t="e">
        <f t="shared" si="59"/>
        <v>#REF!</v>
      </c>
      <c r="AA123" s="25" t="e">
        <f t="shared" si="59"/>
        <v>#REF!</v>
      </c>
      <c r="AB123" s="27" t="e">
        <f t="shared" si="33"/>
        <v>#REF!</v>
      </c>
      <c r="AC123" s="25" t="e">
        <f t="shared" ref="AC123:AE124" si="60">SUMIF($H$109:$H$122,$H123,AC$109:AC$122)</f>
        <v>#REF!</v>
      </c>
      <c r="AD123" s="25" t="e">
        <f t="shared" si="60"/>
        <v>#REF!</v>
      </c>
      <c r="AE123" s="25" t="e">
        <f t="shared" si="60"/>
        <v>#REF!</v>
      </c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</row>
    <row r="124" spans="1:67" ht="12.75" customHeight="1" x14ac:dyDescent="0.15">
      <c r="A124" s="6"/>
      <c r="B124" s="6"/>
      <c r="C124" s="6"/>
      <c r="D124" s="18"/>
      <c r="E124" s="1564"/>
      <c r="F124" s="25"/>
      <c r="G124" s="1554"/>
      <c r="H124" s="25" t="s">
        <v>272</v>
      </c>
      <c r="I124" s="25" t="e">
        <f>SUMIF($H$109:$H$122,$H124,I$109:I$122)</f>
        <v>#REF!</v>
      </c>
      <c r="J124" s="25"/>
      <c r="K124" s="28"/>
      <c r="L124" s="29"/>
      <c r="M124" s="25"/>
      <c r="N124" s="25"/>
      <c r="O124" s="28" t="e">
        <f>SUMIF($H$109:$H$122,$H124,O$109:O$122)</f>
        <v>#REF!</v>
      </c>
      <c r="P124" s="31">
        <f t="shared" si="58"/>
        <v>0</v>
      </c>
      <c r="Q124" s="30">
        <f t="shared" si="58"/>
        <v>0</v>
      </c>
      <c r="R124" s="25" t="e">
        <f t="shared" si="58"/>
        <v>#REF!</v>
      </c>
      <c r="S124" s="25" t="e">
        <f t="shared" si="58"/>
        <v>#REF!</v>
      </c>
      <c r="T124" s="25" t="e">
        <f t="shared" si="58"/>
        <v>#REF!</v>
      </c>
      <c r="U124" s="25" t="e">
        <f t="shared" si="58"/>
        <v>#REF!</v>
      </c>
      <c r="V124" s="25"/>
      <c r="W124" s="25" t="e">
        <f t="shared" si="59"/>
        <v>#REF!</v>
      </c>
      <c r="X124" s="25" t="e">
        <f t="shared" si="59"/>
        <v>#REF!</v>
      </c>
      <c r="Y124" s="25" t="e">
        <f t="shared" si="59"/>
        <v>#REF!</v>
      </c>
      <c r="Z124" s="25" t="e">
        <f t="shared" si="59"/>
        <v>#REF!</v>
      </c>
      <c r="AA124" s="25" t="e">
        <f t="shared" si="59"/>
        <v>#REF!</v>
      </c>
      <c r="AB124" s="27" t="e">
        <f t="shared" si="33"/>
        <v>#REF!</v>
      </c>
      <c r="AC124" s="25" t="e">
        <f t="shared" si="60"/>
        <v>#REF!</v>
      </c>
      <c r="AD124" s="25" t="e">
        <f t="shared" si="60"/>
        <v>#REF!</v>
      </c>
      <c r="AE124" s="25" t="e">
        <f t="shared" si="60"/>
        <v>#REF!</v>
      </c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</row>
    <row r="125" spans="1:67" ht="12.75" customHeight="1" x14ac:dyDescent="0.15">
      <c r="A125" s="6"/>
      <c r="B125" s="6"/>
      <c r="C125" s="6"/>
      <c r="D125" s="18"/>
      <c r="E125" s="1564"/>
      <c r="F125" s="25"/>
      <c r="G125" s="1554"/>
      <c r="H125" s="25" t="s">
        <v>274</v>
      </c>
      <c r="I125" s="25" t="e">
        <f>SUM(I123:I124)</f>
        <v>#REF!</v>
      </c>
      <c r="J125" s="25"/>
      <c r="K125" s="28"/>
      <c r="L125" s="29"/>
      <c r="M125" s="25"/>
      <c r="N125" s="25"/>
      <c r="O125" s="28" t="e">
        <f t="shared" ref="O125:AA125" si="61">SUM(O123:O124)</f>
        <v>#REF!</v>
      </c>
      <c r="P125" s="31">
        <f t="shared" si="61"/>
        <v>0</v>
      </c>
      <c r="Q125" s="30">
        <f t="shared" si="61"/>
        <v>0</v>
      </c>
      <c r="R125" s="25" t="e">
        <f t="shared" si="61"/>
        <v>#REF!</v>
      </c>
      <c r="S125" s="25" t="e">
        <f t="shared" si="61"/>
        <v>#REF!</v>
      </c>
      <c r="T125" s="25" t="e">
        <f t="shared" si="61"/>
        <v>#REF!</v>
      </c>
      <c r="U125" s="25" t="e">
        <f t="shared" si="61"/>
        <v>#REF!</v>
      </c>
      <c r="V125" s="25"/>
      <c r="W125" s="25" t="e">
        <f t="shared" si="61"/>
        <v>#REF!</v>
      </c>
      <c r="X125" s="25" t="e">
        <f t="shared" si="61"/>
        <v>#REF!</v>
      </c>
      <c r="Y125" s="25" t="e">
        <f t="shared" si="61"/>
        <v>#REF!</v>
      </c>
      <c r="Z125" s="25" t="e">
        <f t="shared" si="61"/>
        <v>#REF!</v>
      </c>
      <c r="AA125" s="25" t="e">
        <f t="shared" si="61"/>
        <v>#REF!</v>
      </c>
      <c r="AB125" s="27" t="e">
        <f t="shared" si="33"/>
        <v>#REF!</v>
      </c>
      <c r="AC125" s="25" t="e">
        <f t="shared" ref="AC125:AE125" si="62">SUM(AC123:AC124)</f>
        <v>#REF!</v>
      </c>
      <c r="AD125" s="25" t="e">
        <f t="shared" si="62"/>
        <v>#REF!</v>
      </c>
      <c r="AE125" s="25" t="e">
        <f t="shared" si="62"/>
        <v>#REF!</v>
      </c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</row>
    <row r="126" spans="1:67" s="13" customFormat="1" ht="12.75" customHeight="1" x14ac:dyDescent="0.15">
      <c r="A126" s="14"/>
      <c r="B126" s="14"/>
      <c r="C126" s="14"/>
      <c r="E126" s="21"/>
      <c r="G126" s="17"/>
      <c r="L126" s="8"/>
      <c r="M126" s="15"/>
      <c r="N126" s="15"/>
      <c r="P126" s="8"/>
      <c r="Q126" s="16"/>
      <c r="AB126" s="15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</row>
    <row r="127" spans="1:67" s="13" customFormat="1" ht="12.75" customHeight="1" x14ac:dyDescent="0.15">
      <c r="A127" s="14"/>
      <c r="B127" s="14"/>
      <c r="C127" s="14"/>
      <c r="E127" s="21"/>
      <c r="G127" s="17"/>
      <c r="L127" s="8"/>
      <c r="M127" s="15"/>
      <c r="N127" s="15"/>
      <c r="P127" s="8"/>
      <c r="Q127" s="16"/>
      <c r="AB127" s="15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</row>
    <row r="128" spans="1:67" ht="12.75" customHeight="1" x14ac:dyDescent="0.15">
      <c r="A128" s="1544" t="s">
        <v>0</v>
      </c>
      <c r="B128" s="1544" t="s">
        <v>0</v>
      </c>
      <c r="C128" s="1544" t="s">
        <v>0</v>
      </c>
      <c r="D128" s="1545" t="s">
        <v>144</v>
      </c>
      <c r="E128" s="1546" t="s">
        <v>227</v>
      </c>
      <c r="F128" s="23"/>
      <c r="G128" s="1542" t="s">
        <v>228</v>
      </c>
      <c r="H128" s="1542"/>
      <c r="I128" s="1542" t="s">
        <v>229</v>
      </c>
      <c r="J128" s="1542" t="s">
        <v>230</v>
      </c>
      <c r="K128" s="1541" t="s">
        <v>239</v>
      </c>
      <c r="L128" s="1541"/>
      <c r="M128" s="1541"/>
      <c r="N128" s="1541"/>
      <c r="O128" s="1542" t="s">
        <v>233</v>
      </c>
      <c r="P128" s="1542"/>
      <c r="Q128" s="1542"/>
      <c r="R128" s="1542" t="s">
        <v>234</v>
      </c>
      <c r="S128" s="1541" t="s">
        <v>245</v>
      </c>
      <c r="T128" s="1541"/>
      <c r="U128" s="1541"/>
      <c r="V128" s="1541"/>
      <c r="W128" s="1541"/>
      <c r="X128" s="1541"/>
      <c r="Y128" s="1541"/>
      <c r="Z128" s="1541"/>
      <c r="AA128" s="1541"/>
      <c r="AB128" s="1541"/>
      <c r="AC128" s="1541" t="s">
        <v>255</v>
      </c>
      <c r="AD128" s="1541"/>
      <c r="AE128" s="1541"/>
      <c r="AG128" s="1" t="s">
        <v>0</v>
      </c>
    </row>
    <row r="129" spans="1:67" ht="12.75" customHeight="1" x14ac:dyDescent="0.15">
      <c r="A129" s="1544"/>
      <c r="B129" s="1544"/>
      <c r="C129" s="1544"/>
      <c r="D129" s="1545"/>
      <c r="E129" s="1546"/>
      <c r="F129" s="23"/>
      <c r="G129" s="1542"/>
      <c r="H129" s="1542"/>
      <c r="I129" s="1542"/>
      <c r="J129" s="1542"/>
      <c r="K129" s="1541"/>
      <c r="L129" s="1541"/>
      <c r="M129" s="1541"/>
      <c r="N129" s="1541"/>
      <c r="O129" s="1542"/>
      <c r="P129" s="1542"/>
      <c r="Q129" s="1542"/>
      <c r="R129" s="1542"/>
      <c r="S129" s="1541" t="s">
        <v>238</v>
      </c>
      <c r="T129" s="1541"/>
      <c r="U129" s="1541"/>
      <c r="V129" s="1541" t="s">
        <v>246</v>
      </c>
      <c r="W129" s="1541"/>
      <c r="X129" s="1541"/>
      <c r="Y129" s="1541"/>
      <c r="Z129" s="1542" t="s">
        <v>243</v>
      </c>
      <c r="AA129" s="1542" t="s">
        <v>233</v>
      </c>
      <c r="AB129" s="1542" t="s">
        <v>244</v>
      </c>
      <c r="AC129" s="1541"/>
      <c r="AD129" s="1541"/>
      <c r="AE129" s="1541"/>
    </row>
    <row r="130" spans="1:67" s="2" customFormat="1" ht="33.75" x14ac:dyDescent="0.15">
      <c r="A130" s="1544"/>
      <c r="B130" s="1544"/>
      <c r="C130" s="1544"/>
      <c r="D130" s="1545"/>
      <c r="E130" s="1546"/>
      <c r="F130" s="23"/>
      <c r="G130" s="1542"/>
      <c r="H130" s="1542"/>
      <c r="I130" s="1542"/>
      <c r="J130" s="1542"/>
      <c r="K130" s="1542" t="s">
        <v>247</v>
      </c>
      <c r="L130" s="1542"/>
      <c r="M130" s="23" t="s">
        <v>231</v>
      </c>
      <c r="N130" s="23" t="s">
        <v>232</v>
      </c>
      <c r="O130" s="1542"/>
      <c r="P130" s="1542"/>
      <c r="Q130" s="1542"/>
      <c r="R130" s="1542"/>
      <c r="S130" s="23" t="s">
        <v>235</v>
      </c>
      <c r="T130" s="23" t="s">
        <v>236</v>
      </c>
      <c r="U130" s="23" t="s">
        <v>237</v>
      </c>
      <c r="V130" s="23" t="s">
        <v>240</v>
      </c>
      <c r="W130" s="23" t="s">
        <v>241</v>
      </c>
      <c r="X130" s="23" t="s">
        <v>242</v>
      </c>
      <c r="Y130" s="23" t="s">
        <v>237</v>
      </c>
      <c r="Z130" s="1542"/>
      <c r="AA130" s="1542"/>
      <c r="AB130" s="1542"/>
      <c r="AC130" s="23" t="s">
        <v>248</v>
      </c>
      <c r="AD130" s="23" t="s">
        <v>249</v>
      </c>
      <c r="AE130" s="23" t="s">
        <v>250</v>
      </c>
      <c r="AH130" s="3" t="s">
        <v>222</v>
      </c>
      <c r="AI130" s="3" t="s">
        <v>253</v>
      </c>
      <c r="AJ130" s="3" t="s">
        <v>254</v>
      </c>
      <c r="AK130" s="3" t="s">
        <v>223</v>
      </c>
      <c r="AL130" s="3" t="s">
        <v>224</v>
      </c>
      <c r="AM130" s="4" t="s">
        <v>225</v>
      </c>
      <c r="AN130" s="4" t="s">
        <v>226</v>
      </c>
      <c r="AO130" s="5" t="s">
        <v>144</v>
      </c>
      <c r="AP130" s="5" t="s">
        <v>145</v>
      </c>
      <c r="AQ130" s="5" t="s">
        <v>148</v>
      </c>
      <c r="AR130" s="5" t="s">
        <v>146</v>
      </c>
      <c r="AS130" s="5" t="s">
        <v>157</v>
      </c>
      <c r="AT130" s="5" t="s">
        <v>150</v>
      </c>
      <c r="AU130" s="5" t="s">
        <v>151</v>
      </c>
      <c r="AV130" s="5" t="s">
        <v>252</v>
      </c>
      <c r="AW130" s="5" t="s">
        <v>152</v>
      </c>
      <c r="AX130" s="5" t="s">
        <v>153</v>
      </c>
      <c r="AY130" s="5" t="s">
        <v>275</v>
      </c>
      <c r="AZ130" s="5" t="s">
        <v>276</v>
      </c>
      <c r="BA130" s="5" t="s">
        <v>276</v>
      </c>
      <c r="BB130" s="5" t="s">
        <v>167</v>
      </c>
      <c r="BC130" s="5" t="s">
        <v>158</v>
      </c>
      <c r="BD130" s="5" t="s">
        <v>159</v>
      </c>
      <c r="BE130" s="5" t="s">
        <v>160</v>
      </c>
      <c r="BF130" s="5" t="s">
        <v>161</v>
      </c>
      <c r="BG130" s="5" t="s">
        <v>162</v>
      </c>
      <c r="BH130" s="5" t="s">
        <v>163</v>
      </c>
      <c r="BI130" s="5" t="s">
        <v>164</v>
      </c>
      <c r="BJ130" s="5" t="s">
        <v>165</v>
      </c>
      <c r="BK130" s="5" t="s">
        <v>166</v>
      </c>
      <c r="BL130" s="5" t="s">
        <v>251</v>
      </c>
      <c r="BM130" s="5" t="s">
        <v>154</v>
      </c>
      <c r="BN130" s="5" t="s">
        <v>155</v>
      </c>
      <c r="BO130" s="5" t="s">
        <v>156</v>
      </c>
    </row>
    <row r="131" spans="1:67" ht="12.75" customHeight="1" x14ac:dyDescent="0.15">
      <c r="A131" s="6">
        <f t="shared" si="22"/>
        <v>501021915959</v>
      </c>
      <c r="B131" s="6">
        <f t="shared" si="23"/>
        <v>750021915959</v>
      </c>
      <c r="C131" s="6">
        <f t="shared" si="24"/>
        <v>601021915959</v>
      </c>
      <c r="D131" s="18" t="e">
        <f>VLOOKUP($A131,#REF!,AO131,FALSE)</f>
        <v>#REF!</v>
      </c>
      <c r="E131" s="26" t="e">
        <f>VLOOKUP($A131,#REF!,AP131,FALSE)</f>
        <v>#REF!</v>
      </c>
      <c r="F131" s="25" t="e">
        <f t="shared" si="30"/>
        <v>#REF!</v>
      </c>
      <c r="G131" s="1547" t="e">
        <f>VLOOKUP($A131,#REF!,AR131,FALSE)</f>
        <v>#REF!</v>
      </c>
      <c r="H131" s="1547"/>
      <c r="I131" s="25" t="e">
        <f>VLOOKUP($A131,#REF!,AS131,FALSE)</f>
        <v>#REF!</v>
      </c>
      <c r="J131" s="25" t="e">
        <f>VLOOKUP($A131,#REF!,AT131,FALSE)</f>
        <v>#REF!</v>
      </c>
      <c r="K131" s="28" t="e">
        <f>VLOOKUP($A131,#REF!,AU131,FALSE)</f>
        <v>#REF!</v>
      </c>
      <c r="L131" s="29" t="str">
        <f>IFERROR(VLOOKUP($B131,#REF!,AV131,FALSE),"")</f>
        <v/>
      </c>
      <c r="M131" s="27" t="e">
        <f>VLOOKUP($A131,#REF!,AW131,FALSE)</f>
        <v>#REF!</v>
      </c>
      <c r="N131" s="27" t="e">
        <f>VLOOKUP($A131,#REF!,AX131,FALSE)*100</f>
        <v>#REF!</v>
      </c>
      <c r="O131" s="28" t="e">
        <f>VLOOKUP($A131,#REF!,AY131,FALSE)</f>
        <v>#REF!</v>
      </c>
      <c r="P131" s="31" t="str">
        <f>IFERROR(VLOOKUP($B131,#REF!,AZ131,FALSE),"")</f>
        <v/>
      </c>
      <c r="Q131" s="30" t="str">
        <f>IFERROR(VLOOKUP($C131,#REF!,BA131,FALSE),"")</f>
        <v/>
      </c>
      <c r="R131" s="25" t="e">
        <f>VLOOKUP($A131,#REF!,BB131,FALSE)</f>
        <v>#REF!</v>
      </c>
      <c r="S131" s="25" t="e">
        <f>VLOOKUP($A131,#REF!,BC131,FALSE)</f>
        <v>#REF!</v>
      </c>
      <c r="T131" s="25" t="e">
        <f>VLOOKUP($A131,#REF!,BD131,FALSE)</f>
        <v>#REF!</v>
      </c>
      <c r="U131" s="25" t="e">
        <f>VLOOKUP($A131,#REF!,BE131,FALSE)</f>
        <v>#REF!</v>
      </c>
      <c r="V131" s="25" t="e">
        <f>VLOOKUP($A131,#REF!,BF131,FALSE)</f>
        <v>#REF!</v>
      </c>
      <c r="W131" s="25" t="e">
        <f>VLOOKUP($A131,#REF!,BG131,FALSE)</f>
        <v>#REF!</v>
      </c>
      <c r="X131" s="25" t="e">
        <f>VLOOKUP($A131,#REF!,BH131,FALSE)</f>
        <v>#REF!</v>
      </c>
      <c r="Y131" s="25" t="e">
        <f>VLOOKUP($A131,#REF!,BI131,FALSE)</f>
        <v>#REF!</v>
      </c>
      <c r="Z131" s="25" t="e">
        <f>VLOOKUP($A131,#REF!,BJ131,FALSE)</f>
        <v>#REF!</v>
      </c>
      <c r="AA131" s="25" t="e">
        <f>VLOOKUP($A131,#REF!,BK131,FALSE)</f>
        <v>#REF!</v>
      </c>
      <c r="AB131" s="27" t="e">
        <f>VLOOKUP($A131,#REF!,BL131,FALSE)</f>
        <v>#REF!</v>
      </c>
      <c r="AC131" s="25" t="e">
        <f>VLOOKUP($A131,#REF!,BM131,FALSE)</f>
        <v>#REF!</v>
      </c>
      <c r="AD131" s="25" t="e">
        <f>VLOOKUP($A131,#REF!,BN131,FALSE)</f>
        <v>#REF!</v>
      </c>
      <c r="AE131" s="25" t="e">
        <f>VLOOKUP($A131,#REF!,BO131,FALSE)</f>
        <v>#REF!</v>
      </c>
      <c r="AG131" s="1">
        <v>501021915959</v>
      </c>
      <c r="AH131" s="1" t="str">
        <f t="shared" si="25"/>
        <v>5010</v>
      </c>
      <c r="AI131" s="1" t="str">
        <f t="shared" si="26"/>
        <v>7500</v>
      </c>
      <c r="AJ131" s="1" t="str">
        <f t="shared" si="27"/>
        <v>6010</v>
      </c>
      <c r="AK131" s="1" t="str">
        <f t="shared" si="28"/>
        <v>219</v>
      </c>
      <c r="AL131" s="1" t="str">
        <f t="shared" si="29"/>
        <v>1</v>
      </c>
      <c r="AM131" s="1" t="str">
        <f t="shared" si="20"/>
        <v>59</v>
      </c>
      <c r="AN131" s="1" t="str">
        <f t="shared" si="21"/>
        <v>59</v>
      </c>
      <c r="AO131" s="7" t="e">
        <f>MATCH(AO$4,#REF!,0)</f>
        <v>#REF!</v>
      </c>
      <c r="AP131" s="7" t="e">
        <f>MATCH(AP$4,#REF!,0)</f>
        <v>#REF!</v>
      </c>
      <c r="AQ131" s="7" t="e">
        <f>MATCH(AQ$4,#REF!,0)</f>
        <v>#REF!</v>
      </c>
      <c r="AR131" s="7" t="e">
        <f>MATCH(AR$4,#REF!,0)</f>
        <v>#REF!</v>
      </c>
      <c r="AS131" s="7" t="e">
        <f>MATCH(AS$4,#REF!,0)</f>
        <v>#REF!</v>
      </c>
      <c r="AT131" s="7" t="e">
        <f>MATCH(AT$4,#REF!,0)</f>
        <v>#REF!</v>
      </c>
      <c r="AU131" s="7" t="e">
        <f>MATCH(AU$4,#REF!,0)</f>
        <v>#REF!</v>
      </c>
      <c r="AV131" s="7" t="e">
        <f>MATCH(AV$4,#REF!,0)</f>
        <v>#REF!</v>
      </c>
      <c r="AW131" s="7" t="e">
        <f>MATCH(AW$4,#REF!,0)</f>
        <v>#REF!</v>
      </c>
      <c r="AX131" s="7" t="e">
        <f>MATCH(AX$4,#REF!,0)</f>
        <v>#REF!</v>
      </c>
      <c r="AY131" s="7" t="e">
        <f>MATCH(AY$4,#REF!,0)</f>
        <v>#REF!</v>
      </c>
      <c r="AZ131" s="7" t="e">
        <f>MATCH(AZ$4,#REF!,0)</f>
        <v>#REF!</v>
      </c>
      <c r="BA131" s="7" t="e">
        <f>MATCH(BA$4,#REF!,0)</f>
        <v>#REF!</v>
      </c>
      <c r="BB131" s="7" t="e">
        <f>MATCH(BB$4,#REF!,0)</f>
        <v>#REF!</v>
      </c>
      <c r="BC131" s="7" t="e">
        <f>MATCH(BC$4,#REF!,0)</f>
        <v>#REF!</v>
      </c>
      <c r="BD131" s="7" t="e">
        <f>MATCH(BD$4,#REF!,0)</f>
        <v>#REF!</v>
      </c>
      <c r="BE131" s="7" t="e">
        <f>MATCH(BE$4,#REF!,0)</f>
        <v>#REF!</v>
      </c>
      <c r="BF131" s="7" t="e">
        <f>MATCH(BF$4,#REF!,0)</f>
        <v>#REF!</v>
      </c>
      <c r="BG131" s="7" t="e">
        <f>MATCH(BG$4,#REF!,0)</f>
        <v>#REF!</v>
      </c>
      <c r="BH131" s="7" t="e">
        <f>MATCH(BH$4,#REF!,0)</f>
        <v>#REF!</v>
      </c>
      <c r="BI131" s="7" t="e">
        <f>MATCH(BI$4,#REF!,0)</f>
        <v>#REF!</v>
      </c>
      <c r="BJ131" s="7" t="e">
        <f>MATCH(BJ$4,#REF!,0)</f>
        <v>#REF!</v>
      </c>
      <c r="BK131" s="7" t="e">
        <f>MATCH(BK$4,#REF!,0)</f>
        <v>#REF!</v>
      </c>
      <c r="BL131" s="7" t="e">
        <f>MATCH(BL$4,#REF!,0)</f>
        <v>#REF!</v>
      </c>
      <c r="BM131" s="7" t="e">
        <f>MATCH(BM$4,#REF!,0)</f>
        <v>#REF!</v>
      </c>
      <c r="BN131" s="7" t="e">
        <f>MATCH(BN$4,#REF!,0)</f>
        <v>#REF!</v>
      </c>
      <c r="BO131" s="7" t="e">
        <f>MATCH(BO$4,#REF!,0)</f>
        <v>#REF!</v>
      </c>
    </row>
    <row r="132" spans="1:67" ht="12.75" customHeight="1" x14ac:dyDescent="0.15">
      <c r="A132" s="6">
        <f t="shared" si="22"/>
        <v>501151815859</v>
      </c>
      <c r="B132" s="6">
        <f t="shared" si="23"/>
        <v>750151815859</v>
      </c>
      <c r="C132" s="6">
        <f t="shared" si="24"/>
        <v>601151815859</v>
      </c>
      <c r="D132" s="1557" t="e">
        <f>VLOOKUP($A132,#REF!,AO132,FALSE)</f>
        <v>#REF!</v>
      </c>
      <c r="E132" s="1543" t="e">
        <f>VLOOKUP($A132,#REF!,AP132,FALSE)</f>
        <v>#REF!</v>
      </c>
      <c r="F132" s="25" t="e">
        <f t="shared" si="30"/>
        <v>#REF!</v>
      </c>
      <c r="G132" s="1547" t="e">
        <f>VLOOKUP($A132,#REF!,AR132,FALSE)</f>
        <v>#REF!</v>
      </c>
      <c r="H132" s="1547"/>
      <c r="I132" s="25" t="e">
        <f>VLOOKUP($A132,#REF!,AS132,FALSE)</f>
        <v>#REF!</v>
      </c>
      <c r="J132" s="1547" t="e">
        <f>VLOOKUP($A132,#REF!,AT132,FALSE)</f>
        <v>#REF!</v>
      </c>
      <c r="K132" s="1559" t="e">
        <f>VLOOKUP($A132,#REF!,AU132,FALSE)</f>
        <v>#REF!</v>
      </c>
      <c r="L132" s="1555" t="str">
        <f>IFERROR(VLOOKUP($B132,#REF!,AV132,FALSE),"")</f>
        <v/>
      </c>
      <c r="M132" s="1556" t="e">
        <f>VLOOKUP($A132,#REF!,AW132,FALSE)</f>
        <v>#REF!</v>
      </c>
      <c r="N132" s="1556" t="e">
        <f>VLOOKUP($A132,#REF!,AX132,FALSE)*100</f>
        <v>#REF!</v>
      </c>
      <c r="O132" s="28" t="e">
        <f>VLOOKUP($A132,#REF!,AY132,FALSE)</f>
        <v>#REF!</v>
      </c>
      <c r="P132" s="31" t="str">
        <f>IFERROR(VLOOKUP($B132,#REF!,AZ132,FALSE),"")</f>
        <v/>
      </c>
      <c r="Q132" s="30" t="str">
        <f>IFERROR(VLOOKUP($C132,#REF!,BA132,FALSE),"")</f>
        <v/>
      </c>
      <c r="R132" s="25" t="e">
        <f>VLOOKUP($A132,#REF!,BB132,FALSE)</f>
        <v>#REF!</v>
      </c>
      <c r="S132" s="25" t="e">
        <f>VLOOKUP($A132,#REF!,BC132,FALSE)</f>
        <v>#REF!</v>
      </c>
      <c r="T132" s="25" t="e">
        <f>VLOOKUP($A132,#REF!,BD132,FALSE)</f>
        <v>#REF!</v>
      </c>
      <c r="U132" s="25" t="e">
        <f>VLOOKUP($A132,#REF!,BE132,FALSE)</f>
        <v>#REF!</v>
      </c>
      <c r="V132" s="25" t="e">
        <f>VLOOKUP($A132,#REF!,BF132,FALSE)</f>
        <v>#REF!</v>
      </c>
      <c r="W132" s="25" t="e">
        <f>VLOOKUP($A132,#REF!,BG132,FALSE)</f>
        <v>#REF!</v>
      </c>
      <c r="X132" s="25" t="e">
        <f>VLOOKUP($A132,#REF!,BH132,FALSE)</f>
        <v>#REF!</v>
      </c>
      <c r="Y132" s="25" t="e">
        <f>VLOOKUP($A132,#REF!,BI132,FALSE)</f>
        <v>#REF!</v>
      </c>
      <c r="Z132" s="25" t="e">
        <f>VLOOKUP($A132,#REF!,BJ132,FALSE)</f>
        <v>#REF!</v>
      </c>
      <c r="AA132" s="25" t="e">
        <f>VLOOKUP($A132,#REF!,BK132,FALSE)</f>
        <v>#REF!</v>
      </c>
      <c r="AB132" s="27" t="e">
        <f>VLOOKUP($A132,#REF!,BL132,FALSE)</f>
        <v>#REF!</v>
      </c>
      <c r="AC132" s="25" t="e">
        <f>VLOOKUP($A132,#REF!,BM132,FALSE)</f>
        <v>#REF!</v>
      </c>
      <c r="AD132" s="25" t="e">
        <f>VLOOKUP($A132,#REF!,BN132,FALSE)</f>
        <v>#REF!</v>
      </c>
      <c r="AE132" s="25" t="e">
        <f>VLOOKUP($A132,#REF!,BO132,FALSE)</f>
        <v>#REF!</v>
      </c>
      <c r="AG132" s="1">
        <v>501151815958</v>
      </c>
      <c r="AH132" s="1" t="str">
        <f t="shared" si="25"/>
        <v>5011</v>
      </c>
      <c r="AI132" s="1" t="str">
        <f t="shared" si="26"/>
        <v>7501</v>
      </c>
      <c r="AJ132" s="1" t="str">
        <f t="shared" si="27"/>
        <v>6011</v>
      </c>
      <c r="AK132" s="1" t="str">
        <f t="shared" si="28"/>
        <v>518</v>
      </c>
      <c r="AL132" s="1" t="str">
        <f t="shared" si="29"/>
        <v>1</v>
      </c>
      <c r="AM132" s="1">
        <v>58</v>
      </c>
      <c r="AN132" s="1">
        <v>59</v>
      </c>
      <c r="AO132" s="7" t="e">
        <f>MATCH(AO$4,#REF!,0)</f>
        <v>#REF!</v>
      </c>
      <c r="AP132" s="7" t="e">
        <f>MATCH(AP$4,#REF!,0)</f>
        <v>#REF!</v>
      </c>
      <c r="AQ132" s="7" t="e">
        <f>MATCH(AQ$4,#REF!,0)</f>
        <v>#REF!</v>
      </c>
      <c r="AR132" s="7" t="e">
        <f>MATCH(AR$4,#REF!,0)</f>
        <v>#REF!</v>
      </c>
      <c r="AS132" s="7" t="e">
        <f>MATCH(AS$4,#REF!,0)</f>
        <v>#REF!</v>
      </c>
      <c r="AT132" s="7" t="e">
        <f>MATCH(AT$4,#REF!,0)</f>
        <v>#REF!</v>
      </c>
      <c r="AU132" s="7" t="e">
        <f>MATCH(AU$4,#REF!,0)</f>
        <v>#REF!</v>
      </c>
      <c r="AV132" s="7" t="e">
        <f>MATCH(AV$4,#REF!,0)</f>
        <v>#REF!</v>
      </c>
      <c r="AW132" s="7" t="e">
        <f>MATCH(AW$4,#REF!,0)</f>
        <v>#REF!</v>
      </c>
      <c r="AX132" s="7" t="e">
        <f>MATCH(AX$4,#REF!,0)</f>
        <v>#REF!</v>
      </c>
      <c r="AY132" s="7" t="e">
        <f>MATCH(AY$4,#REF!,0)</f>
        <v>#REF!</v>
      </c>
      <c r="AZ132" s="7" t="e">
        <f>MATCH(AZ$4,#REF!,0)</f>
        <v>#REF!</v>
      </c>
      <c r="BA132" s="7" t="e">
        <f>MATCH(BA$4,#REF!,0)</f>
        <v>#REF!</v>
      </c>
      <c r="BB132" s="7" t="e">
        <f>MATCH(BB$4,#REF!,0)</f>
        <v>#REF!</v>
      </c>
      <c r="BC132" s="7" t="e">
        <f>MATCH(BC$4,#REF!,0)</f>
        <v>#REF!</v>
      </c>
      <c r="BD132" s="7" t="e">
        <f>MATCH(BD$4,#REF!,0)</f>
        <v>#REF!</v>
      </c>
      <c r="BE132" s="7" t="e">
        <f>MATCH(BE$4,#REF!,0)</f>
        <v>#REF!</v>
      </c>
      <c r="BF132" s="7" t="e">
        <f>MATCH(BF$4,#REF!,0)</f>
        <v>#REF!</v>
      </c>
      <c r="BG132" s="7" t="e">
        <f>MATCH(BG$4,#REF!,0)</f>
        <v>#REF!</v>
      </c>
      <c r="BH132" s="7" t="e">
        <f>MATCH(BH$4,#REF!,0)</f>
        <v>#REF!</v>
      </c>
      <c r="BI132" s="7" t="e">
        <f>MATCH(BI$4,#REF!,0)</f>
        <v>#REF!</v>
      </c>
      <c r="BJ132" s="7" t="e">
        <f>MATCH(BJ$4,#REF!,0)</f>
        <v>#REF!</v>
      </c>
      <c r="BK132" s="7" t="e">
        <f>MATCH(BK$4,#REF!,0)</f>
        <v>#REF!</v>
      </c>
      <c r="BL132" s="7" t="e">
        <f>MATCH(BL$4,#REF!,0)</f>
        <v>#REF!</v>
      </c>
      <c r="BM132" s="7" t="e">
        <f>MATCH(BM$4,#REF!,0)</f>
        <v>#REF!</v>
      </c>
      <c r="BN132" s="7" t="e">
        <f>MATCH(BN$4,#REF!,0)</f>
        <v>#REF!</v>
      </c>
      <c r="BO132" s="7" t="e">
        <f>MATCH(BO$4,#REF!,0)</f>
        <v>#REF!</v>
      </c>
    </row>
    <row r="133" spans="1:67" ht="12.75" customHeight="1" x14ac:dyDescent="0.15">
      <c r="A133" s="6">
        <f t="shared" si="22"/>
        <v>501151815958</v>
      </c>
      <c r="B133" s="6">
        <f t="shared" si="23"/>
        <v>750151815958</v>
      </c>
      <c r="C133" s="6">
        <f t="shared" si="24"/>
        <v>601151815958</v>
      </c>
      <c r="D133" s="1557" t="e">
        <f>VLOOKUP($A133,#REF!,AO133,FALSE)</f>
        <v>#REF!</v>
      </c>
      <c r="E133" s="1558"/>
      <c r="F133" s="25" t="s">
        <v>301</v>
      </c>
      <c r="G133" s="1547" t="e">
        <f>VLOOKUP($A133,#REF!,AR133,FALSE)</f>
        <v>#REF!</v>
      </c>
      <c r="H133" s="1547"/>
      <c r="I133" s="25" t="e">
        <f>VLOOKUP($A133,#REF!,AS133,FALSE)</f>
        <v>#REF!</v>
      </c>
      <c r="J133" s="1547" t="e">
        <f>VLOOKUP($A133,#REF!,AT133,FALSE)</f>
        <v>#REF!</v>
      </c>
      <c r="K133" s="1559" t="e">
        <f>VLOOKUP($A133,#REF!,AU133,FALSE)</f>
        <v>#REF!</v>
      </c>
      <c r="L133" s="1555" t="str">
        <f>IFERROR(VLOOKUP($B133,#REF!,AV133,FALSE),"")</f>
        <v/>
      </c>
      <c r="M133" s="1556" t="e">
        <f>VLOOKUP($A133,#REF!,AW133,FALSE)</f>
        <v>#REF!</v>
      </c>
      <c r="N133" s="1556" t="e">
        <f>VLOOKUP($A133,#REF!,AX133,FALSE)*100</f>
        <v>#REF!</v>
      </c>
      <c r="O133" s="28" t="e">
        <f>VLOOKUP($A133,#REF!,AY133,FALSE)</f>
        <v>#REF!</v>
      </c>
      <c r="P133" s="31" t="str">
        <f>IFERROR(VLOOKUP($B133,#REF!,AZ133,FALSE),"")</f>
        <v/>
      </c>
      <c r="Q133" s="30" t="str">
        <f>IFERROR(VLOOKUP($C133,#REF!,BA133,FALSE),"")</f>
        <v/>
      </c>
      <c r="R133" s="25" t="e">
        <f>VLOOKUP($A133,#REF!,BB133,FALSE)</f>
        <v>#REF!</v>
      </c>
      <c r="S133" s="25" t="e">
        <f>VLOOKUP($A133,#REF!,BC133,FALSE)</f>
        <v>#REF!</v>
      </c>
      <c r="T133" s="25" t="e">
        <f>VLOOKUP($A133,#REF!,BD133,FALSE)</f>
        <v>#REF!</v>
      </c>
      <c r="U133" s="25" t="e">
        <f>VLOOKUP($A133,#REF!,BE133,FALSE)</f>
        <v>#REF!</v>
      </c>
      <c r="V133" s="25" t="e">
        <f>VLOOKUP($A133,#REF!,BF133,FALSE)</f>
        <v>#REF!</v>
      </c>
      <c r="W133" s="25" t="e">
        <f>VLOOKUP($A133,#REF!,BG133,FALSE)</f>
        <v>#REF!</v>
      </c>
      <c r="X133" s="25" t="e">
        <f>VLOOKUP($A133,#REF!,BH133,FALSE)</f>
        <v>#REF!</v>
      </c>
      <c r="Y133" s="25" t="e">
        <f>VLOOKUP($A133,#REF!,BI133,FALSE)</f>
        <v>#REF!</v>
      </c>
      <c r="Z133" s="25" t="e">
        <f>VLOOKUP($A133,#REF!,BJ133,FALSE)</f>
        <v>#REF!</v>
      </c>
      <c r="AA133" s="25" t="e">
        <f>VLOOKUP($A133,#REF!,BK133,FALSE)</f>
        <v>#REF!</v>
      </c>
      <c r="AB133" s="27" t="e">
        <f>VLOOKUP($A133,#REF!,BL133,FALSE)</f>
        <v>#REF!</v>
      </c>
      <c r="AC133" s="25" t="e">
        <f>VLOOKUP($A133,#REF!,BM133,FALSE)</f>
        <v>#REF!</v>
      </c>
      <c r="AD133" s="25" t="e">
        <f>VLOOKUP($A133,#REF!,BN133,FALSE)</f>
        <v>#REF!</v>
      </c>
      <c r="AE133" s="25" t="e">
        <f>VLOOKUP($A133,#REF!,BO133,FALSE)</f>
        <v>#REF!</v>
      </c>
      <c r="AG133" s="1">
        <v>501151815859</v>
      </c>
      <c r="AH133" s="1" t="str">
        <f t="shared" si="25"/>
        <v>5011</v>
      </c>
      <c r="AI133" s="1" t="str">
        <f t="shared" si="26"/>
        <v>7501</v>
      </c>
      <c r="AJ133" s="1" t="str">
        <f t="shared" si="27"/>
        <v>6011</v>
      </c>
      <c r="AK133" s="1" t="str">
        <f t="shared" si="28"/>
        <v>518</v>
      </c>
      <c r="AL133" s="1" t="str">
        <f t="shared" si="29"/>
        <v>1</v>
      </c>
      <c r="AM133" s="1">
        <v>59</v>
      </c>
      <c r="AN133" s="1">
        <v>58</v>
      </c>
      <c r="AO133" s="7" t="e">
        <f>MATCH(AO$4,#REF!,0)</f>
        <v>#REF!</v>
      </c>
      <c r="AP133" s="7" t="e">
        <f>MATCH(AP$4,#REF!,0)</f>
        <v>#REF!</v>
      </c>
      <c r="AQ133" s="7" t="e">
        <f>MATCH(AQ$4,#REF!,0)</f>
        <v>#REF!</v>
      </c>
      <c r="AR133" s="7" t="e">
        <f>MATCH(AR$4,#REF!,0)</f>
        <v>#REF!</v>
      </c>
      <c r="AS133" s="7" t="e">
        <f>MATCH(AS$4,#REF!,0)</f>
        <v>#REF!</v>
      </c>
      <c r="AT133" s="7" t="e">
        <f>MATCH(AT$4,#REF!,0)</f>
        <v>#REF!</v>
      </c>
      <c r="AU133" s="7" t="e">
        <f>MATCH(AU$4,#REF!,0)</f>
        <v>#REF!</v>
      </c>
      <c r="AV133" s="7" t="e">
        <f>MATCH(AV$4,#REF!,0)</f>
        <v>#REF!</v>
      </c>
      <c r="AW133" s="7" t="e">
        <f>MATCH(AW$4,#REF!,0)</f>
        <v>#REF!</v>
      </c>
      <c r="AX133" s="7" t="e">
        <f>MATCH(AX$4,#REF!,0)</f>
        <v>#REF!</v>
      </c>
      <c r="AY133" s="7" t="e">
        <f>MATCH(AY$4,#REF!,0)</f>
        <v>#REF!</v>
      </c>
      <c r="AZ133" s="7" t="e">
        <f>MATCH(AZ$4,#REF!,0)</f>
        <v>#REF!</v>
      </c>
      <c r="BA133" s="7" t="e">
        <f>MATCH(BA$4,#REF!,0)</f>
        <v>#REF!</v>
      </c>
      <c r="BB133" s="7" t="e">
        <f>MATCH(BB$4,#REF!,0)</f>
        <v>#REF!</v>
      </c>
      <c r="BC133" s="7" t="e">
        <f>MATCH(BC$4,#REF!,0)</f>
        <v>#REF!</v>
      </c>
      <c r="BD133" s="7" t="e">
        <f>MATCH(BD$4,#REF!,0)</f>
        <v>#REF!</v>
      </c>
      <c r="BE133" s="7" t="e">
        <f>MATCH(BE$4,#REF!,0)</f>
        <v>#REF!</v>
      </c>
      <c r="BF133" s="7" t="e">
        <f>MATCH(BF$4,#REF!,0)</f>
        <v>#REF!</v>
      </c>
      <c r="BG133" s="7" t="e">
        <f>MATCH(BG$4,#REF!,0)</f>
        <v>#REF!</v>
      </c>
      <c r="BH133" s="7" t="e">
        <f>MATCH(BH$4,#REF!,0)</f>
        <v>#REF!</v>
      </c>
      <c r="BI133" s="7" t="e">
        <f>MATCH(BI$4,#REF!,0)</f>
        <v>#REF!</v>
      </c>
      <c r="BJ133" s="7" t="e">
        <f>MATCH(BJ$4,#REF!,0)</f>
        <v>#REF!</v>
      </c>
      <c r="BK133" s="7" t="e">
        <f>MATCH(BK$4,#REF!,0)</f>
        <v>#REF!</v>
      </c>
      <c r="BL133" s="7" t="e">
        <f>MATCH(BL$4,#REF!,0)</f>
        <v>#REF!</v>
      </c>
      <c r="BM133" s="7" t="e">
        <f>MATCH(BM$4,#REF!,0)</f>
        <v>#REF!</v>
      </c>
      <c r="BN133" s="7" t="e">
        <f>MATCH(BN$4,#REF!,0)</f>
        <v>#REF!</v>
      </c>
      <c r="BO133" s="7" t="e">
        <f>MATCH(BO$4,#REF!,0)</f>
        <v>#REF!</v>
      </c>
    </row>
    <row r="134" spans="1:67" ht="12.75" customHeight="1" x14ac:dyDescent="0.15">
      <c r="A134" s="6">
        <f t="shared" si="22"/>
        <v>501023815959</v>
      </c>
      <c r="B134" s="6">
        <f t="shared" si="23"/>
        <v>750023815959</v>
      </c>
      <c r="C134" s="6">
        <f t="shared" si="24"/>
        <v>601023815959</v>
      </c>
      <c r="D134" s="18" t="e">
        <f>VLOOKUP($A134,#REF!,AO134,FALSE)</f>
        <v>#REF!</v>
      </c>
      <c r="E134" s="26" t="e">
        <f>VLOOKUP($A134,#REF!,AP134,FALSE)</f>
        <v>#REF!</v>
      </c>
      <c r="F134" s="25" t="e">
        <f t="shared" si="30"/>
        <v>#REF!</v>
      </c>
      <c r="G134" s="1547" t="e">
        <f>VLOOKUP($A134,#REF!,AR134,FALSE)</f>
        <v>#REF!</v>
      </c>
      <c r="H134" s="1547"/>
      <c r="I134" s="25" t="e">
        <f>VLOOKUP($A134,#REF!,AS134,FALSE)</f>
        <v>#REF!</v>
      </c>
      <c r="J134" s="25" t="e">
        <f>VLOOKUP($A134,#REF!,AT134,FALSE)</f>
        <v>#REF!</v>
      </c>
      <c r="K134" s="28" t="e">
        <f>VLOOKUP($A134,#REF!,AU134,FALSE)</f>
        <v>#REF!</v>
      </c>
      <c r="L134" s="29" t="str">
        <f>IFERROR(VLOOKUP($B134,#REF!,AV134,FALSE),"")</f>
        <v/>
      </c>
      <c r="M134" s="27" t="e">
        <f>VLOOKUP($A134,#REF!,AW134,FALSE)</f>
        <v>#REF!</v>
      </c>
      <c r="N134" s="27" t="e">
        <f>VLOOKUP($A134,#REF!,AX134,FALSE)*100</f>
        <v>#REF!</v>
      </c>
      <c r="O134" s="28" t="e">
        <f>VLOOKUP($A134,#REF!,AY134,FALSE)</f>
        <v>#REF!</v>
      </c>
      <c r="P134" s="31" t="str">
        <f>IFERROR(VLOOKUP($B134,#REF!,AZ134,FALSE),"")</f>
        <v/>
      </c>
      <c r="Q134" s="30" t="str">
        <f>IFERROR(VLOOKUP($C134,#REF!,BA134,FALSE),"")</f>
        <v/>
      </c>
      <c r="R134" s="25" t="e">
        <f>VLOOKUP($A134,#REF!,BB134,FALSE)</f>
        <v>#REF!</v>
      </c>
      <c r="S134" s="25" t="e">
        <f>VLOOKUP($A134,#REF!,BC134,FALSE)</f>
        <v>#REF!</v>
      </c>
      <c r="T134" s="25" t="e">
        <f>VLOOKUP($A134,#REF!,BD134,FALSE)</f>
        <v>#REF!</v>
      </c>
      <c r="U134" s="25" t="e">
        <f>VLOOKUP($A134,#REF!,BE134,FALSE)</f>
        <v>#REF!</v>
      </c>
      <c r="V134" s="25" t="e">
        <f>VLOOKUP($A134,#REF!,BF134,FALSE)</f>
        <v>#REF!</v>
      </c>
      <c r="W134" s="25" t="e">
        <f>VLOOKUP($A134,#REF!,BG134,FALSE)</f>
        <v>#REF!</v>
      </c>
      <c r="X134" s="25" t="e">
        <f>VLOOKUP($A134,#REF!,BH134,FALSE)</f>
        <v>#REF!</v>
      </c>
      <c r="Y134" s="25" t="e">
        <f>VLOOKUP($A134,#REF!,BI134,FALSE)</f>
        <v>#REF!</v>
      </c>
      <c r="Z134" s="25" t="e">
        <f>VLOOKUP($A134,#REF!,BJ134,FALSE)</f>
        <v>#REF!</v>
      </c>
      <c r="AA134" s="25" t="e">
        <f>VLOOKUP($A134,#REF!,BK134,FALSE)</f>
        <v>#REF!</v>
      </c>
      <c r="AB134" s="27" t="e">
        <f>VLOOKUP($A134,#REF!,BL134,FALSE)</f>
        <v>#REF!</v>
      </c>
      <c r="AC134" s="25" t="e">
        <f>VLOOKUP($A134,#REF!,BM134,FALSE)</f>
        <v>#REF!</v>
      </c>
      <c r="AD134" s="25" t="e">
        <f>VLOOKUP($A134,#REF!,BN134,FALSE)</f>
        <v>#REF!</v>
      </c>
      <c r="AE134" s="25" t="e">
        <f>VLOOKUP($A134,#REF!,BO134,FALSE)</f>
        <v>#REF!</v>
      </c>
      <c r="AG134" s="1">
        <v>501023815959</v>
      </c>
      <c r="AH134" s="1" t="str">
        <f t="shared" si="25"/>
        <v>5010</v>
      </c>
      <c r="AI134" s="1" t="str">
        <f t="shared" si="26"/>
        <v>7500</v>
      </c>
      <c r="AJ134" s="1" t="str">
        <f t="shared" si="27"/>
        <v>6010</v>
      </c>
      <c r="AK134" s="1" t="str">
        <f t="shared" si="28"/>
        <v>238</v>
      </c>
      <c r="AL134" s="1" t="str">
        <f t="shared" si="29"/>
        <v>1</v>
      </c>
      <c r="AM134" s="1" t="str">
        <f t="shared" si="20"/>
        <v>59</v>
      </c>
      <c r="AN134" s="1" t="str">
        <f t="shared" si="21"/>
        <v>59</v>
      </c>
      <c r="AO134" s="7" t="e">
        <f>MATCH(AO$4,#REF!,0)</f>
        <v>#REF!</v>
      </c>
      <c r="AP134" s="7" t="e">
        <f>MATCH(AP$4,#REF!,0)</f>
        <v>#REF!</v>
      </c>
      <c r="AQ134" s="7" t="e">
        <f>MATCH(AQ$4,#REF!,0)</f>
        <v>#REF!</v>
      </c>
      <c r="AR134" s="7" t="e">
        <f>MATCH(AR$4,#REF!,0)</f>
        <v>#REF!</v>
      </c>
      <c r="AS134" s="7" t="e">
        <f>MATCH(AS$4,#REF!,0)</f>
        <v>#REF!</v>
      </c>
      <c r="AT134" s="7" t="e">
        <f>MATCH(AT$4,#REF!,0)</f>
        <v>#REF!</v>
      </c>
      <c r="AU134" s="7" t="e">
        <f>MATCH(AU$4,#REF!,0)</f>
        <v>#REF!</v>
      </c>
      <c r="AV134" s="7" t="e">
        <f>MATCH(AV$4,#REF!,0)</f>
        <v>#REF!</v>
      </c>
      <c r="AW134" s="7" t="e">
        <f>MATCH(AW$4,#REF!,0)</f>
        <v>#REF!</v>
      </c>
      <c r="AX134" s="7" t="e">
        <f>MATCH(AX$4,#REF!,0)</f>
        <v>#REF!</v>
      </c>
      <c r="AY134" s="7" t="e">
        <f>MATCH(AY$4,#REF!,0)</f>
        <v>#REF!</v>
      </c>
      <c r="AZ134" s="7" t="e">
        <f>MATCH(AZ$4,#REF!,0)</f>
        <v>#REF!</v>
      </c>
      <c r="BA134" s="7" t="e">
        <f>MATCH(BA$4,#REF!,0)</f>
        <v>#REF!</v>
      </c>
      <c r="BB134" s="7" t="e">
        <f>MATCH(BB$4,#REF!,0)</f>
        <v>#REF!</v>
      </c>
      <c r="BC134" s="7" t="e">
        <f>MATCH(BC$4,#REF!,0)</f>
        <v>#REF!</v>
      </c>
      <c r="BD134" s="7" t="e">
        <f>MATCH(BD$4,#REF!,0)</f>
        <v>#REF!</v>
      </c>
      <c r="BE134" s="7" t="e">
        <f>MATCH(BE$4,#REF!,0)</f>
        <v>#REF!</v>
      </c>
      <c r="BF134" s="7" t="e">
        <f>MATCH(BF$4,#REF!,0)</f>
        <v>#REF!</v>
      </c>
      <c r="BG134" s="7" t="e">
        <f>MATCH(BG$4,#REF!,0)</f>
        <v>#REF!</v>
      </c>
      <c r="BH134" s="7" t="e">
        <f>MATCH(BH$4,#REF!,0)</f>
        <v>#REF!</v>
      </c>
      <c r="BI134" s="7" t="e">
        <f>MATCH(BI$4,#REF!,0)</f>
        <v>#REF!</v>
      </c>
      <c r="BJ134" s="7" t="e">
        <f>MATCH(BJ$4,#REF!,0)</f>
        <v>#REF!</v>
      </c>
      <c r="BK134" s="7" t="e">
        <f>MATCH(BK$4,#REF!,0)</f>
        <v>#REF!</v>
      </c>
      <c r="BL134" s="7" t="e">
        <f>MATCH(BL$4,#REF!,0)</f>
        <v>#REF!</v>
      </c>
      <c r="BM134" s="7" t="e">
        <f>MATCH(BM$4,#REF!,0)</f>
        <v>#REF!</v>
      </c>
      <c r="BN134" s="7" t="e">
        <f>MATCH(BN$4,#REF!,0)</f>
        <v>#REF!</v>
      </c>
      <c r="BO134" s="7" t="e">
        <f>MATCH(BO$4,#REF!,0)</f>
        <v>#REF!</v>
      </c>
    </row>
    <row r="135" spans="1:67" ht="12.75" customHeight="1" x14ac:dyDescent="0.15">
      <c r="A135" s="6">
        <f t="shared" si="22"/>
        <v>501022015959</v>
      </c>
      <c r="B135" s="6">
        <f t="shared" si="23"/>
        <v>750022015959</v>
      </c>
      <c r="C135" s="6">
        <f t="shared" si="24"/>
        <v>601022015959</v>
      </c>
      <c r="D135" s="18" t="e">
        <f>VLOOKUP($A135,#REF!,AO135,FALSE)</f>
        <v>#REF!</v>
      </c>
      <c r="E135" s="26" t="e">
        <f>VLOOKUP($A135,#REF!,AP135,FALSE)</f>
        <v>#REF!</v>
      </c>
      <c r="F135" s="25" t="e">
        <f t="shared" si="30"/>
        <v>#REF!</v>
      </c>
      <c r="G135" s="1547" t="e">
        <f>VLOOKUP($A135,#REF!,AR135,FALSE)</f>
        <v>#REF!</v>
      </c>
      <c r="H135" s="1547"/>
      <c r="I135" s="25" t="e">
        <f>VLOOKUP($A135,#REF!,AS135,FALSE)</f>
        <v>#REF!</v>
      </c>
      <c r="J135" s="25" t="e">
        <f>VLOOKUP($A135,#REF!,AT135,FALSE)</f>
        <v>#REF!</v>
      </c>
      <c r="K135" s="28" t="e">
        <f>VLOOKUP($A135,#REF!,AU135,FALSE)</f>
        <v>#REF!</v>
      </c>
      <c r="L135" s="29" t="str">
        <f>IFERROR(VLOOKUP($B135,#REF!,AV135,FALSE),"")</f>
        <v/>
      </c>
      <c r="M135" s="27" t="e">
        <f>VLOOKUP($A135,#REF!,AW135,FALSE)</f>
        <v>#REF!</v>
      </c>
      <c r="N135" s="27" t="e">
        <f>VLOOKUP($A135,#REF!,AX135,FALSE)*100</f>
        <v>#REF!</v>
      </c>
      <c r="O135" s="28" t="e">
        <f>VLOOKUP($A135,#REF!,AY135,FALSE)</f>
        <v>#REF!</v>
      </c>
      <c r="P135" s="31" t="str">
        <f>IFERROR(VLOOKUP($B135,#REF!,AZ135,FALSE),"")</f>
        <v/>
      </c>
      <c r="Q135" s="30" t="str">
        <f>IFERROR(VLOOKUP($C135,#REF!,BA135,FALSE),"")</f>
        <v/>
      </c>
      <c r="R135" s="25" t="e">
        <f>VLOOKUP($A135,#REF!,BB135,FALSE)</f>
        <v>#REF!</v>
      </c>
      <c r="S135" s="25" t="e">
        <f>VLOOKUP($A135,#REF!,BC135,FALSE)</f>
        <v>#REF!</v>
      </c>
      <c r="T135" s="25" t="e">
        <f>VLOOKUP($A135,#REF!,BD135,FALSE)</f>
        <v>#REF!</v>
      </c>
      <c r="U135" s="25" t="e">
        <f>VLOOKUP($A135,#REF!,BE135,FALSE)</f>
        <v>#REF!</v>
      </c>
      <c r="V135" s="25" t="e">
        <f>VLOOKUP($A135,#REF!,BF135,FALSE)</f>
        <v>#REF!</v>
      </c>
      <c r="W135" s="25" t="e">
        <f>VLOOKUP($A135,#REF!,BG135,FALSE)</f>
        <v>#REF!</v>
      </c>
      <c r="X135" s="25" t="e">
        <f>VLOOKUP($A135,#REF!,BH135,FALSE)</f>
        <v>#REF!</v>
      </c>
      <c r="Y135" s="25" t="e">
        <f>VLOOKUP($A135,#REF!,BI135,FALSE)</f>
        <v>#REF!</v>
      </c>
      <c r="Z135" s="25" t="e">
        <f>VLOOKUP($A135,#REF!,BJ135,FALSE)</f>
        <v>#REF!</v>
      </c>
      <c r="AA135" s="25" t="e">
        <f>VLOOKUP($A135,#REF!,BK135,FALSE)</f>
        <v>#REF!</v>
      </c>
      <c r="AB135" s="27" t="e">
        <f>VLOOKUP($A135,#REF!,BL135,FALSE)</f>
        <v>#REF!</v>
      </c>
      <c r="AC135" s="25" t="e">
        <f>VLOOKUP($A135,#REF!,BM135,FALSE)</f>
        <v>#REF!</v>
      </c>
      <c r="AD135" s="25" t="e">
        <f>VLOOKUP($A135,#REF!,BN135,FALSE)</f>
        <v>#REF!</v>
      </c>
      <c r="AE135" s="25" t="e">
        <f>VLOOKUP($A135,#REF!,BO135,FALSE)</f>
        <v>#REF!</v>
      </c>
      <c r="AG135" s="1">
        <v>501022015959</v>
      </c>
      <c r="AH135" s="1" t="str">
        <f t="shared" si="25"/>
        <v>5010</v>
      </c>
      <c r="AI135" s="1" t="str">
        <f t="shared" si="26"/>
        <v>7500</v>
      </c>
      <c r="AJ135" s="1" t="str">
        <f t="shared" si="27"/>
        <v>6010</v>
      </c>
      <c r="AK135" s="1" t="str">
        <f t="shared" si="28"/>
        <v>220</v>
      </c>
      <c r="AL135" s="1" t="str">
        <f t="shared" si="29"/>
        <v>1</v>
      </c>
      <c r="AM135" s="1" t="str">
        <f t="shared" si="20"/>
        <v>59</v>
      </c>
      <c r="AN135" s="1" t="str">
        <f t="shared" si="21"/>
        <v>59</v>
      </c>
      <c r="AO135" s="7" t="e">
        <f>MATCH(AO$4,#REF!,0)</f>
        <v>#REF!</v>
      </c>
      <c r="AP135" s="7" t="e">
        <f>MATCH(AP$4,#REF!,0)</f>
        <v>#REF!</v>
      </c>
      <c r="AQ135" s="7" t="e">
        <f>MATCH(AQ$4,#REF!,0)</f>
        <v>#REF!</v>
      </c>
      <c r="AR135" s="7" t="e">
        <f>MATCH(AR$4,#REF!,0)</f>
        <v>#REF!</v>
      </c>
      <c r="AS135" s="7" t="e">
        <f>MATCH(AS$4,#REF!,0)</f>
        <v>#REF!</v>
      </c>
      <c r="AT135" s="7" t="e">
        <f>MATCH(AT$4,#REF!,0)</f>
        <v>#REF!</v>
      </c>
      <c r="AU135" s="7" t="e">
        <f>MATCH(AU$4,#REF!,0)</f>
        <v>#REF!</v>
      </c>
      <c r="AV135" s="7" t="e">
        <f>MATCH(AV$4,#REF!,0)</f>
        <v>#REF!</v>
      </c>
      <c r="AW135" s="7" t="e">
        <f>MATCH(AW$4,#REF!,0)</f>
        <v>#REF!</v>
      </c>
      <c r="AX135" s="7" t="e">
        <f>MATCH(AX$4,#REF!,0)</f>
        <v>#REF!</v>
      </c>
      <c r="AY135" s="7" t="e">
        <f>MATCH(AY$4,#REF!,0)</f>
        <v>#REF!</v>
      </c>
      <c r="AZ135" s="7" t="e">
        <f>MATCH(AZ$4,#REF!,0)</f>
        <v>#REF!</v>
      </c>
      <c r="BA135" s="7" t="e">
        <f>MATCH(BA$4,#REF!,0)</f>
        <v>#REF!</v>
      </c>
      <c r="BB135" s="7" t="e">
        <f>MATCH(BB$4,#REF!,0)</f>
        <v>#REF!</v>
      </c>
      <c r="BC135" s="7" t="e">
        <f>MATCH(BC$4,#REF!,0)</f>
        <v>#REF!</v>
      </c>
      <c r="BD135" s="7" t="e">
        <f>MATCH(BD$4,#REF!,0)</f>
        <v>#REF!</v>
      </c>
      <c r="BE135" s="7" t="e">
        <f>MATCH(BE$4,#REF!,0)</f>
        <v>#REF!</v>
      </c>
      <c r="BF135" s="7" t="e">
        <f>MATCH(BF$4,#REF!,0)</f>
        <v>#REF!</v>
      </c>
      <c r="BG135" s="7" t="e">
        <f>MATCH(BG$4,#REF!,0)</f>
        <v>#REF!</v>
      </c>
      <c r="BH135" s="7" t="e">
        <f>MATCH(BH$4,#REF!,0)</f>
        <v>#REF!</v>
      </c>
      <c r="BI135" s="7" t="e">
        <f>MATCH(BI$4,#REF!,0)</f>
        <v>#REF!</v>
      </c>
      <c r="BJ135" s="7" t="e">
        <f>MATCH(BJ$4,#REF!,0)</f>
        <v>#REF!</v>
      </c>
      <c r="BK135" s="7" t="e">
        <f>MATCH(BK$4,#REF!,0)</f>
        <v>#REF!</v>
      </c>
      <c r="BL135" s="7" t="e">
        <f>MATCH(BL$4,#REF!,0)</f>
        <v>#REF!</v>
      </c>
      <c r="BM135" s="7" t="e">
        <f>MATCH(BM$4,#REF!,0)</f>
        <v>#REF!</v>
      </c>
      <c r="BN135" s="7" t="e">
        <f>MATCH(BN$4,#REF!,0)</f>
        <v>#REF!</v>
      </c>
      <c r="BO135" s="7" t="e">
        <f>MATCH(BO$4,#REF!,0)</f>
        <v>#REF!</v>
      </c>
    </row>
    <row r="136" spans="1:67" ht="12.75" customHeight="1" x14ac:dyDescent="0.15">
      <c r="A136" s="6">
        <f t="shared" si="22"/>
        <v>501022215959</v>
      </c>
      <c r="B136" s="6">
        <f t="shared" si="23"/>
        <v>750022215959</v>
      </c>
      <c r="C136" s="6">
        <f t="shared" si="24"/>
        <v>601022215959</v>
      </c>
      <c r="D136" s="18" t="e">
        <f>VLOOKUP($A136,#REF!,AO136,FALSE)</f>
        <v>#REF!</v>
      </c>
      <c r="E136" s="26" t="e">
        <f>VLOOKUP($A136,#REF!,AP136,FALSE)</f>
        <v>#REF!</v>
      </c>
      <c r="F136" s="25" t="e">
        <f t="shared" si="30"/>
        <v>#REF!</v>
      </c>
      <c r="G136" s="1547" t="e">
        <f>VLOOKUP($A136,#REF!,AR136,FALSE)</f>
        <v>#REF!</v>
      </c>
      <c r="H136" s="1547"/>
      <c r="I136" s="25" t="e">
        <f>VLOOKUP($A136,#REF!,AS136,FALSE)</f>
        <v>#REF!</v>
      </c>
      <c r="J136" s="25" t="e">
        <f>VLOOKUP($A136,#REF!,AT136,FALSE)</f>
        <v>#REF!</v>
      </c>
      <c r="K136" s="28" t="e">
        <f>VLOOKUP($A136,#REF!,AU136,FALSE)</f>
        <v>#REF!</v>
      </c>
      <c r="L136" s="29" t="str">
        <f>IFERROR(VLOOKUP($B136,#REF!,AV136,FALSE),"")</f>
        <v/>
      </c>
      <c r="M136" s="27" t="e">
        <f>VLOOKUP($A136,#REF!,AW136,FALSE)</f>
        <v>#REF!</v>
      </c>
      <c r="N136" s="27" t="e">
        <f>VLOOKUP($A136,#REF!,AX136,FALSE)*100</f>
        <v>#REF!</v>
      </c>
      <c r="O136" s="28" t="e">
        <f>VLOOKUP($A136,#REF!,AY136,FALSE)</f>
        <v>#REF!</v>
      </c>
      <c r="P136" s="31" t="str">
        <f>IFERROR(VLOOKUP($B136,#REF!,AZ136,FALSE),"")</f>
        <v/>
      </c>
      <c r="Q136" s="30" t="str">
        <f>IFERROR(VLOOKUP($C136,#REF!,BA136,FALSE),"")</f>
        <v/>
      </c>
      <c r="R136" s="25" t="e">
        <f>VLOOKUP($A136,#REF!,BB136,FALSE)</f>
        <v>#REF!</v>
      </c>
      <c r="S136" s="25" t="e">
        <f>VLOOKUP($A136,#REF!,BC136,FALSE)</f>
        <v>#REF!</v>
      </c>
      <c r="T136" s="25" t="e">
        <f>VLOOKUP($A136,#REF!,BD136,FALSE)</f>
        <v>#REF!</v>
      </c>
      <c r="U136" s="25" t="e">
        <f>VLOOKUP($A136,#REF!,BE136,FALSE)</f>
        <v>#REF!</v>
      </c>
      <c r="V136" s="25" t="e">
        <f>VLOOKUP($A136,#REF!,BF136,FALSE)</f>
        <v>#REF!</v>
      </c>
      <c r="W136" s="25" t="e">
        <f>VLOOKUP($A136,#REF!,BG136,FALSE)</f>
        <v>#REF!</v>
      </c>
      <c r="X136" s="25" t="e">
        <f>VLOOKUP($A136,#REF!,BH136,FALSE)</f>
        <v>#REF!</v>
      </c>
      <c r="Y136" s="25" t="e">
        <f>VLOOKUP($A136,#REF!,BI136,FALSE)</f>
        <v>#REF!</v>
      </c>
      <c r="Z136" s="25" t="e">
        <f>VLOOKUP($A136,#REF!,BJ136,FALSE)</f>
        <v>#REF!</v>
      </c>
      <c r="AA136" s="25" t="e">
        <f>VLOOKUP($A136,#REF!,BK136,FALSE)</f>
        <v>#REF!</v>
      </c>
      <c r="AB136" s="27" t="e">
        <f>VLOOKUP($A136,#REF!,BL136,FALSE)</f>
        <v>#REF!</v>
      </c>
      <c r="AC136" s="25" t="e">
        <f>VLOOKUP($A136,#REF!,BM136,FALSE)</f>
        <v>#REF!</v>
      </c>
      <c r="AD136" s="25" t="e">
        <f>VLOOKUP($A136,#REF!,BN136,FALSE)</f>
        <v>#REF!</v>
      </c>
      <c r="AE136" s="25" t="e">
        <f>VLOOKUP($A136,#REF!,BO136,FALSE)</f>
        <v>#REF!</v>
      </c>
      <c r="AG136" s="1">
        <v>501022215959</v>
      </c>
      <c r="AH136" s="1" t="str">
        <f t="shared" si="25"/>
        <v>5010</v>
      </c>
      <c r="AI136" s="1" t="str">
        <f t="shared" si="26"/>
        <v>7500</v>
      </c>
      <c r="AJ136" s="1" t="str">
        <f t="shared" si="27"/>
        <v>6010</v>
      </c>
      <c r="AK136" s="1" t="str">
        <f t="shared" si="28"/>
        <v>222</v>
      </c>
      <c r="AL136" s="1" t="str">
        <f t="shared" si="29"/>
        <v>1</v>
      </c>
      <c r="AM136" s="1" t="str">
        <f t="shared" si="20"/>
        <v>59</v>
      </c>
      <c r="AN136" s="1" t="str">
        <f t="shared" si="21"/>
        <v>59</v>
      </c>
      <c r="AO136" s="7" t="e">
        <f>MATCH(AO$4,#REF!,0)</f>
        <v>#REF!</v>
      </c>
      <c r="AP136" s="7" t="e">
        <f>MATCH(AP$4,#REF!,0)</f>
        <v>#REF!</v>
      </c>
      <c r="AQ136" s="7" t="e">
        <f>MATCH(AQ$4,#REF!,0)</f>
        <v>#REF!</v>
      </c>
      <c r="AR136" s="7" t="e">
        <f>MATCH(AR$4,#REF!,0)</f>
        <v>#REF!</v>
      </c>
      <c r="AS136" s="7" t="e">
        <f>MATCH(AS$4,#REF!,0)</f>
        <v>#REF!</v>
      </c>
      <c r="AT136" s="7" t="e">
        <f>MATCH(AT$4,#REF!,0)</f>
        <v>#REF!</v>
      </c>
      <c r="AU136" s="7" t="e">
        <f>MATCH(AU$4,#REF!,0)</f>
        <v>#REF!</v>
      </c>
      <c r="AV136" s="7" t="e">
        <f>MATCH(AV$4,#REF!,0)</f>
        <v>#REF!</v>
      </c>
      <c r="AW136" s="7" t="e">
        <f>MATCH(AW$4,#REF!,0)</f>
        <v>#REF!</v>
      </c>
      <c r="AX136" s="7" t="e">
        <f>MATCH(AX$4,#REF!,0)</f>
        <v>#REF!</v>
      </c>
      <c r="AY136" s="7" t="e">
        <f>MATCH(AY$4,#REF!,0)</f>
        <v>#REF!</v>
      </c>
      <c r="AZ136" s="7" t="e">
        <f>MATCH(AZ$4,#REF!,0)</f>
        <v>#REF!</v>
      </c>
      <c r="BA136" s="7" t="e">
        <f>MATCH(BA$4,#REF!,0)</f>
        <v>#REF!</v>
      </c>
      <c r="BB136" s="7" t="e">
        <f>MATCH(BB$4,#REF!,0)</f>
        <v>#REF!</v>
      </c>
      <c r="BC136" s="7" t="e">
        <f>MATCH(BC$4,#REF!,0)</f>
        <v>#REF!</v>
      </c>
      <c r="BD136" s="7" t="e">
        <f>MATCH(BD$4,#REF!,0)</f>
        <v>#REF!</v>
      </c>
      <c r="BE136" s="7" t="e">
        <f>MATCH(BE$4,#REF!,0)</f>
        <v>#REF!</v>
      </c>
      <c r="BF136" s="7" t="e">
        <f>MATCH(BF$4,#REF!,0)</f>
        <v>#REF!</v>
      </c>
      <c r="BG136" s="7" t="e">
        <f>MATCH(BG$4,#REF!,0)</f>
        <v>#REF!</v>
      </c>
      <c r="BH136" s="7" t="e">
        <f>MATCH(BH$4,#REF!,0)</f>
        <v>#REF!</v>
      </c>
      <c r="BI136" s="7" t="e">
        <f>MATCH(BI$4,#REF!,0)</f>
        <v>#REF!</v>
      </c>
      <c r="BJ136" s="7" t="e">
        <f>MATCH(BJ$4,#REF!,0)</f>
        <v>#REF!</v>
      </c>
      <c r="BK136" s="7" t="e">
        <f>MATCH(BK$4,#REF!,0)</f>
        <v>#REF!</v>
      </c>
      <c r="BL136" s="7" t="e">
        <f>MATCH(BL$4,#REF!,0)</f>
        <v>#REF!</v>
      </c>
      <c r="BM136" s="7" t="e">
        <f>MATCH(BM$4,#REF!,0)</f>
        <v>#REF!</v>
      </c>
      <c r="BN136" s="7" t="e">
        <f>MATCH(BN$4,#REF!,0)</f>
        <v>#REF!</v>
      </c>
      <c r="BO136" s="7" t="e">
        <f>MATCH(BO$4,#REF!,0)</f>
        <v>#REF!</v>
      </c>
    </row>
    <row r="137" spans="1:67" ht="12.75" customHeight="1" x14ac:dyDescent="0.15">
      <c r="A137" s="6">
        <f t="shared" si="22"/>
        <v>501022315959</v>
      </c>
      <c r="B137" s="6">
        <f t="shared" si="23"/>
        <v>750022315959</v>
      </c>
      <c r="C137" s="6">
        <f t="shared" si="24"/>
        <v>601022315959</v>
      </c>
      <c r="D137" s="18" t="e">
        <f>VLOOKUP($A137,#REF!,AO137,FALSE)</f>
        <v>#REF!</v>
      </c>
      <c r="E137" s="26" t="e">
        <f>VLOOKUP($A137,#REF!,AP137,FALSE)</f>
        <v>#REF!</v>
      </c>
      <c r="F137" s="25" t="e">
        <f t="shared" si="30"/>
        <v>#REF!</v>
      </c>
      <c r="G137" s="1547" t="e">
        <f>VLOOKUP($A137,#REF!,AR137,FALSE)</f>
        <v>#REF!</v>
      </c>
      <c r="H137" s="1547"/>
      <c r="I137" s="25" t="e">
        <f>VLOOKUP($A137,#REF!,AS137,FALSE)</f>
        <v>#REF!</v>
      </c>
      <c r="J137" s="25" t="e">
        <f>VLOOKUP($A137,#REF!,AT137,FALSE)</f>
        <v>#REF!</v>
      </c>
      <c r="K137" s="28" t="e">
        <f>VLOOKUP($A137,#REF!,AU137,FALSE)</f>
        <v>#REF!</v>
      </c>
      <c r="L137" s="29" t="str">
        <f>IFERROR(VLOOKUP($B137,#REF!,AV137,FALSE),"")</f>
        <v/>
      </c>
      <c r="M137" s="27" t="e">
        <f>VLOOKUP($A137,#REF!,AW137,FALSE)</f>
        <v>#REF!</v>
      </c>
      <c r="N137" s="27" t="e">
        <f>VLOOKUP($A137,#REF!,AX137,FALSE)*100</f>
        <v>#REF!</v>
      </c>
      <c r="O137" s="28" t="e">
        <f>VLOOKUP($A137,#REF!,AY137,FALSE)</f>
        <v>#REF!</v>
      </c>
      <c r="P137" s="31" t="str">
        <f>IFERROR(VLOOKUP($B137,#REF!,AZ137,FALSE),"")</f>
        <v/>
      </c>
      <c r="Q137" s="30" t="str">
        <f>IFERROR(VLOOKUP($C137,#REF!,BA137,FALSE),"")</f>
        <v/>
      </c>
      <c r="R137" s="25" t="e">
        <f>VLOOKUP($A137,#REF!,BB137,FALSE)</f>
        <v>#REF!</v>
      </c>
      <c r="S137" s="25" t="e">
        <f>VLOOKUP($A137,#REF!,BC137,FALSE)</f>
        <v>#REF!</v>
      </c>
      <c r="T137" s="25" t="e">
        <f>VLOOKUP($A137,#REF!,BD137,FALSE)</f>
        <v>#REF!</v>
      </c>
      <c r="U137" s="25" t="e">
        <f>VLOOKUP($A137,#REF!,BE137,FALSE)</f>
        <v>#REF!</v>
      </c>
      <c r="V137" s="25" t="e">
        <f>VLOOKUP($A137,#REF!,BF137,FALSE)</f>
        <v>#REF!</v>
      </c>
      <c r="W137" s="25" t="e">
        <f>VLOOKUP($A137,#REF!,BG137,FALSE)</f>
        <v>#REF!</v>
      </c>
      <c r="X137" s="25" t="e">
        <f>VLOOKUP($A137,#REF!,BH137,FALSE)</f>
        <v>#REF!</v>
      </c>
      <c r="Y137" s="25" t="e">
        <f>VLOOKUP($A137,#REF!,BI137,FALSE)</f>
        <v>#REF!</v>
      </c>
      <c r="Z137" s="25" t="e">
        <f>VLOOKUP($A137,#REF!,BJ137,FALSE)</f>
        <v>#REF!</v>
      </c>
      <c r="AA137" s="25" t="e">
        <f>VLOOKUP($A137,#REF!,BK137,FALSE)</f>
        <v>#REF!</v>
      </c>
      <c r="AB137" s="27" t="e">
        <f>VLOOKUP($A137,#REF!,BL137,FALSE)</f>
        <v>#REF!</v>
      </c>
      <c r="AC137" s="25" t="e">
        <f>VLOOKUP($A137,#REF!,BM137,FALSE)</f>
        <v>#REF!</v>
      </c>
      <c r="AD137" s="25" t="e">
        <f>VLOOKUP($A137,#REF!,BN137,FALSE)</f>
        <v>#REF!</v>
      </c>
      <c r="AE137" s="25" t="e">
        <f>VLOOKUP($A137,#REF!,BO137,FALSE)</f>
        <v>#REF!</v>
      </c>
      <c r="AG137" s="1">
        <v>501022315959</v>
      </c>
      <c r="AH137" s="1" t="str">
        <f t="shared" si="25"/>
        <v>5010</v>
      </c>
      <c r="AI137" s="1" t="str">
        <f t="shared" si="26"/>
        <v>7500</v>
      </c>
      <c r="AJ137" s="1" t="str">
        <f t="shared" si="27"/>
        <v>6010</v>
      </c>
      <c r="AK137" s="1" t="str">
        <f t="shared" si="28"/>
        <v>223</v>
      </c>
      <c r="AL137" s="1" t="str">
        <f t="shared" si="29"/>
        <v>1</v>
      </c>
      <c r="AM137" s="1" t="str">
        <f t="shared" si="20"/>
        <v>59</v>
      </c>
      <c r="AN137" s="1" t="str">
        <f t="shared" si="21"/>
        <v>59</v>
      </c>
      <c r="AO137" s="7" t="e">
        <f>MATCH(AO$4,#REF!,0)</f>
        <v>#REF!</v>
      </c>
      <c r="AP137" s="7" t="e">
        <f>MATCH(AP$4,#REF!,0)</f>
        <v>#REF!</v>
      </c>
      <c r="AQ137" s="7" t="e">
        <f>MATCH(AQ$4,#REF!,0)</f>
        <v>#REF!</v>
      </c>
      <c r="AR137" s="7" t="e">
        <f>MATCH(AR$4,#REF!,0)</f>
        <v>#REF!</v>
      </c>
      <c r="AS137" s="7" t="e">
        <f>MATCH(AS$4,#REF!,0)</f>
        <v>#REF!</v>
      </c>
      <c r="AT137" s="7" t="e">
        <f>MATCH(AT$4,#REF!,0)</f>
        <v>#REF!</v>
      </c>
      <c r="AU137" s="7" t="e">
        <f>MATCH(AU$4,#REF!,0)</f>
        <v>#REF!</v>
      </c>
      <c r="AV137" s="7" t="e">
        <f>MATCH(AV$4,#REF!,0)</f>
        <v>#REF!</v>
      </c>
      <c r="AW137" s="7" t="e">
        <f>MATCH(AW$4,#REF!,0)</f>
        <v>#REF!</v>
      </c>
      <c r="AX137" s="7" t="e">
        <f>MATCH(AX$4,#REF!,0)</f>
        <v>#REF!</v>
      </c>
      <c r="AY137" s="7" t="e">
        <f>MATCH(AY$4,#REF!,0)</f>
        <v>#REF!</v>
      </c>
      <c r="AZ137" s="7" t="e">
        <f>MATCH(AZ$4,#REF!,0)</f>
        <v>#REF!</v>
      </c>
      <c r="BA137" s="7" t="e">
        <f>MATCH(BA$4,#REF!,0)</f>
        <v>#REF!</v>
      </c>
      <c r="BB137" s="7" t="e">
        <f>MATCH(BB$4,#REF!,0)</f>
        <v>#REF!</v>
      </c>
      <c r="BC137" s="7" t="e">
        <f>MATCH(BC$4,#REF!,0)</f>
        <v>#REF!</v>
      </c>
      <c r="BD137" s="7" t="e">
        <f>MATCH(BD$4,#REF!,0)</f>
        <v>#REF!</v>
      </c>
      <c r="BE137" s="7" t="e">
        <f>MATCH(BE$4,#REF!,0)</f>
        <v>#REF!</v>
      </c>
      <c r="BF137" s="7" t="e">
        <f>MATCH(BF$4,#REF!,0)</f>
        <v>#REF!</v>
      </c>
      <c r="BG137" s="7" t="e">
        <f>MATCH(BG$4,#REF!,0)</f>
        <v>#REF!</v>
      </c>
      <c r="BH137" s="7" t="e">
        <f>MATCH(BH$4,#REF!,0)</f>
        <v>#REF!</v>
      </c>
      <c r="BI137" s="7" t="e">
        <f>MATCH(BI$4,#REF!,0)</f>
        <v>#REF!</v>
      </c>
      <c r="BJ137" s="7" t="e">
        <f>MATCH(BJ$4,#REF!,0)</f>
        <v>#REF!</v>
      </c>
      <c r="BK137" s="7" t="e">
        <f>MATCH(BK$4,#REF!,0)</f>
        <v>#REF!</v>
      </c>
      <c r="BL137" s="7" t="e">
        <f>MATCH(BL$4,#REF!,0)</f>
        <v>#REF!</v>
      </c>
      <c r="BM137" s="7" t="e">
        <f>MATCH(BM$4,#REF!,0)</f>
        <v>#REF!</v>
      </c>
      <c r="BN137" s="7" t="e">
        <f>MATCH(BN$4,#REF!,0)</f>
        <v>#REF!</v>
      </c>
      <c r="BO137" s="7" t="e">
        <f>MATCH(BO$4,#REF!,0)</f>
        <v>#REF!</v>
      </c>
    </row>
    <row r="138" spans="1:67" ht="12.75" customHeight="1" x14ac:dyDescent="0.15">
      <c r="A138" s="6">
        <f t="shared" si="22"/>
        <v>501015415959</v>
      </c>
      <c r="B138" s="6">
        <f t="shared" si="23"/>
        <v>750015415959</v>
      </c>
      <c r="C138" s="6">
        <f t="shared" si="24"/>
        <v>601015415959</v>
      </c>
      <c r="D138" s="18" t="e">
        <f>VLOOKUP($A138,#REF!,AO138,FALSE)</f>
        <v>#REF!</v>
      </c>
      <c r="E138" s="26" t="e">
        <f>VLOOKUP($A138,#REF!,AP138,FALSE)</f>
        <v>#REF!</v>
      </c>
      <c r="F138" s="25" t="e">
        <f t="shared" si="30"/>
        <v>#REF!</v>
      </c>
      <c r="G138" s="1547" t="e">
        <f>VLOOKUP($A138,#REF!,AR138,FALSE)</f>
        <v>#REF!</v>
      </c>
      <c r="H138" s="1547"/>
      <c r="I138" s="25" t="e">
        <f>VLOOKUP($A138,#REF!,AS138,FALSE)</f>
        <v>#REF!</v>
      </c>
      <c r="J138" s="25" t="e">
        <f>VLOOKUP($A138,#REF!,AT138,FALSE)</f>
        <v>#REF!</v>
      </c>
      <c r="K138" s="28" t="e">
        <f>VLOOKUP($A138,#REF!,AU138,FALSE)</f>
        <v>#REF!</v>
      </c>
      <c r="L138" s="29" t="str">
        <f>IFERROR(VLOOKUP($B138,#REF!,AV138,FALSE),"")</f>
        <v/>
      </c>
      <c r="M138" s="27" t="e">
        <f>VLOOKUP($A138,#REF!,AW138,FALSE)</f>
        <v>#REF!</v>
      </c>
      <c r="N138" s="27" t="e">
        <f>VLOOKUP($A138,#REF!,AX138,FALSE)*100</f>
        <v>#REF!</v>
      </c>
      <c r="O138" s="28" t="e">
        <f>VLOOKUP($A138,#REF!,AY138,FALSE)</f>
        <v>#REF!</v>
      </c>
      <c r="P138" s="31" t="str">
        <f>IFERROR(VLOOKUP($B138,#REF!,AZ138,FALSE),"")</f>
        <v/>
      </c>
      <c r="Q138" s="30" t="str">
        <f>IFERROR(VLOOKUP($C138,#REF!,BA138,FALSE),"")</f>
        <v/>
      </c>
      <c r="R138" s="25" t="e">
        <f>VLOOKUP($A138,#REF!,BB138,FALSE)</f>
        <v>#REF!</v>
      </c>
      <c r="S138" s="25" t="e">
        <f>VLOOKUP($A138,#REF!,BC138,FALSE)</f>
        <v>#REF!</v>
      </c>
      <c r="T138" s="25" t="e">
        <f>VLOOKUP($A138,#REF!,BD138,FALSE)</f>
        <v>#REF!</v>
      </c>
      <c r="U138" s="25" t="e">
        <f>VLOOKUP($A138,#REF!,BE138,FALSE)</f>
        <v>#REF!</v>
      </c>
      <c r="V138" s="25" t="e">
        <f>VLOOKUP($A138,#REF!,BF138,FALSE)</f>
        <v>#REF!</v>
      </c>
      <c r="W138" s="25" t="e">
        <f>VLOOKUP($A138,#REF!,BG138,FALSE)</f>
        <v>#REF!</v>
      </c>
      <c r="X138" s="25" t="e">
        <f>VLOOKUP($A138,#REF!,BH138,FALSE)</f>
        <v>#REF!</v>
      </c>
      <c r="Y138" s="25" t="e">
        <f>VLOOKUP($A138,#REF!,BI138,FALSE)</f>
        <v>#REF!</v>
      </c>
      <c r="Z138" s="25" t="e">
        <f>VLOOKUP($A138,#REF!,BJ138,FALSE)</f>
        <v>#REF!</v>
      </c>
      <c r="AA138" s="25" t="e">
        <f>VLOOKUP($A138,#REF!,BK138,FALSE)</f>
        <v>#REF!</v>
      </c>
      <c r="AB138" s="27" t="e">
        <f>VLOOKUP($A138,#REF!,BL138,FALSE)</f>
        <v>#REF!</v>
      </c>
      <c r="AC138" s="25" t="e">
        <f>VLOOKUP($A138,#REF!,BM138,FALSE)</f>
        <v>#REF!</v>
      </c>
      <c r="AD138" s="25" t="e">
        <f>VLOOKUP($A138,#REF!,BN138,FALSE)</f>
        <v>#REF!</v>
      </c>
      <c r="AE138" s="25" t="e">
        <f>VLOOKUP($A138,#REF!,BO138,FALSE)</f>
        <v>#REF!</v>
      </c>
      <c r="AG138" s="1">
        <v>501015415959</v>
      </c>
      <c r="AH138" s="1" t="str">
        <f t="shared" si="25"/>
        <v>5010</v>
      </c>
      <c r="AI138" s="1" t="str">
        <f t="shared" si="26"/>
        <v>7500</v>
      </c>
      <c r="AJ138" s="1" t="str">
        <f t="shared" si="27"/>
        <v>6010</v>
      </c>
      <c r="AK138" s="1" t="str">
        <f t="shared" si="28"/>
        <v>154</v>
      </c>
      <c r="AL138" s="1" t="str">
        <f t="shared" si="29"/>
        <v>1</v>
      </c>
      <c r="AM138" s="1" t="str">
        <f t="shared" si="20"/>
        <v>59</v>
      </c>
      <c r="AN138" s="1" t="str">
        <f t="shared" si="21"/>
        <v>59</v>
      </c>
      <c r="AO138" s="7" t="e">
        <f>MATCH(AO$4,#REF!,0)</f>
        <v>#REF!</v>
      </c>
      <c r="AP138" s="7" t="e">
        <f>MATCH(AP$4,#REF!,0)</f>
        <v>#REF!</v>
      </c>
      <c r="AQ138" s="7" t="e">
        <f>MATCH(AQ$4,#REF!,0)</f>
        <v>#REF!</v>
      </c>
      <c r="AR138" s="7" t="e">
        <f>MATCH(AR$4,#REF!,0)</f>
        <v>#REF!</v>
      </c>
      <c r="AS138" s="7" t="e">
        <f>MATCH(AS$4,#REF!,0)</f>
        <v>#REF!</v>
      </c>
      <c r="AT138" s="7" t="e">
        <f>MATCH(AT$4,#REF!,0)</f>
        <v>#REF!</v>
      </c>
      <c r="AU138" s="7" t="e">
        <f>MATCH(AU$4,#REF!,0)</f>
        <v>#REF!</v>
      </c>
      <c r="AV138" s="7" t="e">
        <f>MATCH(AV$4,#REF!,0)</f>
        <v>#REF!</v>
      </c>
      <c r="AW138" s="7" t="e">
        <f>MATCH(AW$4,#REF!,0)</f>
        <v>#REF!</v>
      </c>
      <c r="AX138" s="7" t="e">
        <f>MATCH(AX$4,#REF!,0)</f>
        <v>#REF!</v>
      </c>
      <c r="AY138" s="7" t="e">
        <f>MATCH(AY$4,#REF!,0)</f>
        <v>#REF!</v>
      </c>
      <c r="AZ138" s="7" t="e">
        <f>MATCH(AZ$4,#REF!,0)</f>
        <v>#REF!</v>
      </c>
      <c r="BA138" s="7" t="e">
        <f>MATCH(BA$4,#REF!,0)</f>
        <v>#REF!</v>
      </c>
      <c r="BB138" s="7" t="e">
        <f>MATCH(BB$4,#REF!,0)</f>
        <v>#REF!</v>
      </c>
      <c r="BC138" s="7" t="e">
        <f>MATCH(BC$4,#REF!,0)</f>
        <v>#REF!</v>
      </c>
      <c r="BD138" s="7" t="e">
        <f>MATCH(BD$4,#REF!,0)</f>
        <v>#REF!</v>
      </c>
      <c r="BE138" s="7" t="e">
        <f>MATCH(BE$4,#REF!,0)</f>
        <v>#REF!</v>
      </c>
      <c r="BF138" s="7" t="e">
        <f>MATCH(BF$4,#REF!,0)</f>
        <v>#REF!</v>
      </c>
      <c r="BG138" s="7" t="e">
        <f>MATCH(BG$4,#REF!,0)</f>
        <v>#REF!</v>
      </c>
      <c r="BH138" s="7" t="e">
        <f>MATCH(BH$4,#REF!,0)</f>
        <v>#REF!</v>
      </c>
      <c r="BI138" s="7" t="e">
        <f>MATCH(BI$4,#REF!,0)</f>
        <v>#REF!</v>
      </c>
      <c r="BJ138" s="7" t="e">
        <f>MATCH(BJ$4,#REF!,0)</f>
        <v>#REF!</v>
      </c>
      <c r="BK138" s="7" t="e">
        <f>MATCH(BK$4,#REF!,0)</f>
        <v>#REF!</v>
      </c>
      <c r="BL138" s="7" t="e">
        <f>MATCH(BL$4,#REF!,0)</f>
        <v>#REF!</v>
      </c>
      <c r="BM138" s="7" t="e">
        <f>MATCH(BM$4,#REF!,0)</f>
        <v>#REF!</v>
      </c>
      <c r="BN138" s="7" t="e">
        <f>MATCH(BN$4,#REF!,0)</f>
        <v>#REF!</v>
      </c>
      <c r="BO138" s="7" t="e">
        <f>MATCH(BO$4,#REF!,0)</f>
        <v>#REF!</v>
      </c>
    </row>
    <row r="139" spans="1:67" ht="12.75" customHeight="1" x14ac:dyDescent="0.15">
      <c r="A139" s="6">
        <f t="shared" si="22"/>
        <v>501022415959</v>
      </c>
      <c r="B139" s="6">
        <f t="shared" si="23"/>
        <v>750022415959</v>
      </c>
      <c r="C139" s="6">
        <f t="shared" si="24"/>
        <v>601022415959</v>
      </c>
      <c r="D139" s="18" t="e">
        <f>VLOOKUP($A139,#REF!,AO139,FALSE)</f>
        <v>#REF!</v>
      </c>
      <c r="E139" s="26" t="e">
        <f>VLOOKUP($A139,#REF!,AP139,FALSE)</f>
        <v>#REF!</v>
      </c>
      <c r="F139" s="25" t="e">
        <f t="shared" si="30"/>
        <v>#REF!</v>
      </c>
      <c r="G139" s="1547" t="e">
        <f>VLOOKUP($A139,#REF!,AR139,FALSE)</f>
        <v>#REF!</v>
      </c>
      <c r="H139" s="1547"/>
      <c r="I139" s="25" t="e">
        <f>VLOOKUP($A139,#REF!,AS139,FALSE)</f>
        <v>#REF!</v>
      </c>
      <c r="J139" s="25" t="e">
        <f>VLOOKUP($A139,#REF!,AT139,FALSE)</f>
        <v>#REF!</v>
      </c>
      <c r="K139" s="28" t="e">
        <f>VLOOKUP($A139,#REF!,AU139,FALSE)</f>
        <v>#REF!</v>
      </c>
      <c r="L139" s="29" t="str">
        <f>IFERROR(VLOOKUP($B139,#REF!,AV139,FALSE),"")</f>
        <v/>
      </c>
      <c r="M139" s="27" t="e">
        <f>VLOOKUP($A139,#REF!,AW139,FALSE)</f>
        <v>#REF!</v>
      </c>
      <c r="N139" s="27" t="e">
        <f>VLOOKUP($A139,#REF!,AX139,FALSE)*100</f>
        <v>#REF!</v>
      </c>
      <c r="O139" s="28" t="e">
        <f>VLOOKUP($A139,#REF!,AY139,FALSE)</f>
        <v>#REF!</v>
      </c>
      <c r="P139" s="31" t="str">
        <f>IFERROR(VLOOKUP($B139,#REF!,AZ139,FALSE),"")</f>
        <v/>
      </c>
      <c r="Q139" s="30" t="str">
        <f>IFERROR(VLOOKUP($C139,#REF!,BA139,FALSE),"")</f>
        <v/>
      </c>
      <c r="R139" s="25" t="e">
        <f>VLOOKUP($A139,#REF!,BB139,FALSE)</f>
        <v>#REF!</v>
      </c>
      <c r="S139" s="25" t="e">
        <f>VLOOKUP($A139,#REF!,BC139,FALSE)</f>
        <v>#REF!</v>
      </c>
      <c r="T139" s="25" t="e">
        <f>VLOOKUP($A139,#REF!,BD139,FALSE)</f>
        <v>#REF!</v>
      </c>
      <c r="U139" s="25" t="e">
        <f>VLOOKUP($A139,#REF!,BE139,FALSE)</f>
        <v>#REF!</v>
      </c>
      <c r="V139" s="25" t="e">
        <f>VLOOKUP($A139,#REF!,BF139,FALSE)</f>
        <v>#REF!</v>
      </c>
      <c r="W139" s="25" t="e">
        <f>VLOOKUP($A139,#REF!,BG139,FALSE)</f>
        <v>#REF!</v>
      </c>
      <c r="X139" s="25" t="e">
        <f>VLOOKUP($A139,#REF!,BH139,FALSE)</f>
        <v>#REF!</v>
      </c>
      <c r="Y139" s="25" t="e">
        <f>VLOOKUP($A139,#REF!,BI139,FALSE)</f>
        <v>#REF!</v>
      </c>
      <c r="Z139" s="25" t="e">
        <f>VLOOKUP($A139,#REF!,BJ139,FALSE)</f>
        <v>#REF!</v>
      </c>
      <c r="AA139" s="25" t="e">
        <f>VLOOKUP($A139,#REF!,BK139,FALSE)</f>
        <v>#REF!</v>
      </c>
      <c r="AB139" s="27" t="e">
        <f>VLOOKUP($A139,#REF!,BL139,FALSE)</f>
        <v>#REF!</v>
      </c>
      <c r="AC139" s="25" t="e">
        <f>VLOOKUP($A139,#REF!,BM139,FALSE)</f>
        <v>#REF!</v>
      </c>
      <c r="AD139" s="25" t="e">
        <f>VLOOKUP($A139,#REF!,BN139,FALSE)</f>
        <v>#REF!</v>
      </c>
      <c r="AE139" s="25" t="e">
        <f>VLOOKUP($A139,#REF!,BO139,FALSE)</f>
        <v>#REF!</v>
      </c>
      <c r="AG139" s="1">
        <v>501022415959</v>
      </c>
      <c r="AH139" s="1" t="str">
        <f t="shared" si="25"/>
        <v>5010</v>
      </c>
      <c r="AI139" s="1" t="str">
        <f t="shared" si="26"/>
        <v>7500</v>
      </c>
      <c r="AJ139" s="1" t="str">
        <f t="shared" si="27"/>
        <v>6010</v>
      </c>
      <c r="AK139" s="1" t="str">
        <f t="shared" si="28"/>
        <v>224</v>
      </c>
      <c r="AL139" s="1" t="str">
        <f t="shared" si="29"/>
        <v>1</v>
      </c>
      <c r="AM139" s="1" t="str">
        <f t="shared" si="20"/>
        <v>59</v>
      </c>
      <c r="AN139" s="1" t="str">
        <f t="shared" si="21"/>
        <v>59</v>
      </c>
      <c r="AO139" s="7" t="e">
        <f>MATCH(AO$4,#REF!,0)</f>
        <v>#REF!</v>
      </c>
      <c r="AP139" s="7" t="e">
        <f>MATCH(AP$4,#REF!,0)</f>
        <v>#REF!</v>
      </c>
      <c r="AQ139" s="7" t="e">
        <f>MATCH(AQ$4,#REF!,0)</f>
        <v>#REF!</v>
      </c>
      <c r="AR139" s="7" t="e">
        <f>MATCH(AR$4,#REF!,0)</f>
        <v>#REF!</v>
      </c>
      <c r="AS139" s="7" t="e">
        <f>MATCH(AS$4,#REF!,0)</f>
        <v>#REF!</v>
      </c>
      <c r="AT139" s="7" t="e">
        <f>MATCH(AT$4,#REF!,0)</f>
        <v>#REF!</v>
      </c>
      <c r="AU139" s="7" t="e">
        <f>MATCH(AU$4,#REF!,0)</f>
        <v>#REF!</v>
      </c>
      <c r="AV139" s="7" t="e">
        <f>MATCH(AV$4,#REF!,0)</f>
        <v>#REF!</v>
      </c>
      <c r="AW139" s="7" t="e">
        <f>MATCH(AW$4,#REF!,0)</f>
        <v>#REF!</v>
      </c>
      <c r="AX139" s="7" t="e">
        <f>MATCH(AX$4,#REF!,0)</f>
        <v>#REF!</v>
      </c>
      <c r="AY139" s="7" t="e">
        <f>MATCH(AY$4,#REF!,0)</f>
        <v>#REF!</v>
      </c>
      <c r="AZ139" s="7" t="e">
        <f>MATCH(AZ$4,#REF!,0)</f>
        <v>#REF!</v>
      </c>
      <c r="BA139" s="7" t="e">
        <f>MATCH(BA$4,#REF!,0)</f>
        <v>#REF!</v>
      </c>
      <c r="BB139" s="7" t="e">
        <f>MATCH(BB$4,#REF!,0)</f>
        <v>#REF!</v>
      </c>
      <c r="BC139" s="7" t="e">
        <f>MATCH(BC$4,#REF!,0)</f>
        <v>#REF!</v>
      </c>
      <c r="BD139" s="7" t="e">
        <f>MATCH(BD$4,#REF!,0)</f>
        <v>#REF!</v>
      </c>
      <c r="BE139" s="7" t="e">
        <f>MATCH(BE$4,#REF!,0)</f>
        <v>#REF!</v>
      </c>
      <c r="BF139" s="7" t="e">
        <f>MATCH(BF$4,#REF!,0)</f>
        <v>#REF!</v>
      </c>
      <c r="BG139" s="7" t="e">
        <f>MATCH(BG$4,#REF!,0)</f>
        <v>#REF!</v>
      </c>
      <c r="BH139" s="7" t="e">
        <f>MATCH(BH$4,#REF!,0)</f>
        <v>#REF!</v>
      </c>
      <c r="BI139" s="7" t="e">
        <f>MATCH(BI$4,#REF!,0)</f>
        <v>#REF!</v>
      </c>
      <c r="BJ139" s="7" t="e">
        <f>MATCH(BJ$4,#REF!,0)</f>
        <v>#REF!</v>
      </c>
      <c r="BK139" s="7" t="e">
        <f>MATCH(BK$4,#REF!,0)</f>
        <v>#REF!</v>
      </c>
      <c r="BL139" s="7" t="e">
        <f>MATCH(BL$4,#REF!,0)</f>
        <v>#REF!</v>
      </c>
      <c r="BM139" s="7" t="e">
        <f>MATCH(BM$4,#REF!,0)</f>
        <v>#REF!</v>
      </c>
      <c r="BN139" s="7" t="e">
        <f>MATCH(BN$4,#REF!,0)</f>
        <v>#REF!</v>
      </c>
      <c r="BO139" s="7" t="e">
        <f>MATCH(BO$4,#REF!,0)</f>
        <v>#REF!</v>
      </c>
    </row>
    <row r="140" spans="1:67" ht="12.75" customHeight="1" x14ac:dyDescent="0.15">
      <c r="A140" s="6">
        <f t="shared" si="22"/>
        <v>501015715959</v>
      </c>
      <c r="B140" s="6">
        <f t="shared" si="23"/>
        <v>750015715959</v>
      </c>
      <c r="C140" s="6">
        <f t="shared" si="24"/>
        <v>601015715959</v>
      </c>
      <c r="D140" s="18" t="e">
        <f>VLOOKUP($A140,#REF!,AO140,FALSE)</f>
        <v>#REF!</v>
      </c>
      <c r="E140" s="26" t="e">
        <f>VLOOKUP($A140,#REF!,AP140,FALSE)</f>
        <v>#REF!</v>
      </c>
      <c r="F140" s="25" t="e">
        <f t="shared" si="30"/>
        <v>#REF!</v>
      </c>
      <c r="G140" s="1547" t="e">
        <f>VLOOKUP($A140,#REF!,AR140,FALSE)</f>
        <v>#REF!</v>
      </c>
      <c r="H140" s="1547"/>
      <c r="I140" s="25" t="e">
        <f>VLOOKUP($A140,#REF!,AS140,FALSE)</f>
        <v>#REF!</v>
      </c>
      <c r="J140" s="25" t="e">
        <f>VLOOKUP($A140,#REF!,AT140,FALSE)</f>
        <v>#REF!</v>
      </c>
      <c r="K140" s="28" t="e">
        <f>VLOOKUP($A140,#REF!,AU140,FALSE)</f>
        <v>#REF!</v>
      </c>
      <c r="L140" s="29" t="str">
        <f>IFERROR(VLOOKUP($B140,#REF!,AV140,FALSE),"")</f>
        <v/>
      </c>
      <c r="M140" s="27" t="e">
        <f>VLOOKUP($A140,#REF!,AW140,FALSE)</f>
        <v>#REF!</v>
      </c>
      <c r="N140" s="27" t="e">
        <f>VLOOKUP($A140,#REF!,AX140,FALSE)*100</f>
        <v>#REF!</v>
      </c>
      <c r="O140" s="28" t="e">
        <f>VLOOKUP($A140,#REF!,AY140,FALSE)</f>
        <v>#REF!</v>
      </c>
      <c r="P140" s="31" t="str">
        <f>IFERROR(VLOOKUP($B140,#REF!,AZ140,FALSE),"")</f>
        <v/>
      </c>
      <c r="Q140" s="30" t="str">
        <f>IFERROR(VLOOKUP($C140,#REF!,BA140,FALSE),"")</f>
        <v/>
      </c>
      <c r="R140" s="25" t="e">
        <f>VLOOKUP($A140,#REF!,BB140,FALSE)</f>
        <v>#REF!</v>
      </c>
      <c r="S140" s="25" t="e">
        <f>VLOOKUP($A140,#REF!,BC140,FALSE)</f>
        <v>#REF!</v>
      </c>
      <c r="T140" s="25" t="e">
        <f>VLOOKUP($A140,#REF!,BD140,FALSE)</f>
        <v>#REF!</v>
      </c>
      <c r="U140" s="25" t="e">
        <f>VLOOKUP($A140,#REF!,BE140,FALSE)</f>
        <v>#REF!</v>
      </c>
      <c r="V140" s="25" t="e">
        <f>VLOOKUP($A140,#REF!,BF140,FALSE)</f>
        <v>#REF!</v>
      </c>
      <c r="W140" s="25" t="e">
        <f>VLOOKUP($A140,#REF!,BG140,FALSE)</f>
        <v>#REF!</v>
      </c>
      <c r="X140" s="25" t="e">
        <f>VLOOKUP($A140,#REF!,BH140,FALSE)</f>
        <v>#REF!</v>
      </c>
      <c r="Y140" s="25" t="e">
        <f>VLOOKUP($A140,#REF!,BI140,FALSE)</f>
        <v>#REF!</v>
      </c>
      <c r="Z140" s="25" t="e">
        <f>VLOOKUP($A140,#REF!,BJ140,FALSE)</f>
        <v>#REF!</v>
      </c>
      <c r="AA140" s="25" t="e">
        <f>VLOOKUP($A140,#REF!,BK140,FALSE)</f>
        <v>#REF!</v>
      </c>
      <c r="AB140" s="27" t="e">
        <f>VLOOKUP($A140,#REF!,BL140,FALSE)</f>
        <v>#REF!</v>
      </c>
      <c r="AC140" s="25" t="e">
        <f>VLOOKUP($A140,#REF!,BM140,FALSE)</f>
        <v>#REF!</v>
      </c>
      <c r="AD140" s="25" t="e">
        <f>VLOOKUP($A140,#REF!,BN140,FALSE)</f>
        <v>#REF!</v>
      </c>
      <c r="AE140" s="25" t="e">
        <f>VLOOKUP($A140,#REF!,BO140,FALSE)</f>
        <v>#REF!</v>
      </c>
      <c r="AG140" s="1">
        <v>501015715959</v>
      </c>
      <c r="AH140" s="1" t="str">
        <f t="shared" si="25"/>
        <v>5010</v>
      </c>
      <c r="AI140" s="1" t="str">
        <f t="shared" si="26"/>
        <v>7500</v>
      </c>
      <c r="AJ140" s="1" t="str">
        <f t="shared" si="27"/>
        <v>6010</v>
      </c>
      <c r="AK140" s="1" t="str">
        <f t="shared" si="28"/>
        <v>157</v>
      </c>
      <c r="AL140" s="1" t="str">
        <f t="shared" si="29"/>
        <v>1</v>
      </c>
      <c r="AM140" s="1" t="str">
        <f t="shared" si="20"/>
        <v>59</v>
      </c>
      <c r="AN140" s="1" t="str">
        <f t="shared" si="21"/>
        <v>59</v>
      </c>
      <c r="AO140" s="7" t="e">
        <f>MATCH(AO$4,#REF!,0)</f>
        <v>#REF!</v>
      </c>
      <c r="AP140" s="7" t="e">
        <f>MATCH(AP$4,#REF!,0)</f>
        <v>#REF!</v>
      </c>
      <c r="AQ140" s="7" t="e">
        <f>MATCH(AQ$4,#REF!,0)</f>
        <v>#REF!</v>
      </c>
      <c r="AR140" s="7" t="e">
        <f>MATCH(AR$4,#REF!,0)</f>
        <v>#REF!</v>
      </c>
      <c r="AS140" s="7" t="e">
        <f>MATCH(AS$4,#REF!,0)</f>
        <v>#REF!</v>
      </c>
      <c r="AT140" s="7" t="e">
        <f>MATCH(AT$4,#REF!,0)</f>
        <v>#REF!</v>
      </c>
      <c r="AU140" s="7" t="e">
        <f>MATCH(AU$4,#REF!,0)</f>
        <v>#REF!</v>
      </c>
      <c r="AV140" s="7" t="e">
        <f>MATCH(AV$4,#REF!,0)</f>
        <v>#REF!</v>
      </c>
      <c r="AW140" s="7" t="e">
        <f>MATCH(AW$4,#REF!,0)</f>
        <v>#REF!</v>
      </c>
      <c r="AX140" s="7" t="e">
        <f>MATCH(AX$4,#REF!,0)</f>
        <v>#REF!</v>
      </c>
      <c r="AY140" s="7" t="e">
        <f>MATCH(AY$4,#REF!,0)</f>
        <v>#REF!</v>
      </c>
      <c r="AZ140" s="7" t="e">
        <f>MATCH(AZ$4,#REF!,0)</f>
        <v>#REF!</v>
      </c>
      <c r="BA140" s="7" t="e">
        <f>MATCH(BA$4,#REF!,0)</f>
        <v>#REF!</v>
      </c>
      <c r="BB140" s="7" t="e">
        <f>MATCH(BB$4,#REF!,0)</f>
        <v>#REF!</v>
      </c>
      <c r="BC140" s="7" t="e">
        <f>MATCH(BC$4,#REF!,0)</f>
        <v>#REF!</v>
      </c>
      <c r="BD140" s="7" t="e">
        <f>MATCH(BD$4,#REF!,0)</f>
        <v>#REF!</v>
      </c>
      <c r="BE140" s="7" t="e">
        <f>MATCH(BE$4,#REF!,0)</f>
        <v>#REF!</v>
      </c>
      <c r="BF140" s="7" t="e">
        <f>MATCH(BF$4,#REF!,0)</f>
        <v>#REF!</v>
      </c>
      <c r="BG140" s="7" t="e">
        <f>MATCH(BG$4,#REF!,0)</f>
        <v>#REF!</v>
      </c>
      <c r="BH140" s="7" t="e">
        <f>MATCH(BH$4,#REF!,0)</f>
        <v>#REF!</v>
      </c>
      <c r="BI140" s="7" t="e">
        <f>MATCH(BI$4,#REF!,0)</f>
        <v>#REF!</v>
      </c>
      <c r="BJ140" s="7" t="e">
        <f>MATCH(BJ$4,#REF!,0)</f>
        <v>#REF!</v>
      </c>
      <c r="BK140" s="7" t="e">
        <f>MATCH(BK$4,#REF!,0)</f>
        <v>#REF!</v>
      </c>
      <c r="BL140" s="7" t="e">
        <f>MATCH(BL$4,#REF!,0)</f>
        <v>#REF!</v>
      </c>
      <c r="BM140" s="7" t="e">
        <f>MATCH(BM$4,#REF!,0)</f>
        <v>#REF!</v>
      </c>
      <c r="BN140" s="7" t="e">
        <f>MATCH(BN$4,#REF!,0)</f>
        <v>#REF!</v>
      </c>
      <c r="BO140" s="7" t="e">
        <f>MATCH(BO$4,#REF!,0)</f>
        <v>#REF!</v>
      </c>
    </row>
    <row r="141" spans="1:67" ht="12.75" customHeight="1" x14ac:dyDescent="0.15">
      <c r="A141" s="6">
        <f t="shared" si="22"/>
        <v>501022515959</v>
      </c>
      <c r="B141" s="6">
        <f t="shared" si="23"/>
        <v>750022515959</v>
      </c>
      <c r="C141" s="6">
        <f t="shared" si="24"/>
        <v>601022515959</v>
      </c>
      <c r="D141" s="18" t="e">
        <f>VLOOKUP($A141,#REF!,AO141,FALSE)</f>
        <v>#REF!</v>
      </c>
      <c r="E141" s="26" t="e">
        <f>VLOOKUP($A141,#REF!,AP141,FALSE)</f>
        <v>#REF!</v>
      </c>
      <c r="F141" s="25" t="e">
        <f t="shared" si="30"/>
        <v>#REF!</v>
      </c>
      <c r="G141" s="1547" t="e">
        <f>VLOOKUP($A141,#REF!,AR141,FALSE)</f>
        <v>#REF!</v>
      </c>
      <c r="H141" s="1547"/>
      <c r="I141" s="25" t="e">
        <f>VLOOKUP($A141,#REF!,AS141,FALSE)</f>
        <v>#REF!</v>
      </c>
      <c r="J141" s="25" t="e">
        <f>VLOOKUP($A141,#REF!,AT141,FALSE)</f>
        <v>#REF!</v>
      </c>
      <c r="K141" s="28" t="e">
        <f>VLOOKUP($A141,#REF!,AU141,FALSE)</f>
        <v>#REF!</v>
      </c>
      <c r="L141" s="29" t="str">
        <f>IFERROR(VLOOKUP($B141,#REF!,AV141,FALSE),"")</f>
        <v/>
      </c>
      <c r="M141" s="27" t="e">
        <f>VLOOKUP($A141,#REF!,AW141,FALSE)</f>
        <v>#REF!</v>
      </c>
      <c r="N141" s="27" t="e">
        <f>VLOOKUP($A141,#REF!,AX141,FALSE)*100</f>
        <v>#REF!</v>
      </c>
      <c r="O141" s="28" t="e">
        <f>VLOOKUP($A141,#REF!,AY141,FALSE)</f>
        <v>#REF!</v>
      </c>
      <c r="P141" s="31" t="str">
        <f>IFERROR(VLOOKUP($B141,#REF!,AZ141,FALSE),"")</f>
        <v/>
      </c>
      <c r="Q141" s="30" t="str">
        <f>IFERROR(VLOOKUP($C141,#REF!,BA141,FALSE),"")</f>
        <v/>
      </c>
      <c r="R141" s="25" t="e">
        <f>VLOOKUP($A141,#REF!,BB141,FALSE)</f>
        <v>#REF!</v>
      </c>
      <c r="S141" s="25" t="e">
        <f>VLOOKUP($A141,#REF!,BC141,FALSE)</f>
        <v>#REF!</v>
      </c>
      <c r="T141" s="25" t="e">
        <f>VLOOKUP($A141,#REF!,BD141,FALSE)</f>
        <v>#REF!</v>
      </c>
      <c r="U141" s="25" t="e">
        <f>VLOOKUP($A141,#REF!,BE141,FALSE)</f>
        <v>#REF!</v>
      </c>
      <c r="V141" s="25" t="e">
        <f>VLOOKUP($A141,#REF!,BF141,FALSE)</f>
        <v>#REF!</v>
      </c>
      <c r="W141" s="25" t="e">
        <f>VLOOKUP($A141,#REF!,BG141,FALSE)</f>
        <v>#REF!</v>
      </c>
      <c r="X141" s="25" t="e">
        <f>VLOOKUP($A141,#REF!,BH141,FALSE)</f>
        <v>#REF!</v>
      </c>
      <c r="Y141" s="25" t="e">
        <f>VLOOKUP($A141,#REF!,BI141,FALSE)</f>
        <v>#REF!</v>
      </c>
      <c r="Z141" s="25" t="e">
        <f>VLOOKUP($A141,#REF!,BJ141,FALSE)</f>
        <v>#REF!</v>
      </c>
      <c r="AA141" s="25" t="e">
        <f>VLOOKUP($A141,#REF!,BK141,FALSE)</f>
        <v>#REF!</v>
      </c>
      <c r="AB141" s="27" t="e">
        <f>VLOOKUP($A141,#REF!,BL141,FALSE)</f>
        <v>#REF!</v>
      </c>
      <c r="AC141" s="25" t="e">
        <f>VLOOKUP($A141,#REF!,BM141,FALSE)</f>
        <v>#REF!</v>
      </c>
      <c r="AD141" s="25" t="e">
        <f>VLOOKUP($A141,#REF!,BN141,FALSE)</f>
        <v>#REF!</v>
      </c>
      <c r="AE141" s="25" t="e">
        <f>VLOOKUP($A141,#REF!,BO141,FALSE)</f>
        <v>#REF!</v>
      </c>
      <c r="AG141" s="1">
        <v>501022515959</v>
      </c>
      <c r="AH141" s="1" t="str">
        <f t="shared" si="25"/>
        <v>5010</v>
      </c>
      <c r="AI141" s="1" t="str">
        <f t="shared" si="26"/>
        <v>7500</v>
      </c>
      <c r="AJ141" s="1" t="str">
        <f t="shared" si="27"/>
        <v>6010</v>
      </c>
      <c r="AK141" s="1" t="str">
        <f t="shared" si="28"/>
        <v>225</v>
      </c>
      <c r="AL141" s="1" t="str">
        <f t="shared" si="29"/>
        <v>1</v>
      </c>
      <c r="AM141" s="1" t="str">
        <f t="shared" si="20"/>
        <v>59</v>
      </c>
      <c r="AN141" s="1" t="str">
        <f t="shared" si="21"/>
        <v>59</v>
      </c>
      <c r="AO141" s="7" t="e">
        <f>MATCH(AO$4,#REF!,0)</f>
        <v>#REF!</v>
      </c>
      <c r="AP141" s="7" t="e">
        <f>MATCH(AP$4,#REF!,0)</f>
        <v>#REF!</v>
      </c>
      <c r="AQ141" s="7" t="e">
        <f>MATCH(AQ$4,#REF!,0)</f>
        <v>#REF!</v>
      </c>
      <c r="AR141" s="7" t="e">
        <f>MATCH(AR$4,#REF!,0)</f>
        <v>#REF!</v>
      </c>
      <c r="AS141" s="7" t="e">
        <f>MATCH(AS$4,#REF!,0)</f>
        <v>#REF!</v>
      </c>
      <c r="AT141" s="7" t="e">
        <f>MATCH(AT$4,#REF!,0)</f>
        <v>#REF!</v>
      </c>
      <c r="AU141" s="7" t="e">
        <f>MATCH(AU$4,#REF!,0)</f>
        <v>#REF!</v>
      </c>
      <c r="AV141" s="7" t="e">
        <f>MATCH(AV$4,#REF!,0)</f>
        <v>#REF!</v>
      </c>
      <c r="AW141" s="7" t="e">
        <f>MATCH(AW$4,#REF!,0)</f>
        <v>#REF!</v>
      </c>
      <c r="AX141" s="7" t="e">
        <f>MATCH(AX$4,#REF!,0)</f>
        <v>#REF!</v>
      </c>
      <c r="AY141" s="7" t="e">
        <f>MATCH(AY$4,#REF!,0)</f>
        <v>#REF!</v>
      </c>
      <c r="AZ141" s="7" t="e">
        <f>MATCH(AZ$4,#REF!,0)</f>
        <v>#REF!</v>
      </c>
      <c r="BA141" s="7" t="e">
        <f>MATCH(BA$4,#REF!,0)</f>
        <v>#REF!</v>
      </c>
      <c r="BB141" s="7" t="e">
        <f>MATCH(BB$4,#REF!,0)</f>
        <v>#REF!</v>
      </c>
      <c r="BC141" s="7" t="e">
        <f>MATCH(BC$4,#REF!,0)</f>
        <v>#REF!</v>
      </c>
      <c r="BD141" s="7" t="e">
        <f>MATCH(BD$4,#REF!,0)</f>
        <v>#REF!</v>
      </c>
      <c r="BE141" s="7" t="e">
        <f>MATCH(BE$4,#REF!,0)</f>
        <v>#REF!</v>
      </c>
      <c r="BF141" s="7" t="e">
        <f>MATCH(BF$4,#REF!,0)</f>
        <v>#REF!</v>
      </c>
      <c r="BG141" s="7" t="e">
        <f>MATCH(BG$4,#REF!,0)</f>
        <v>#REF!</v>
      </c>
      <c r="BH141" s="7" t="e">
        <f>MATCH(BH$4,#REF!,0)</f>
        <v>#REF!</v>
      </c>
      <c r="BI141" s="7" t="e">
        <f>MATCH(BI$4,#REF!,0)</f>
        <v>#REF!</v>
      </c>
      <c r="BJ141" s="7" t="e">
        <f>MATCH(BJ$4,#REF!,0)</f>
        <v>#REF!</v>
      </c>
      <c r="BK141" s="7" t="e">
        <f>MATCH(BK$4,#REF!,0)</f>
        <v>#REF!</v>
      </c>
      <c r="BL141" s="7" t="e">
        <f>MATCH(BL$4,#REF!,0)</f>
        <v>#REF!</v>
      </c>
      <c r="BM141" s="7" t="e">
        <f>MATCH(BM$4,#REF!,0)</f>
        <v>#REF!</v>
      </c>
      <c r="BN141" s="7" t="e">
        <f>MATCH(BN$4,#REF!,0)</f>
        <v>#REF!</v>
      </c>
      <c r="BO141" s="7" t="e">
        <f>MATCH(BO$4,#REF!,0)</f>
        <v>#REF!</v>
      </c>
    </row>
    <row r="142" spans="1:67" ht="12.75" customHeight="1" x14ac:dyDescent="0.15">
      <c r="A142" s="6">
        <f t="shared" si="22"/>
        <v>501022615959</v>
      </c>
      <c r="B142" s="6">
        <f t="shared" si="23"/>
        <v>750022615959</v>
      </c>
      <c r="C142" s="6">
        <f t="shared" si="24"/>
        <v>601022615959</v>
      </c>
      <c r="D142" s="18" t="e">
        <f>VLOOKUP($A142,#REF!,AO142,FALSE)</f>
        <v>#REF!</v>
      </c>
      <c r="E142" s="26" t="e">
        <f>VLOOKUP($A142,#REF!,AP142,FALSE)</f>
        <v>#REF!</v>
      </c>
      <c r="F142" s="25" t="e">
        <f t="shared" si="30"/>
        <v>#REF!</v>
      </c>
      <c r="G142" s="1547" t="e">
        <f>VLOOKUP($A142,#REF!,AR142,FALSE)</f>
        <v>#REF!</v>
      </c>
      <c r="H142" s="1547"/>
      <c r="I142" s="25" t="e">
        <f>VLOOKUP($A142,#REF!,AS142,FALSE)</f>
        <v>#REF!</v>
      </c>
      <c r="J142" s="25" t="e">
        <f>VLOOKUP($A142,#REF!,AT142,FALSE)</f>
        <v>#REF!</v>
      </c>
      <c r="K142" s="28" t="e">
        <f>VLOOKUP($A142,#REF!,AU142,FALSE)</f>
        <v>#REF!</v>
      </c>
      <c r="L142" s="29" t="str">
        <f>IFERROR(VLOOKUP($B142,#REF!,AV142,FALSE),"")</f>
        <v/>
      </c>
      <c r="M142" s="27" t="e">
        <f>VLOOKUP($A142,#REF!,AW142,FALSE)</f>
        <v>#REF!</v>
      </c>
      <c r="N142" s="27" t="e">
        <f>VLOOKUP($A142,#REF!,AX142,FALSE)*100</f>
        <v>#REF!</v>
      </c>
      <c r="O142" s="28" t="e">
        <f>VLOOKUP($A142,#REF!,AY142,FALSE)</f>
        <v>#REF!</v>
      </c>
      <c r="P142" s="31" t="str">
        <f>IFERROR(VLOOKUP($B142,#REF!,AZ142,FALSE),"")</f>
        <v/>
      </c>
      <c r="Q142" s="30" t="str">
        <f>IFERROR(VLOOKUP($C142,#REF!,BA142,FALSE),"")</f>
        <v/>
      </c>
      <c r="R142" s="25" t="e">
        <f>VLOOKUP($A142,#REF!,BB142,FALSE)</f>
        <v>#REF!</v>
      </c>
      <c r="S142" s="25" t="e">
        <f>VLOOKUP($A142,#REF!,BC142,FALSE)</f>
        <v>#REF!</v>
      </c>
      <c r="T142" s="25" t="e">
        <f>VLOOKUP($A142,#REF!,BD142,FALSE)</f>
        <v>#REF!</v>
      </c>
      <c r="U142" s="25" t="e">
        <f>VLOOKUP($A142,#REF!,BE142,FALSE)</f>
        <v>#REF!</v>
      </c>
      <c r="V142" s="25" t="e">
        <f>VLOOKUP($A142,#REF!,BF142,FALSE)</f>
        <v>#REF!</v>
      </c>
      <c r="W142" s="25" t="e">
        <f>VLOOKUP($A142,#REF!,BG142,FALSE)</f>
        <v>#REF!</v>
      </c>
      <c r="X142" s="25" t="e">
        <f>VLOOKUP($A142,#REF!,BH142,FALSE)</f>
        <v>#REF!</v>
      </c>
      <c r="Y142" s="25" t="e">
        <f>VLOOKUP($A142,#REF!,BI142,FALSE)</f>
        <v>#REF!</v>
      </c>
      <c r="Z142" s="25" t="e">
        <f>VLOOKUP($A142,#REF!,BJ142,FALSE)</f>
        <v>#REF!</v>
      </c>
      <c r="AA142" s="25" t="e">
        <f>VLOOKUP($A142,#REF!,BK142,FALSE)</f>
        <v>#REF!</v>
      </c>
      <c r="AB142" s="27" t="e">
        <f>VLOOKUP($A142,#REF!,BL142,FALSE)</f>
        <v>#REF!</v>
      </c>
      <c r="AC142" s="25" t="e">
        <f>VLOOKUP($A142,#REF!,BM142,FALSE)</f>
        <v>#REF!</v>
      </c>
      <c r="AD142" s="25" t="e">
        <f>VLOOKUP($A142,#REF!,BN142,FALSE)</f>
        <v>#REF!</v>
      </c>
      <c r="AE142" s="25" t="e">
        <f>VLOOKUP($A142,#REF!,BO142,FALSE)</f>
        <v>#REF!</v>
      </c>
      <c r="AG142" s="1">
        <v>501022615959</v>
      </c>
      <c r="AH142" s="1" t="str">
        <f t="shared" si="25"/>
        <v>5010</v>
      </c>
      <c r="AI142" s="1" t="str">
        <f t="shared" si="26"/>
        <v>7500</v>
      </c>
      <c r="AJ142" s="1" t="str">
        <f t="shared" si="27"/>
        <v>6010</v>
      </c>
      <c r="AK142" s="1" t="str">
        <f t="shared" si="28"/>
        <v>226</v>
      </c>
      <c r="AL142" s="1" t="str">
        <f t="shared" si="29"/>
        <v>1</v>
      </c>
      <c r="AM142" s="1" t="str">
        <f t="shared" si="20"/>
        <v>59</v>
      </c>
      <c r="AN142" s="1" t="str">
        <f t="shared" si="21"/>
        <v>59</v>
      </c>
      <c r="AO142" s="7" t="e">
        <f>MATCH(AO$4,#REF!,0)</f>
        <v>#REF!</v>
      </c>
      <c r="AP142" s="7" t="e">
        <f>MATCH(AP$4,#REF!,0)</f>
        <v>#REF!</v>
      </c>
      <c r="AQ142" s="7" t="e">
        <f>MATCH(AQ$4,#REF!,0)</f>
        <v>#REF!</v>
      </c>
      <c r="AR142" s="7" t="e">
        <f>MATCH(AR$4,#REF!,0)</f>
        <v>#REF!</v>
      </c>
      <c r="AS142" s="7" t="e">
        <f>MATCH(AS$4,#REF!,0)</f>
        <v>#REF!</v>
      </c>
      <c r="AT142" s="7" t="e">
        <f>MATCH(AT$4,#REF!,0)</f>
        <v>#REF!</v>
      </c>
      <c r="AU142" s="7" t="e">
        <f>MATCH(AU$4,#REF!,0)</f>
        <v>#REF!</v>
      </c>
      <c r="AV142" s="7" t="e">
        <f>MATCH(AV$4,#REF!,0)</f>
        <v>#REF!</v>
      </c>
      <c r="AW142" s="7" t="e">
        <f>MATCH(AW$4,#REF!,0)</f>
        <v>#REF!</v>
      </c>
      <c r="AX142" s="7" t="e">
        <f>MATCH(AX$4,#REF!,0)</f>
        <v>#REF!</v>
      </c>
      <c r="AY142" s="7" t="e">
        <f>MATCH(AY$4,#REF!,0)</f>
        <v>#REF!</v>
      </c>
      <c r="AZ142" s="7" t="e">
        <f>MATCH(AZ$4,#REF!,0)</f>
        <v>#REF!</v>
      </c>
      <c r="BA142" s="7" t="e">
        <f>MATCH(BA$4,#REF!,0)</f>
        <v>#REF!</v>
      </c>
      <c r="BB142" s="7" t="e">
        <f>MATCH(BB$4,#REF!,0)</f>
        <v>#REF!</v>
      </c>
      <c r="BC142" s="7" t="e">
        <f>MATCH(BC$4,#REF!,0)</f>
        <v>#REF!</v>
      </c>
      <c r="BD142" s="7" t="e">
        <f>MATCH(BD$4,#REF!,0)</f>
        <v>#REF!</v>
      </c>
      <c r="BE142" s="7" t="e">
        <f>MATCH(BE$4,#REF!,0)</f>
        <v>#REF!</v>
      </c>
      <c r="BF142" s="7" t="e">
        <f>MATCH(BF$4,#REF!,0)</f>
        <v>#REF!</v>
      </c>
      <c r="BG142" s="7" t="e">
        <f>MATCH(BG$4,#REF!,0)</f>
        <v>#REF!</v>
      </c>
      <c r="BH142" s="7" t="e">
        <f>MATCH(BH$4,#REF!,0)</f>
        <v>#REF!</v>
      </c>
      <c r="BI142" s="7" t="e">
        <f>MATCH(BI$4,#REF!,0)</f>
        <v>#REF!</v>
      </c>
      <c r="BJ142" s="7" t="e">
        <f>MATCH(BJ$4,#REF!,0)</f>
        <v>#REF!</v>
      </c>
      <c r="BK142" s="7" t="e">
        <f>MATCH(BK$4,#REF!,0)</f>
        <v>#REF!</v>
      </c>
      <c r="BL142" s="7" t="e">
        <f>MATCH(BL$4,#REF!,0)</f>
        <v>#REF!</v>
      </c>
      <c r="BM142" s="7" t="e">
        <f>MATCH(BM$4,#REF!,0)</f>
        <v>#REF!</v>
      </c>
      <c r="BN142" s="7" t="e">
        <f>MATCH(BN$4,#REF!,0)</f>
        <v>#REF!</v>
      </c>
      <c r="BO142" s="7" t="e">
        <f>MATCH(BO$4,#REF!,0)</f>
        <v>#REF!</v>
      </c>
    </row>
    <row r="143" spans="1:67" ht="12.75" customHeight="1" x14ac:dyDescent="0.15">
      <c r="A143" s="6">
        <f t="shared" si="22"/>
        <v>501022715959</v>
      </c>
      <c r="B143" s="6">
        <f t="shared" si="23"/>
        <v>750022715959</v>
      </c>
      <c r="C143" s="6">
        <f t="shared" si="24"/>
        <v>601022715959</v>
      </c>
      <c r="D143" s="18" t="e">
        <f>VLOOKUP($A143,#REF!,AO143,FALSE)</f>
        <v>#REF!</v>
      </c>
      <c r="E143" s="26" t="e">
        <f>VLOOKUP($A143,#REF!,AP143,FALSE)</f>
        <v>#REF!</v>
      </c>
      <c r="F143" s="25" t="e">
        <f t="shared" si="30"/>
        <v>#REF!</v>
      </c>
      <c r="G143" s="1547" t="e">
        <f>VLOOKUP($A143,#REF!,AR143,FALSE)</f>
        <v>#REF!</v>
      </c>
      <c r="H143" s="1547"/>
      <c r="I143" s="25" t="e">
        <f>VLOOKUP($A143,#REF!,AS143,FALSE)</f>
        <v>#REF!</v>
      </c>
      <c r="J143" s="25" t="e">
        <f>VLOOKUP($A143,#REF!,AT143,FALSE)</f>
        <v>#REF!</v>
      </c>
      <c r="K143" s="28" t="e">
        <f>VLOOKUP($A143,#REF!,AU143,FALSE)</f>
        <v>#REF!</v>
      </c>
      <c r="L143" s="29" t="str">
        <f>IFERROR(VLOOKUP($B143,#REF!,AV143,FALSE),"")</f>
        <v/>
      </c>
      <c r="M143" s="27" t="e">
        <f>VLOOKUP($A143,#REF!,AW143,FALSE)</f>
        <v>#REF!</v>
      </c>
      <c r="N143" s="27" t="e">
        <f>VLOOKUP($A143,#REF!,AX143,FALSE)*100</f>
        <v>#REF!</v>
      </c>
      <c r="O143" s="28" t="e">
        <f>VLOOKUP($A143,#REF!,AY143,FALSE)</f>
        <v>#REF!</v>
      </c>
      <c r="P143" s="31" t="str">
        <f>IFERROR(VLOOKUP($B143,#REF!,AZ143,FALSE),"")</f>
        <v/>
      </c>
      <c r="Q143" s="30" t="str">
        <f>IFERROR(VLOOKUP($C143,#REF!,BA143,FALSE),"")</f>
        <v/>
      </c>
      <c r="R143" s="25" t="e">
        <f>VLOOKUP($A143,#REF!,BB143,FALSE)</f>
        <v>#REF!</v>
      </c>
      <c r="S143" s="25" t="e">
        <f>VLOOKUP($A143,#REF!,BC143,FALSE)</f>
        <v>#REF!</v>
      </c>
      <c r="T143" s="25" t="e">
        <f>VLOOKUP($A143,#REF!,BD143,FALSE)</f>
        <v>#REF!</v>
      </c>
      <c r="U143" s="25" t="e">
        <f>VLOOKUP($A143,#REF!,BE143,FALSE)</f>
        <v>#REF!</v>
      </c>
      <c r="V143" s="25" t="e">
        <f>VLOOKUP($A143,#REF!,BF143,FALSE)</f>
        <v>#REF!</v>
      </c>
      <c r="W143" s="25" t="e">
        <f>VLOOKUP($A143,#REF!,BG143,FALSE)</f>
        <v>#REF!</v>
      </c>
      <c r="X143" s="25" t="e">
        <f>VLOOKUP($A143,#REF!,BH143,FALSE)</f>
        <v>#REF!</v>
      </c>
      <c r="Y143" s="25" t="e">
        <f>VLOOKUP($A143,#REF!,BI143,FALSE)</f>
        <v>#REF!</v>
      </c>
      <c r="Z143" s="25" t="e">
        <f>VLOOKUP($A143,#REF!,BJ143,FALSE)</f>
        <v>#REF!</v>
      </c>
      <c r="AA143" s="25" t="e">
        <f>VLOOKUP($A143,#REF!,BK143,FALSE)</f>
        <v>#REF!</v>
      </c>
      <c r="AB143" s="27" t="e">
        <f>VLOOKUP($A143,#REF!,BL143,FALSE)</f>
        <v>#REF!</v>
      </c>
      <c r="AC143" s="25" t="e">
        <f>VLOOKUP($A143,#REF!,BM143,FALSE)</f>
        <v>#REF!</v>
      </c>
      <c r="AD143" s="25" t="e">
        <f>VLOOKUP($A143,#REF!,BN143,FALSE)</f>
        <v>#REF!</v>
      </c>
      <c r="AE143" s="25" t="e">
        <f>VLOOKUP($A143,#REF!,BO143,FALSE)</f>
        <v>#REF!</v>
      </c>
      <c r="AG143" s="1">
        <v>501022715959</v>
      </c>
      <c r="AH143" s="1" t="str">
        <f t="shared" si="25"/>
        <v>5010</v>
      </c>
      <c r="AI143" s="1" t="str">
        <f t="shared" si="26"/>
        <v>7500</v>
      </c>
      <c r="AJ143" s="1" t="str">
        <f t="shared" si="27"/>
        <v>6010</v>
      </c>
      <c r="AK143" s="1" t="str">
        <f t="shared" si="28"/>
        <v>227</v>
      </c>
      <c r="AL143" s="1" t="str">
        <f t="shared" si="29"/>
        <v>1</v>
      </c>
      <c r="AM143" s="1" t="str">
        <f t="shared" si="20"/>
        <v>59</v>
      </c>
      <c r="AN143" s="1" t="str">
        <f t="shared" si="21"/>
        <v>59</v>
      </c>
      <c r="AO143" s="7" t="e">
        <f>MATCH(AO$4,#REF!,0)</f>
        <v>#REF!</v>
      </c>
      <c r="AP143" s="7" t="e">
        <f>MATCH(AP$4,#REF!,0)</f>
        <v>#REF!</v>
      </c>
      <c r="AQ143" s="7" t="e">
        <f>MATCH(AQ$4,#REF!,0)</f>
        <v>#REF!</v>
      </c>
      <c r="AR143" s="7" t="e">
        <f>MATCH(AR$4,#REF!,0)</f>
        <v>#REF!</v>
      </c>
      <c r="AS143" s="7" t="e">
        <f>MATCH(AS$4,#REF!,0)</f>
        <v>#REF!</v>
      </c>
      <c r="AT143" s="7" t="e">
        <f>MATCH(AT$4,#REF!,0)</f>
        <v>#REF!</v>
      </c>
      <c r="AU143" s="7" t="e">
        <f>MATCH(AU$4,#REF!,0)</f>
        <v>#REF!</v>
      </c>
      <c r="AV143" s="7" t="e">
        <f>MATCH(AV$4,#REF!,0)</f>
        <v>#REF!</v>
      </c>
      <c r="AW143" s="7" t="e">
        <f>MATCH(AW$4,#REF!,0)</f>
        <v>#REF!</v>
      </c>
      <c r="AX143" s="7" t="e">
        <f>MATCH(AX$4,#REF!,0)</f>
        <v>#REF!</v>
      </c>
      <c r="AY143" s="7" t="e">
        <f>MATCH(AY$4,#REF!,0)</f>
        <v>#REF!</v>
      </c>
      <c r="AZ143" s="7" t="e">
        <f>MATCH(AZ$4,#REF!,0)</f>
        <v>#REF!</v>
      </c>
      <c r="BA143" s="7" t="e">
        <f>MATCH(BA$4,#REF!,0)</f>
        <v>#REF!</v>
      </c>
      <c r="BB143" s="7" t="e">
        <f>MATCH(BB$4,#REF!,0)</f>
        <v>#REF!</v>
      </c>
      <c r="BC143" s="7" t="e">
        <f>MATCH(BC$4,#REF!,0)</f>
        <v>#REF!</v>
      </c>
      <c r="BD143" s="7" t="e">
        <f>MATCH(BD$4,#REF!,0)</f>
        <v>#REF!</v>
      </c>
      <c r="BE143" s="7" t="e">
        <f>MATCH(BE$4,#REF!,0)</f>
        <v>#REF!</v>
      </c>
      <c r="BF143" s="7" t="e">
        <f>MATCH(BF$4,#REF!,0)</f>
        <v>#REF!</v>
      </c>
      <c r="BG143" s="7" t="e">
        <f>MATCH(BG$4,#REF!,0)</f>
        <v>#REF!</v>
      </c>
      <c r="BH143" s="7" t="e">
        <f>MATCH(BH$4,#REF!,0)</f>
        <v>#REF!</v>
      </c>
      <c r="BI143" s="7" t="e">
        <f>MATCH(BI$4,#REF!,0)</f>
        <v>#REF!</v>
      </c>
      <c r="BJ143" s="7" t="e">
        <f>MATCH(BJ$4,#REF!,0)</f>
        <v>#REF!</v>
      </c>
      <c r="BK143" s="7" t="e">
        <f>MATCH(BK$4,#REF!,0)</f>
        <v>#REF!</v>
      </c>
      <c r="BL143" s="7" t="e">
        <f>MATCH(BL$4,#REF!,0)</f>
        <v>#REF!</v>
      </c>
      <c r="BM143" s="7" t="e">
        <f>MATCH(BM$4,#REF!,0)</f>
        <v>#REF!</v>
      </c>
      <c r="BN143" s="7" t="e">
        <f>MATCH(BN$4,#REF!,0)</f>
        <v>#REF!</v>
      </c>
      <c r="BO143" s="7" t="e">
        <f>MATCH(BO$4,#REF!,0)</f>
        <v>#REF!</v>
      </c>
    </row>
    <row r="144" spans="1:67" ht="12.75" customHeight="1" x14ac:dyDescent="0.15">
      <c r="A144" s="6">
        <f t="shared" si="22"/>
        <v>501022815959</v>
      </c>
      <c r="B144" s="6">
        <f t="shared" si="23"/>
        <v>750022815959</v>
      </c>
      <c r="C144" s="6">
        <f t="shared" si="24"/>
        <v>601022815959</v>
      </c>
      <c r="D144" s="18" t="e">
        <f>VLOOKUP($A144,#REF!,AO144,FALSE)</f>
        <v>#REF!</v>
      </c>
      <c r="E144" s="26" t="e">
        <f>VLOOKUP($A144,#REF!,AP144,FALSE)</f>
        <v>#REF!</v>
      </c>
      <c r="F144" s="25" t="e">
        <f t="shared" si="30"/>
        <v>#REF!</v>
      </c>
      <c r="G144" s="1547" t="e">
        <f>VLOOKUP($A144,#REF!,AR144,FALSE)</f>
        <v>#REF!</v>
      </c>
      <c r="H144" s="1547"/>
      <c r="I144" s="25" t="e">
        <f>VLOOKUP($A144,#REF!,AS144,FALSE)</f>
        <v>#REF!</v>
      </c>
      <c r="J144" s="25" t="e">
        <f>VLOOKUP($A144,#REF!,AT144,FALSE)</f>
        <v>#REF!</v>
      </c>
      <c r="K144" s="28" t="e">
        <f>VLOOKUP($A144,#REF!,AU144,FALSE)</f>
        <v>#REF!</v>
      </c>
      <c r="L144" s="29" t="str">
        <f>IFERROR(VLOOKUP($B144,#REF!,AV144,FALSE),"")</f>
        <v/>
      </c>
      <c r="M144" s="27" t="e">
        <f>VLOOKUP($A144,#REF!,AW144,FALSE)</f>
        <v>#REF!</v>
      </c>
      <c r="N144" s="27" t="e">
        <f>VLOOKUP($A144,#REF!,AX144,FALSE)*100</f>
        <v>#REF!</v>
      </c>
      <c r="O144" s="28" t="e">
        <f>VLOOKUP($A144,#REF!,AY144,FALSE)</f>
        <v>#REF!</v>
      </c>
      <c r="P144" s="31" t="str">
        <f>IFERROR(VLOOKUP($B144,#REF!,AZ144,FALSE),"")</f>
        <v/>
      </c>
      <c r="Q144" s="30" t="str">
        <f>IFERROR(VLOOKUP($C144,#REF!,BA144,FALSE),"")</f>
        <v/>
      </c>
      <c r="R144" s="25" t="e">
        <f>VLOOKUP($A144,#REF!,BB144,FALSE)</f>
        <v>#REF!</v>
      </c>
      <c r="S144" s="25" t="e">
        <f>VLOOKUP($A144,#REF!,BC144,FALSE)</f>
        <v>#REF!</v>
      </c>
      <c r="T144" s="25" t="e">
        <f>VLOOKUP($A144,#REF!,BD144,FALSE)</f>
        <v>#REF!</v>
      </c>
      <c r="U144" s="25" t="e">
        <f>VLOOKUP($A144,#REF!,BE144,FALSE)</f>
        <v>#REF!</v>
      </c>
      <c r="V144" s="25" t="e">
        <f>VLOOKUP($A144,#REF!,BF144,FALSE)</f>
        <v>#REF!</v>
      </c>
      <c r="W144" s="25" t="e">
        <f>VLOOKUP($A144,#REF!,BG144,FALSE)</f>
        <v>#REF!</v>
      </c>
      <c r="X144" s="25" t="e">
        <f>VLOOKUP($A144,#REF!,BH144,FALSE)</f>
        <v>#REF!</v>
      </c>
      <c r="Y144" s="25" t="e">
        <f>VLOOKUP($A144,#REF!,BI144,FALSE)</f>
        <v>#REF!</v>
      </c>
      <c r="Z144" s="25" t="e">
        <f>VLOOKUP($A144,#REF!,BJ144,FALSE)</f>
        <v>#REF!</v>
      </c>
      <c r="AA144" s="25" t="e">
        <f>VLOOKUP($A144,#REF!,BK144,FALSE)</f>
        <v>#REF!</v>
      </c>
      <c r="AB144" s="27" t="e">
        <f>VLOOKUP($A144,#REF!,BL144,FALSE)</f>
        <v>#REF!</v>
      </c>
      <c r="AC144" s="25" t="e">
        <f>VLOOKUP($A144,#REF!,BM144,FALSE)</f>
        <v>#REF!</v>
      </c>
      <c r="AD144" s="25" t="e">
        <f>VLOOKUP($A144,#REF!,BN144,FALSE)</f>
        <v>#REF!</v>
      </c>
      <c r="AE144" s="25" t="e">
        <f>VLOOKUP($A144,#REF!,BO144,FALSE)</f>
        <v>#REF!</v>
      </c>
      <c r="AG144" s="1">
        <v>501022815959</v>
      </c>
      <c r="AH144" s="1" t="str">
        <f t="shared" si="25"/>
        <v>5010</v>
      </c>
      <c r="AI144" s="1" t="str">
        <f t="shared" si="26"/>
        <v>7500</v>
      </c>
      <c r="AJ144" s="1" t="str">
        <f t="shared" si="27"/>
        <v>6010</v>
      </c>
      <c r="AK144" s="1" t="str">
        <f t="shared" si="28"/>
        <v>228</v>
      </c>
      <c r="AL144" s="1" t="str">
        <f t="shared" si="29"/>
        <v>1</v>
      </c>
      <c r="AM144" s="1" t="str">
        <f t="shared" si="20"/>
        <v>59</v>
      </c>
      <c r="AN144" s="1" t="str">
        <f t="shared" si="21"/>
        <v>59</v>
      </c>
      <c r="AO144" s="7" t="e">
        <f>MATCH(AO$4,#REF!,0)</f>
        <v>#REF!</v>
      </c>
      <c r="AP144" s="7" t="e">
        <f>MATCH(AP$4,#REF!,0)</f>
        <v>#REF!</v>
      </c>
      <c r="AQ144" s="7" t="e">
        <f>MATCH(AQ$4,#REF!,0)</f>
        <v>#REF!</v>
      </c>
      <c r="AR144" s="7" t="e">
        <f>MATCH(AR$4,#REF!,0)</f>
        <v>#REF!</v>
      </c>
      <c r="AS144" s="7" t="e">
        <f>MATCH(AS$4,#REF!,0)</f>
        <v>#REF!</v>
      </c>
      <c r="AT144" s="7" t="e">
        <f>MATCH(AT$4,#REF!,0)</f>
        <v>#REF!</v>
      </c>
      <c r="AU144" s="7" t="e">
        <f>MATCH(AU$4,#REF!,0)</f>
        <v>#REF!</v>
      </c>
      <c r="AV144" s="7" t="e">
        <f>MATCH(AV$4,#REF!,0)</f>
        <v>#REF!</v>
      </c>
      <c r="AW144" s="7" t="e">
        <f>MATCH(AW$4,#REF!,0)</f>
        <v>#REF!</v>
      </c>
      <c r="AX144" s="7" t="e">
        <f>MATCH(AX$4,#REF!,0)</f>
        <v>#REF!</v>
      </c>
      <c r="AY144" s="7" t="e">
        <f>MATCH(AY$4,#REF!,0)</f>
        <v>#REF!</v>
      </c>
      <c r="AZ144" s="7" t="e">
        <f>MATCH(AZ$4,#REF!,0)</f>
        <v>#REF!</v>
      </c>
      <c r="BA144" s="7" t="e">
        <f>MATCH(BA$4,#REF!,0)</f>
        <v>#REF!</v>
      </c>
      <c r="BB144" s="7" t="e">
        <f>MATCH(BB$4,#REF!,0)</f>
        <v>#REF!</v>
      </c>
      <c r="BC144" s="7" t="e">
        <f>MATCH(BC$4,#REF!,0)</f>
        <v>#REF!</v>
      </c>
      <c r="BD144" s="7" t="e">
        <f>MATCH(BD$4,#REF!,0)</f>
        <v>#REF!</v>
      </c>
      <c r="BE144" s="7" t="e">
        <f>MATCH(BE$4,#REF!,0)</f>
        <v>#REF!</v>
      </c>
      <c r="BF144" s="7" t="e">
        <f>MATCH(BF$4,#REF!,0)</f>
        <v>#REF!</v>
      </c>
      <c r="BG144" s="7" t="e">
        <f>MATCH(BG$4,#REF!,0)</f>
        <v>#REF!</v>
      </c>
      <c r="BH144" s="7" t="e">
        <f>MATCH(BH$4,#REF!,0)</f>
        <v>#REF!</v>
      </c>
      <c r="BI144" s="7" t="e">
        <f>MATCH(BI$4,#REF!,0)</f>
        <v>#REF!</v>
      </c>
      <c r="BJ144" s="7" t="e">
        <f>MATCH(BJ$4,#REF!,0)</f>
        <v>#REF!</v>
      </c>
      <c r="BK144" s="7" t="e">
        <f>MATCH(BK$4,#REF!,0)</f>
        <v>#REF!</v>
      </c>
      <c r="BL144" s="7" t="e">
        <f>MATCH(BL$4,#REF!,0)</f>
        <v>#REF!</v>
      </c>
      <c r="BM144" s="7" t="e">
        <f>MATCH(BM$4,#REF!,0)</f>
        <v>#REF!</v>
      </c>
      <c r="BN144" s="7" t="e">
        <f>MATCH(BN$4,#REF!,0)</f>
        <v>#REF!</v>
      </c>
      <c r="BO144" s="7" t="e">
        <f>MATCH(BO$4,#REF!,0)</f>
        <v>#REF!</v>
      </c>
    </row>
    <row r="145" spans="1:67" ht="12.75" customHeight="1" x14ac:dyDescent="0.15">
      <c r="A145" s="6">
        <f t="shared" si="22"/>
        <v>501018915959</v>
      </c>
      <c r="B145" s="6">
        <f t="shared" si="23"/>
        <v>750018915959</v>
      </c>
      <c r="C145" s="6">
        <f t="shared" si="24"/>
        <v>601018915959</v>
      </c>
      <c r="D145" s="18" t="e">
        <f>VLOOKUP($A145,#REF!,AO145,FALSE)</f>
        <v>#REF!</v>
      </c>
      <c r="E145" s="26" t="e">
        <f>VLOOKUP($A145,#REF!,AP145,FALSE)</f>
        <v>#REF!</v>
      </c>
      <c r="F145" s="25" t="e">
        <f t="shared" si="30"/>
        <v>#REF!</v>
      </c>
      <c r="G145" s="1547" t="e">
        <f>VLOOKUP($A145,#REF!,AR145,FALSE)</f>
        <v>#REF!</v>
      </c>
      <c r="H145" s="1547"/>
      <c r="I145" s="25" t="e">
        <f>VLOOKUP($A145,#REF!,AS145,FALSE)</f>
        <v>#REF!</v>
      </c>
      <c r="J145" s="25" t="e">
        <f>VLOOKUP($A145,#REF!,AT145,FALSE)</f>
        <v>#REF!</v>
      </c>
      <c r="K145" s="28" t="e">
        <f>VLOOKUP($A145,#REF!,AU145,FALSE)</f>
        <v>#REF!</v>
      </c>
      <c r="L145" s="29" t="str">
        <f>IFERROR(VLOOKUP($B145,#REF!,AV145,FALSE),"")</f>
        <v/>
      </c>
      <c r="M145" s="27" t="e">
        <f>VLOOKUP($A145,#REF!,AW145,FALSE)</f>
        <v>#REF!</v>
      </c>
      <c r="N145" s="27" t="e">
        <f>VLOOKUP($A145,#REF!,AX145,FALSE)*100</f>
        <v>#REF!</v>
      </c>
      <c r="O145" s="28" t="e">
        <f>VLOOKUP($A145,#REF!,AY145,FALSE)</f>
        <v>#REF!</v>
      </c>
      <c r="P145" s="31" t="str">
        <f>IFERROR(VLOOKUP($B145,#REF!,AZ145,FALSE),"")</f>
        <v/>
      </c>
      <c r="Q145" s="30" t="str">
        <f>IFERROR(VLOOKUP($C145,#REF!,BA145,FALSE),"")</f>
        <v/>
      </c>
      <c r="R145" s="25" t="e">
        <f>VLOOKUP($A145,#REF!,BB145,FALSE)</f>
        <v>#REF!</v>
      </c>
      <c r="S145" s="25" t="e">
        <f>VLOOKUP($A145,#REF!,BC145,FALSE)</f>
        <v>#REF!</v>
      </c>
      <c r="T145" s="25" t="e">
        <f>VLOOKUP($A145,#REF!,BD145,FALSE)</f>
        <v>#REF!</v>
      </c>
      <c r="U145" s="25" t="e">
        <f>VLOOKUP($A145,#REF!,BE145,FALSE)</f>
        <v>#REF!</v>
      </c>
      <c r="V145" s="25" t="e">
        <f>VLOOKUP($A145,#REF!,BF145,FALSE)</f>
        <v>#REF!</v>
      </c>
      <c r="W145" s="25" t="e">
        <f>VLOOKUP($A145,#REF!,BG145,FALSE)</f>
        <v>#REF!</v>
      </c>
      <c r="X145" s="25" t="e">
        <f>VLOOKUP($A145,#REF!,BH145,FALSE)</f>
        <v>#REF!</v>
      </c>
      <c r="Y145" s="25" t="e">
        <f>VLOOKUP($A145,#REF!,BI145,FALSE)</f>
        <v>#REF!</v>
      </c>
      <c r="Z145" s="25" t="e">
        <f>VLOOKUP($A145,#REF!,BJ145,FALSE)</f>
        <v>#REF!</v>
      </c>
      <c r="AA145" s="25" t="e">
        <f>VLOOKUP($A145,#REF!,BK145,FALSE)</f>
        <v>#REF!</v>
      </c>
      <c r="AB145" s="27" t="e">
        <f>VLOOKUP($A145,#REF!,BL145,FALSE)</f>
        <v>#REF!</v>
      </c>
      <c r="AC145" s="25" t="e">
        <f>VLOOKUP($A145,#REF!,BM145,FALSE)</f>
        <v>#REF!</v>
      </c>
      <c r="AD145" s="25" t="e">
        <f>VLOOKUP($A145,#REF!,BN145,FALSE)</f>
        <v>#REF!</v>
      </c>
      <c r="AE145" s="25" t="e">
        <f>VLOOKUP($A145,#REF!,BO145,FALSE)</f>
        <v>#REF!</v>
      </c>
      <c r="AG145" s="1">
        <v>501018915959</v>
      </c>
      <c r="AH145" s="1" t="str">
        <f t="shared" si="25"/>
        <v>5010</v>
      </c>
      <c r="AI145" s="1" t="str">
        <f t="shared" si="26"/>
        <v>7500</v>
      </c>
      <c r="AJ145" s="1" t="str">
        <f t="shared" si="27"/>
        <v>6010</v>
      </c>
      <c r="AK145" s="1" t="str">
        <f t="shared" si="28"/>
        <v>189</v>
      </c>
      <c r="AL145" s="1" t="str">
        <f t="shared" si="29"/>
        <v>1</v>
      </c>
      <c r="AM145" s="1" t="str">
        <f t="shared" si="20"/>
        <v>59</v>
      </c>
      <c r="AN145" s="1" t="str">
        <f t="shared" si="21"/>
        <v>59</v>
      </c>
      <c r="AO145" s="7" t="e">
        <f>MATCH(AO$4,#REF!,0)</f>
        <v>#REF!</v>
      </c>
      <c r="AP145" s="7" t="e">
        <f>MATCH(AP$4,#REF!,0)</f>
        <v>#REF!</v>
      </c>
      <c r="AQ145" s="7" t="e">
        <f>MATCH(AQ$4,#REF!,0)</f>
        <v>#REF!</v>
      </c>
      <c r="AR145" s="7" t="e">
        <f>MATCH(AR$4,#REF!,0)</f>
        <v>#REF!</v>
      </c>
      <c r="AS145" s="7" t="e">
        <f>MATCH(AS$4,#REF!,0)</f>
        <v>#REF!</v>
      </c>
      <c r="AT145" s="7" t="e">
        <f>MATCH(AT$4,#REF!,0)</f>
        <v>#REF!</v>
      </c>
      <c r="AU145" s="7" t="e">
        <f>MATCH(AU$4,#REF!,0)</f>
        <v>#REF!</v>
      </c>
      <c r="AV145" s="7" t="e">
        <f>MATCH(AV$4,#REF!,0)</f>
        <v>#REF!</v>
      </c>
      <c r="AW145" s="7" t="e">
        <f>MATCH(AW$4,#REF!,0)</f>
        <v>#REF!</v>
      </c>
      <c r="AX145" s="7" t="e">
        <f>MATCH(AX$4,#REF!,0)</f>
        <v>#REF!</v>
      </c>
      <c r="AY145" s="7" t="e">
        <f>MATCH(AY$4,#REF!,0)</f>
        <v>#REF!</v>
      </c>
      <c r="AZ145" s="7" t="e">
        <f>MATCH(AZ$4,#REF!,0)</f>
        <v>#REF!</v>
      </c>
      <c r="BA145" s="7" t="e">
        <f>MATCH(BA$4,#REF!,0)</f>
        <v>#REF!</v>
      </c>
      <c r="BB145" s="7" t="e">
        <f>MATCH(BB$4,#REF!,0)</f>
        <v>#REF!</v>
      </c>
      <c r="BC145" s="7" t="e">
        <f>MATCH(BC$4,#REF!,0)</f>
        <v>#REF!</v>
      </c>
      <c r="BD145" s="7" t="e">
        <f>MATCH(BD$4,#REF!,0)</f>
        <v>#REF!</v>
      </c>
      <c r="BE145" s="7" t="e">
        <f>MATCH(BE$4,#REF!,0)</f>
        <v>#REF!</v>
      </c>
      <c r="BF145" s="7" t="e">
        <f>MATCH(BF$4,#REF!,0)</f>
        <v>#REF!</v>
      </c>
      <c r="BG145" s="7" t="e">
        <f>MATCH(BG$4,#REF!,0)</f>
        <v>#REF!</v>
      </c>
      <c r="BH145" s="7" t="e">
        <f>MATCH(BH$4,#REF!,0)</f>
        <v>#REF!</v>
      </c>
      <c r="BI145" s="7" t="e">
        <f>MATCH(BI$4,#REF!,0)</f>
        <v>#REF!</v>
      </c>
      <c r="BJ145" s="7" t="e">
        <f>MATCH(BJ$4,#REF!,0)</f>
        <v>#REF!</v>
      </c>
      <c r="BK145" s="7" t="e">
        <f>MATCH(BK$4,#REF!,0)</f>
        <v>#REF!</v>
      </c>
      <c r="BL145" s="7" t="e">
        <f>MATCH(BL$4,#REF!,0)</f>
        <v>#REF!</v>
      </c>
      <c r="BM145" s="7" t="e">
        <f>MATCH(BM$4,#REF!,0)</f>
        <v>#REF!</v>
      </c>
      <c r="BN145" s="7" t="e">
        <f>MATCH(BN$4,#REF!,0)</f>
        <v>#REF!</v>
      </c>
      <c r="BO145" s="7" t="e">
        <f>MATCH(BO$4,#REF!,0)</f>
        <v>#REF!</v>
      </c>
    </row>
    <row r="146" spans="1:67" ht="12.75" customHeight="1" x14ac:dyDescent="0.15">
      <c r="A146" s="6">
        <f t="shared" si="22"/>
        <v>501019215959</v>
      </c>
      <c r="B146" s="6">
        <f t="shared" si="23"/>
        <v>750019215959</v>
      </c>
      <c r="C146" s="6">
        <f t="shared" si="24"/>
        <v>601019215959</v>
      </c>
      <c r="D146" s="18" t="e">
        <f>VLOOKUP($A146,#REF!,AO146,FALSE)</f>
        <v>#REF!</v>
      </c>
      <c r="E146" s="26" t="e">
        <f>VLOOKUP($A146,#REF!,AP146,FALSE)</f>
        <v>#REF!</v>
      </c>
      <c r="F146" s="25" t="e">
        <f t="shared" si="30"/>
        <v>#REF!</v>
      </c>
      <c r="G146" s="1547" t="e">
        <f>VLOOKUP($A146,#REF!,AR146,FALSE)</f>
        <v>#REF!</v>
      </c>
      <c r="H146" s="1547"/>
      <c r="I146" s="25" t="e">
        <f>VLOOKUP($A146,#REF!,AS146,FALSE)</f>
        <v>#REF!</v>
      </c>
      <c r="J146" s="25" t="e">
        <f>VLOOKUP($A146,#REF!,AT146,FALSE)</f>
        <v>#REF!</v>
      </c>
      <c r="K146" s="28" t="e">
        <f>VLOOKUP($A146,#REF!,AU146,FALSE)</f>
        <v>#REF!</v>
      </c>
      <c r="L146" s="29" t="str">
        <f>IFERROR(VLOOKUP($B146,#REF!,AV146,FALSE),"")</f>
        <v/>
      </c>
      <c r="M146" s="27" t="e">
        <f>VLOOKUP($A146,#REF!,AW146,FALSE)</f>
        <v>#REF!</v>
      </c>
      <c r="N146" s="27" t="e">
        <f>VLOOKUP($A146,#REF!,AX146,FALSE)*100</f>
        <v>#REF!</v>
      </c>
      <c r="O146" s="28" t="e">
        <f>VLOOKUP($A146,#REF!,AY146,FALSE)</f>
        <v>#REF!</v>
      </c>
      <c r="P146" s="31" t="str">
        <f>IFERROR(VLOOKUP($B146,#REF!,AZ146,FALSE),"")</f>
        <v/>
      </c>
      <c r="Q146" s="30" t="str">
        <f>IFERROR(VLOOKUP($C146,#REF!,BA146,FALSE),"")</f>
        <v/>
      </c>
      <c r="R146" s="25" t="e">
        <f>VLOOKUP($A146,#REF!,BB146,FALSE)</f>
        <v>#REF!</v>
      </c>
      <c r="S146" s="25" t="e">
        <f>VLOOKUP($A146,#REF!,BC146,FALSE)</f>
        <v>#REF!</v>
      </c>
      <c r="T146" s="25" t="e">
        <f>VLOOKUP($A146,#REF!,BD146,FALSE)</f>
        <v>#REF!</v>
      </c>
      <c r="U146" s="25" t="e">
        <f>VLOOKUP($A146,#REF!,BE146,FALSE)</f>
        <v>#REF!</v>
      </c>
      <c r="V146" s="25" t="e">
        <f>VLOOKUP($A146,#REF!,BF146,FALSE)</f>
        <v>#REF!</v>
      </c>
      <c r="W146" s="25" t="e">
        <f>VLOOKUP($A146,#REF!,BG146,FALSE)</f>
        <v>#REF!</v>
      </c>
      <c r="X146" s="25" t="e">
        <f>VLOOKUP($A146,#REF!,BH146,FALSE)</f>
        <v>#REF!</v>
      </c>
      <c r="Y146" s="25" t="e">
        <f>VLOOKUP($A146,#REF!,BI146,FALSE)</f>
        <v>#REF!</v>
      </c>
      <c r="Z146" s="25" t="e">
        <f>VLOOKUP($A146,#REF!,BJ146,FALSE)</f>
        <v>#REF!</v>
      </c>
      <c r="AA146" s="25" t="e">
        <f>VLOOKUP($A146,#REF!,BK146,FALSE)</f>
        <v>#REF!</v>
      </c>
      <c r="AB146" s="27" t="e">
        <f>VLOOKUP($A146,#REF!,BL146,FALSE)</f>
        <v>#REF!</v>
      </c>
      <c r="AC146" s="25" t="e">
        <f>VLOOKUP($A146,#REF!,BM146,FALSE)</f>
        <v>#REF!</v>
      </c>
      <c r="AD146" s="25" t="e">
        <f>VLOOKUP($A146,#REF!,BN146,FALSE)</f>
        <v>#REF!</v>
      </c>
      <c r="AE146" s="25" t="e">
        <f>VLOOKUP($A146,#REF!,BO146,FALSE)</f>
        <v>#REF!</v>
      </c>
      <c r="AG146" s="1">
        <v>501019215959</v>
      </c>
      <c r="AH146" s="1" t="str">
        <f t="shared" si="25"/>
        <v>5010</v>
      </c>
      <c r="AI146" s="1" t="str">
        <f t="shared" si="26"/>
        <v>7500</v>
      </c>
      <c r="AJ146" s="1" t="str">
        <f t="shared" si="27"/>
        <v>6010</v>
      </c>
      <c r="AK146" s="1" t="str">
        <f t="shared" si="28"/>
        <v>192</v>
      </c>
      <c r="AL146" s="1" t="str">
        <f t="shared" si="29"/>
        <v>1</v>
      </c>
      <c r="AM146" s="1" t="str">
        <f t="shared" si="20"/>
        <v>59</v>
      </c>
      <c r="AN146" s="1" t="str">
        <f t="shared" si="21"/>
        <v>59</v>
      </c>
      <c r="AO146" s="7" t="e">
        <f>MATCH(AO$4,#REF!,0)</f>
        <v>#REF!</v>
      </c>
      <c r="AP146" s="7" t="e">
        <f>MATCH(AP$4,#REF!,0)</f>
        <v>#REF!</v>
      </c>
      <c r="AQ146" s="7" t="e">
        <f>MATCH(AQ$4,#REF!,0)</f>
        <v>#REF!</v>
      </c>
      <c r="AR146" s="7" t="e">
        <f>MATCH(AR$4,#REF!,0)</f>
        <v>#REF!</v>
      </c>
      <c r="AS146" s="7" t="e">
        <f>MATCH(AS$4,#REF!,0)</f>
        <v>#REF!</v>
      </c>
      <c r="AT146" s="7" t="e">
        <f>MATCH(AT$4,#REF!,0)</f>
        <v>#REF!</v>
      </c>
      <c r="AU146" s="7" t="e">
        <f>MATCH(AU$4,#REF!,0)</f>
        <v>#REF!</v>
      </c>
      <c r="AV146" s="7" t="e">
        <f>MATCH(AV$4,#REF!,0)</f>
        <v>#REF!</v>
      </c>
      <c r="AW146" s="7" t="e">
        <f>MATCH(AW$4,#REF!,0)</f>
        <v>#REF!</v>
      </c>
      <c r="AX146" s="7" t="e">
        <f>MATCH(AX$4,#REF!,0)</f>
        <v>#REF!</v>
      </c>
      <c r="AY146" s="7" t="e">
        <f>MATCH(AY$4,#REF!,0)</f>
        <v>#REF!</v>
      </c>
      <c r="AZ146" s="7" t="e">
        <f>MATCH(AZ$4,#REF!,0)</f>
        <v>#REF!</v>
      </c>
      <c r="BA146" s="7" t="e">
        <f>MATCH(BA$4,#REF!,0)</f>
        <v>#REF!</v>
      </c>
      <c r="BB146" s="7" t="e">
        <f>MATCH(BB$4,#REF!,0)</f>
        <v>#REF!</v>
      </c>
      <c r="BC146" s="7" t="e">
        <f>MATCH(BC$4,#REF!,0)</f>
        <v>#REF!</v>
      </c>
      <c r="BD146" s="7" t="e">
        <f>MATCH(BD$4,#REF!,0)</f>
        <v>#REF!</v>
      </c>
      <c r="BE146" s="7" t="e">
        <f>MATCH(BE$4,#REF!,0)</f>
        <v>#REF!</v>
      </c>
      <c r="BF146" s="7" t="e">
        <f>MATCH(BF$4,#REF!,0)</f>
        <v>#REF!</v>
      </c>
      <c r="BG146" s="7" t="e">
        <f>MATCH(BG$4,#REF!,0)</f>
        <v>#REF!</v>
      </c>
      <c r="BH146" s="7" t="e">
        <f>MATCH(BH$4,#REF!,0)</f>
        <v>#REF!</v>
      </c>
      <c r="BI146" s="7" t="e">
        <f>MATCH(BI$4,#REF!,0)</f>
        <v>#REF!</v>
      </c>
      <c r="BJ146" s="7" t="e">
        <f>MATCH(BJ$4,#REF!,0)</f>
        <v>#REF!</v>
      </c>
      <c r="BK146" s="7" t="e">
        <f>MATCH(BK$4,#REF!,0)</f>
        <v>#REF!</v>
      </c>
      <c r="BL146" s="7" t="e">
        <f>MATCH(BL$4,#REF!,0)</f>
        <v>#REF!</v>
      </c>
      <c r="BM146" s="7" t="e">
        <f>MATCH(BM$4,#REF!,0)</f>
        <v>#REF!</v>
      </c>
      <c r="BN146" s="7" t="e">
        <f>MATCH(BN$4,#REF!,0)</f>
        <v>#REF!</v>
      </c>
      <c r="BO146" s="7" t="e">
        <f>MATCH(BO$4,#REF!,0)</f>
        <v>#REF!</v>
      </c>
    </row>
    <row r="147" spans="1:67" ht="12.75" customHeight="1" x14ac:dyDescent="0.15">
      <c r="A147" s="6">
        <f t="shared" si="22"/>
        <v>501022915959</v>
      </c>
      <c r="B147" s="6">
        <f t="shared" si="23"/>
        <v>750022915959</v>
      </c>
      <c r="C147" s="6">
        <f t="shared" si="24"/>
        <v>601022915959</v>
      </c>
      <c r="D147" s="18" t="e">
        <f>VLOOKUP($A147,#REF!,AO147,FALSE)</f>
        <v>#REF!</v>
      </c>
      <c r="E147" s="26" t="e">
        <f>VLOOKUP($A147,#REF!,AP147,FALSE)</f>
        <v>#REF!</v>
      </c>
      <c r="F147" s="25" t="e">
        <f t="shared" si="30"/>
        <v>#REF!</v>
      </c>
      <c r="G147" s="1547" t="e">
        <f>VLOOKUP($A147,#REF!,AR147,FALSE)</f>
        <v>#REF!</v>
      </c>
      <c r="H147" s="1547"/>
      <c r="I147" s="25" t="e">
        <f>VLOOKUP($A147,#REF!,AS147,FALSE)</f>
        <v>#REF!</v>
      </c>
      <c r="J147" s="25" t="e">
        <f>VLOOKUP($A147,#REF!,AT147,FALSE)</f>
        <v>#REF!</v>
      </c>
      <c r="K147" s="28" t="e">
        <f>VLOOKUP($A147,#REF!,AU147,FALSE)</f>
        <v>#REF!</v>
      </c>
      <c r="L147" s="29" t="str">
        <f>IFERROR(VLOOKUP($B147,#REF!,AV147,FALSE),"")</f>
        <v/>
      </c>
      <c r="M147" s="27" t="e">
        <f>VLOOKUP($A147,#REF!,AW147,FALSE)</f>
        <v>#REF!</v>
      </c>
      <c r="N147" s="27" t="e">
        <f>VLOOKUP($A147,#REF!,AX147,FALSE)*100</f>
        <v>#REF!</v>
      </c>
      <c r="O147" s="28" t="e">
        <f>VLOOKUP($A147,#REF!,AY147,FALSE)</f>
        <v>#REF!</v>
      </c>
      <c r="P147" s="31" t="str">
        <f>IFERROR(VLOOKUP($B147,#REF!,AZ147,FALSE),"")</f>
        <v/>
      </c>
      <c r="Q147" s="30" t="str">
        <f>IFERROR(VLOOKUP($C147,#REF!,BA147,FALSE),"")</f>
        <v/>
      </c>
      <c r="R147" s="25" t="e">
        <f>VLOOKUP($A147,#REF!,BB147,FALSE)</f>
        <v>#REF!</v>
      </c>
      <c r="S147" s="25" t="e">
        <f>VLOOKUP($A147,#REF!,BC147,FALSE)</f>
        <v>#REF!</v>
      </c>
      <c r="T147" s="25" t="e">
        <f>VLOOKUP($A147,#REF!,BD147,FALSE)</f>
        <v>#REF!</v>
      </c>
      <c r="U147" s="25" t="e">
        <f>VLOOKUP($A147,#REF!,BE147,FALSE)</f>
        <v>#REF!</v>
      </c>
      <c r="V147" s="25" t="e">
        <f>VLOOKUP($A147,#REF!,BF147,FALSE)</f>
        <v>#REF!</v>
      </c>
      <c r="W147" s="25" t="e">
        <f>VLOOKUP($A147,#REF!,BG147,FALSE)</f>
        <v>#REF!</v>
      </c>
      <c r="X147" s="25" t="e">
        <f>VLOOKUP($A147,#REF!,BH147,FALSE)</f>
        <v>#REF!</v>
      </c>
      <c r="Y147" s="25" t="e">
        <f>VLOOKUP($A147,#REF!,BI147,FALSE)</f>
        <v>#REF!</v>
      </c>
      <c r="Z147" s="25" t="e">
        <f>VLOOKUP($A147,#REF!,BJ147,FALSE)</f>
        <v>#REF!</v>
      </c>
      <c r="AA147" s="25" t="e">
        <f>VLOOKUP($A147,#REF!,BK147,FALSE)</f>
        <v>#REF!</v>
      </c>
      <c r="AB147" s="27" t="e">
        <f>VLOOKUP($A147,#REF!,BL147,FALSE)</f>
        <v>#REF!</v>
      </c>
      <c r="AC147" s="25" t="e">
        <f>VLOOKUP($A147,#REF!,BM147,FALSE)</f>
        <v>#REF!</v>
      </c>
      <c r="AD147" s="25" t="e">
        <f>VLOOKUP($A147,#REF!,BN147,FALSE)</f>
        <v>#REF!</v>
      </c>
      <c r="AE147" s="25" t="e">
        <f>VLOOKUP($A147,#REF!,BO147,FALSE)</f>
        <v>#REF!</v>
      </c>
      <c r="AG147" s="1">
        <v>501022915959</v>
      </c>
      <c r="AH147" s="1" t="str">
        <f t="shared" si="25"/>
        <v>5010</v>
      </c>
      <c r="AI147" s="1" t="str">
        <f t="shared" si="26"/>
        <v>7500</v>
      </c>
      <c r="AJ147" s="1" t="str">
        <f t="shared" si="27"/>
        <v>6010</v>
      </c>
      <c r="AK147" s="1" t="str">
        <f t="shared" si="28"/>
        <v>229</v>
      </c>
      <c r="AL147" s="1" t="str">
        <f t="shared" si="29"/>
        <v>1</v>
      </c>
      <c r="AM147" s="1" t="str">
        <f t="shared" si="20"/>
        <v>59</v>
      </c>
      <c r="AN147" s="1" t="str">
        <f t="shared" si="21"/>
        <v>59</v>
      </c>
      <c r="AO147" s="7" t="e">
        <f>MATCH(AO$4,#REF!,0)</f>
        <v>#REF!</v>
      </c>
      <c r="AP147" s="7" t="e">
        <f>MATCH(AP$4,#REF!,0)</f>
        <v>#REF!</v>
      </c>
      <c r="AQ147" s="7" t="e">
        <f>MATCH(AQ$4,#REF!,0)</f>
        <v>#REF!</v>
      </c>
      <c r="AR147" s="7" t="e">
        <f>MATCH(AR$4,#REF!,0)</f>
        <v>#REF!</v>
      </c>
      <c r="AS147" s="7" t="e">
        <f>MATCH(AS$4,#REF!,0)</f>
        <v>#REF!</v>
      </c>
      <c r="AT147" s="7" t="e">
        <f>MATCH(AT$4,#REF!,0)</f>
        <v>#REF!</v>
      </c>
      <c r="AU147" s="7" t="e">
        <f>MATCH(AU$4,#REF!,0)</f>
        <v>#REF!</v>
      </c>
      <c r="AV147" s="7" t="e">
        <f>MATCH(AV$4,#REF!,0)</f>
        <v>#REF!</v>
      </c>
      <c r="AW147" s="7" t="e">
        <f>MATCH(AW$4,#REF!,0)</f>
        <v>#REF!</v>
      </c>
      <c r="AX147" s="7" t="e">
        <f>MATCH(AX$4,#REF!,0)</f>
        <v>#REF!</v>
      </c>
      <c r="AY147" s="7" t="e">
        <f>MATCH(AY$4,#REF!,0)</f>
        <v>#REF!</v>
      </c>
      <c r="AZ147" s="7" t="e">
        <f>MATCH(AZ$4,#REF!,0)</f>
        <v>#REF!</v>
      </c>
      <c r="BA147" s="7" t="e">
        <f>MATCH(BA$4,#REF!,0)</f>
        <v>#REF!</v>
      </c>
      <c r="BB147" s="7" t="e">
        <f>MATCH(BB$4,#REF!,0)</f>
        <v>#REF!</v>
      </c>
      <c r="BC147" s="7" t="e">
        <f>MATCH(BC$4,#REF!,0)</f>
        <v>#REF!</v>
      </c>
      <c r="BD147" s="7" t="e">
        <f>MATCH(BD$4,#REF!,0)</f>
        <v>#REF!</v>
      </c>
      <c r="BE147" s="7" t="e">
        <f>MATCH(BE$4,#REF!,0)</f>
        <v>#REF!</v>
      </c>
      <c r="BF147" s="7" t="e">
        <f>MATCH(BF$4,#REF!,0)</f>
        <v>#REF!</v>
      </c>
      <c r="BG147" s="7" t="e">
        <f>MATCH(BG$4,#REF!,0)</f>
        <v>#REF!</v>
      </c>
      <c r="BH147" s="7" t="e">
        <f>MATCH(BH$4,#REF!,0)</f>
        <v>#REF!</v>
      </c>
      <c r="BI147" s="7" t="e">
        <f>MATCH(BI$4,#REF!,0)</f>
        <v>#REF!</v>
      </c>
      <c r="BJ147" s="7" t="e">
        <f>MATCH(BJ$4,#REF!,0)</f>
        <v>#REF!</v>
      </c>
      <c r="BK147" s="7" t="e">
        <f>MATCH(BK$4,#REF!,0)</f>
        <v>#REF!</v>
      </c>
      <c r="BL147" s="7" t="e">
        <f>MATCH(BL$4,#REF!,0)</f>
        <v>#REF!</v>
      </c>
      <c r="BM147" s="7" t="e">
        <f>MATCH(BM$4,#REF!,0)</f>
        <v>#REF!</v>
      </c>
      <c r="BN147" s="7" t="e">
        <f>MATCH(BN$4,#REF!,0)</f>
        <v>#REF!</v>
      </c>
      <c r="BO147" s="7" t="e">
        <f>MATCH(BO$4,#REF!,0)</f>
        <v>#REF!</v>
      </c>
    </row>
    <row r="148" spans="1:67" ht="12.75" customHeight="1" x14ac:dyDescent="0.15">
      <c r="A148" s="6"/>
      <c r="B148" s="6"/>
      <c r="C148" s="6"/>
      <c r="D148" s="18"/>
      <c r="E148" s="1543" t="s">
        <v>262</v>
      </c>
      <c r="F148" s="25"/>
      <c r="G148" s="24" t="s">
        <v>299</v>
      </c>
      <c r="H148" s="25" t="s">
        <v>271</v>
      </c>
      <c r="I148" s="25">
        <f>SUMIF($F$131:$F$147,$H148&amp;$G148,I$131:I$147)</f>
        <v>0</v>
      </c>
      <c r="J148" s="25"/>
      <c r="K148" s="28"/>
      <c r="L148" s="29"/>
      <c r="M148" s="25"/>
      <c r="N148" s="25"/>
      <c r="O148" s="28">
        <f>SUMIF($F$131:$F$147,$H148&amp;$G148,O$131:O$147)</f>
        <v>0</v>
      </c>
      <c r="P148" s="31">
        <f t="shared" ref="P148:U149" si="63">SUMIF($F$131:$F$147,$H148&amp;$G148,P$131:P$147)</f>
        <v>0</v>
      </c>
      <c r="Q148" s="30">
        <f t="shared" si="63"/>
        <v>0</v>
      </c>
      <c r="R148" s="25">
        <f t="shared" si="63"/>
        <v>0</v>
      </c>
      <c r="S148" s="25">
        <f t="shared" si="63"/>
        <v>0</v>
      </c>
      <c r="T148" s="25">
        <f t="shared" si="63"/>
        <v>0</v>
      </c>
      <c r="U148" s="25">
        <f t="shared" si="63"/>
        <v>0</v>
      </c>
      <c r="V148" s="25"/>
      <c r="W148" s="25">
        <f t="shared" ref="W148:AA149" si="64">SUMIF($F$131:$F$147,$H148&amp;$G148,W$131:W$147)</f>
        <v>0</v>
      </c>
      <c r="X148" s="25">
        <f t="shared" si="64"/>
        <v>0</v>
      </c>
      <c r="Y148" s="25">
        <f t="shared" si="64"/>
        <v>0</v>
      </c>
      <c r="Z148" s="25">
        <f t="shared" si="64"/>
        <v>0</v>
      </c>
      <c r="AA148" s="25">
        <f t="shared" si="64"/>
        <v>0</v>
      </c>
      <c r="AB148" s="27" t="e">
        <f t="shared" ref="AB148:AB151" si="65">Z148/I148</f>
        <v>#DIV/0!</v>
      </c>
      <c r="AC148" s="25">
        <f t="shared" ref="AC148:AE149" si="66">SUMIF($F$131:$F$147,$H148&amp;$G148,AC$131:AC$147)</f>
        <v>0</v>
      </c>
      <c r="AD148" s="25">
        <f t="shared" si="66"/>
        <v>0</v>
      </c>
      <c r="AE148" s="25">
        <f t="shared" si="66"/>
        <v>0</v>
      </c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</row>
    <row r="149" spans="1:67" ht="12.75" customHeight="1" x14ac:dyDescent="0.15">
      <c r="A149" s="6"/>
      <c r="B149" s="6"/>
      <c r="C149" s="6"/>
      <c r="D149" s="18"/>
      <c r="E149" s="1543"/>
      <c r="F149" s="25"/>
      <c r="G149" s="24" t="s">
        <v>300</v>
      </c>
      <c r="H149" s="25" t="s">
        <v>271</v>
      </c>
      <c r="I149" s="25" t="e">
        <f>SUMIF($F$131:$F$147,$H149&amp;$G149,I$131:I$147)</f>
        <v>#REF!</v>
      </c>
      <c r="J149" s="25"/>
      <c r="K149" s="28"/>
      <c r="L149" s="29"/>
      <c r="M149" s="25"/>
      <c r="N149" s="25"/>
      <c r="O149" s="28" t="e">
        <f t="shared" ref="O149" si="67">SUMIF($F$131:$F$147,$H149&amp;$G149,O$131:O$147)</f>
        <v>#REF!</v>
      </c>
      <c r="P149" s="31">
        <f t="shared" si="63"/>
        <v>0</v>
      </c>
      <c r="Q149" s="30">
        <f t="shared" si="63"/>
        <v>0</v>
      </c>
      <c r="R149" s="25" t="e">
        <f t="shared" si="63"/>
        <v>#REF!</v>
      </c>
      <c r="S149" s="25" t="e">
        <f t="shared" si="63"/>
        <v>#REF!</v>
      </c>
      <c r="T149" s="25" t="e">
        <f t="shared" si="63"/>
        <v>#REF!</v>
      </c>
      <c r="U149" s="25" t="e">
        <f t="shared" si="63"/>
        <v>#REF!</v>
      </c>
      <c r="V149" s="25"/>
      <c r="W149" s="25" t="e">
        <f t="shared" si="64"/>
        <v>#REF!</v>
      </c>
      <c r="X149" s="25" t="e">
        <f t="shared" si="64"/>
        <v>#REF!</v>
      </c>
      <c r="Y149" s="25" t="e">
        <f t="shared" si="64"/>
        <v>#REF!</v>
      </c>
      <c r="Z149" s="25" t="e">
        <f t="shared" si="64"/>
        <v>#REF!</v>
      </c>
      <c r="AA149" s="25" t="e">
        <f t="shared" si="64"/>
        <v>#REF!</v>
      </c>
      <c r="AB149" s="27" t="e">
        <f t="shared" si="65"/>
        <v>#REF!</v>
      </c>
      <c r="AC149" s="25" t="e">
        <f t="shared" si="66"/>
        <v>#REF!</v>
      </c>
      <c r="AD149" s="25" t="e">
        <f t="shared" si="66"/>
        <v>#REF!</v>
      </c>
      <c r="AE149" s="25" t="e">
        <f t="shared" si="66"/>
        <v>#REF!</v>
      </c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</row>
    <row r="150" spans="1:67" s="13" customFormat="1" ht="12.75" customHeight="1" x14ac:dyDescent="0.15">
      <c r="A150" s="11"/>
      <c r="B150" s="11"/>
      <c r="C150" s="11"/>
      <c r="D150" s="12"/>
      <c r="E150" s="1541" t="s">
        <v>284</v>
      </c>
      <c r="F150" s="1541"/>
      <c r="G150" s="1541"/>
      <c r="H150" s="25" t="s">
        <v>271</v>
      </c>
      <c r="I150" s="25" t="e">
        <f>SUM(I148:I149)</f>
        <v>#REF!</v>
      </c>
      <c r="J150" s="25"/>
      <c r="K150" s="28"/>
      <c r="L150" s="29"/>
      <c r="M150" s="25"/>
      <c r="N150" s="25"/>
      <c r="O150" s="28" t="e">
        <f t="shared" ref="O150:U150" si="68">SUM(O148:O149)</f>
        <v>#REF!</v>
      </c>
      <c r="P150" s="31">
        <f t="shared" si="68"/>
        <v>0</v>
      </c>
      <c r="Q150" s="30">
        <f t="shared" si="68"/>
        <v>0</v>
      </c>
      <c r="R150" s="25" t="e">
        <f t="shared" si="68"/>
        <v>#REF!</v>
      </c>
      <c r="S150" s="25" t="e">
        <f t="shared" si="68"/>
        <v>#REF!</v>
      </c>
      <c r="T150" s="25" t="e">
        <f t="shared" si="68"/>
        <v>#REF!</v>
      </c>
      <c r="U150" s="25" t="e">
        <f t="shared" si="68"/>
        <v>#REF!</v>
      </c>
      <c r="V150" s="25"/>
      <c r="W150" s="25" t="e">
        <f t="shared" ref="W150:AA150" si="69">SUM(W148:W149)</f>
        <v>#REF!</v>
      </c>
      <c r="X150" s="25" t="e">
        <f t="shared" si="69"/>
        <v>#REF!</v>
      </c>
      <c r="Y150" s="25" t="e">
        <f t="shared" si="69"/>
        <v>#REF!</v>
      </c>
      <c r="Z150" s="25" t="e">
        <f t="shared" si="69"/>
        <v>#REF!</v>
      </c>
      <c r="AA150" s="25" t="e">
        <f t="shared" si="69"/>
        <v>#REF!</v>
      </c>
      <c r="AB150" s="27" t="e">
        <f t="shared" si="65"/>
        <v>#REF!</v>
      </c>
      <c r="AC150" s="25" t="e">
        <f t="shared" ref="AC150:AE150" si="70">SUM(AC148:AC149)</f>
        <v>#REF!</v>
      </c>
      <c r="AD150" s="25" t="e">
        <f t="shared" si="70"/>
        <v>#REF!</v>
      </c>
      <c r="AE150" s="25" t="e">
        <f t="shared" si="70"/>
        <v>#REF!</v>
      </c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</row>
    <row r="151" spans="1:67" s="13" customFormat="1" ht="12.75" customHeight="1" x14ac:dyDescent="0.15">
      <c r="A151" s="14"/>
      <c r="B151" s="14"/>
      <c r="C151" s="14"/>
      <c r="E151" s="1541"/>
      <c r="F151" s="1541"/>
      <c r="G151" s="1541"/>
      <c r="H151" s="25" t="s">
        <v>274</v>
      </c>
      <c r="I151" s="25" t="e">
        <f>SUM(I150)</f>
        <v>#REF!</v>
      </c>
      <c r="J151" s="25"/>
      <c r="K151" s="28"/>
      <c r="L151" s="29"/>
      <c r="M151" s="25"/>
      <c r="N151" s="25"/>
      <c r="O151" s="28" t="e">
        <f t="shared" ref="O151:T151" si="71">SUM(O150)</f>
        <v>#REF!</v>
      </c>
      <c r="P151" s="31">
        <f t="shared" si="71"/>
        <v>0</v>
      </c>
      <c r="Q151" s="30">
        <f t="shared" si="71"/>
        <v>0</v>
      </c>
      <c r="R151" s="25" t="e">
        <f t="shared" si="71"/>
        <v>#REF!</v>
      </c>
      <c r="S151" s="25" t="e">
        <f t="shared" si="71"/>
        <v>#REF!</v>
      </c>
      <c r="T151" s="25" t="e">
        <f t="shared" si="71"/>
        <v>#REF!</v>
      </c>
      <c r="U151" s="25" t="e">
        <f>SUM(U150)</f>
        <v>#REF!</v>
      </c>
      <c r="V151" s="25"/>
      <c r="W151" s="25" t="e">
        <f>SUM(W150)</f>
        <v>#REF!</v>
      </c>
      <c r="X151" s="25" t="e">
        <f t="shared" ref="X151:AA151" si="72">SUM(X150)</f>
        <v>#REF!</v>
      </c>
      <c r="Y151" s="25" t="e">
        <f t="shared" si="72"/>
        <v>#REF!</v>
      </c>
      <c r="Z151" s="25" t="e">
        <f t="shared" si="72"/>
        <v>#REF!</v>
      </c>
      <c r="AA151" s="25" t="e">
        <f t="shared" si="72"/>
        <v>#REF!</v>
      </c>
      <c r="AB151" s="27" t="e">
        <f t="shared" si="65"/>
        <v>#REF!</v>
      </c>
      <c r="AC151" s="25" t="e">
        <f t="shared" ref="AC151:AE151" si="73">SUM(AC150)</f>
        <v>#REF!</v>
      </c>
      <c r="AD151" s="25" t="e">
        <f t="shared" si="73"/>
        <v>#REF!</v>
      </c>
      <c r="AE151" s="25" t="e">
        <f t="shared" si="73"/>
        <v>#REF!</v>
      </c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</row>
    <row r="152" spans="1:67" s="13" customFormat="1" ht="12.75" customHeight="1" x14ac:dyDescent="0.15">
      <c r="A152" s="14"/>
      <c r="B152" s="14"/>
      <c r="C152" s="14"/>
      <c r="E152" s="22"/>
      <c r="F152" s="10"/>
      <c r="G152" s="17"/>
      <c r="L152" s="8"/>
      <c r="P152" s="8"/>
      <c r="Q152" s="16"/>
      <c r="AB152" s="15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</row>
    <row r="153" spans="1:67" s="13" customFormat="1" ht="12.75" customHeight="1" x14ac:dyDescent="0.15">
      <c r="A153" s="14"/>
      <c r="B153" s="14"/>
      <c r="C153" s="14"/>
      <c r="E153" s="22"/>
      <c r="F153" s="10"/>
      <c r="G153" s="17"/>
      <c r="L153" s="8"/>
      <c r="P153" s="8"/>
      <c r="Q153" s="16"/>
      <c r="AB153" s="15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</row>
    <row r="154" spans="1:67" s="13" customFormat="1" ht="12.75" customHeight="1" x14ac:dyDescent="0.15">
      <c r="A154" s="14"/>
      <c r="B154" s="14"/>
      <c r="C154" s="14"/>
      <c r="E154" s="22"/>
      <c r="F154" s="10"/>
      <c r="G154" s="17"/>
      <c r="L154" s="8"/>
      <c r="P154" s="8"/>
      <c r="Q154" s="16"/>
      <c r="AB154" s="15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</row>
    <row r="155" spans="1:67" s="13" customFormat="1" ht="12.75" customHeight="1" x14ac:dyDescent="0.15">
      <c r="A155" s="14"/>
      <c r="B155" s="14"/>
      <c r="C155" s="14"/>
      <c r="E155" s="22"/>
      <c r="F155" s="10"/>
      <c r="G155" s="17"/>
      <c r="L155" s="8"/>
      <c r="P155" s="8"/>
      <c r="Q155" s="16"/>
      <c r="AB155" s="15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</row>
    <row r="156" spans="1:67" s="13" customFormat="1" ht="12.75" customHeight="1" x14ac:dyDescent="0.15">
      <c r="A156" s="14"/>
      <c r="B156" s="14"/>
      <c r="C156" s="14"/>
      <c r="E156" s="22"/>
      <c r="F156" s="10"/>
      <c r="G156" s="17"/>
      <c r="L156" s="8"/>
      <c r="P156" s="8"/>
      <c r="Q156" s="16"/>
      <c r="AB156" s="15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</row>
    <row r="157" spans="1:67" ht="12.75" customHeight="1" x14ac:dyDescent="0.15">
      <c r="A157" s="1544" t="s">
        <v>0</v>
      </c>
      <c r="B157" s="1544" t="s">
        <v>0</v>
      </c>
      <c r="C157" s="1544" t="s">
        <v>0</v>
      </c>
      <c r="D157" s="1545" t="s">
        <v>144</v>
      </c>
      <c r="E157" s="1546" t="s">
        <v>227</v>
      </c>
      <c r="F157" s="23"/>
      <c r="G157" s="1542" t="s">
        <v>228</v>
      </c>
      <c r="H157" s="1542"/>
      <c r="I157" s="1542" t="s">
        <v>229</v>
      </c>
      <c r="J157" s="1542" t="s">
        <v>230</v>
      </c>
      <c r="K157" s="1541" t="s">
        <v>239</v>
      </c>
      <c r="L157" s="1541"/>
      <c r="M157" s="1541"/>
      <c r="N157" s="1541"/>
      <c r="O157" s="1542" t="s">
        <v>233</v>
      </c>
      <c r="P157" s="1542"/>
      <c r="Q157" s="1542"/>
      <c r="R157" s="1542" t="s">
        <v>234</v>
      </c>
      <c r="S157" s="1541" t="s">
        <v>245</v>
      </c>
      <c r="T157" s="1541"/>
      <c r="U157" s="1541"/>
      <c r="V157" s="1541"/>
      <c r="W157" s="1541"/>
      <c r="X157" s="1541"/>
      <c r="Y157" s="1541"/>
      <c r="Z157" s="1541"/>
      <c r="AA157" s="1541"/>
      <c r="AB157" s="1541"/>
      <c r="AC157" s="1541" t="s">
        <v>255</v>
      </c>
      <c r="AD157" s="1541"/>
      <c r="AE157" s="1541"/>
      <c r="AG157" s="1" t="s">
        <v>0</v>
      </c>
    </row>
    <row r="158" spans="1:67" ht="12.75" customHeight="1" x14ac:dyDescent="0.15">
      <c r="A158" s="1544"/>
      <c r="B158" s="1544"/>
      <c r="C158" s="1544"/>
      <c r="D158" s="1545"/>
      <c r="E158" s="1546"/>
      <c r="F158" s="23"/>
      <c r="G158" s="1542"/>
      <c r="H158" s="1542"/>
      <c r="I158" s="1542"/>
      <c r="J158" s="1542"/>
      <c r="K158" s="1541"/>
      <c r="L158" s="1541"/>
      <c r="M158" s="1541"/>
      <c r="N158" s="1541"/>
      <c r="O158" s="1542"/>
      <c r="P158" s="1542"/>
      <c r="Q158" s="1542"/>
      <c r="R158" s="1542"/>
      <c r="S158" s="1541" t="s">
        <v>238</v>
      </c>
      <c r="T158" s="1541"/>
      <c r="U158" s="1541"/>
      <c r="V158" s="1541" t="s">
        <v>246</v>
      </c>
      <c r="W158" s="1541"/>
      <c r="X158" s="1541"/>
      <c r="Y158" s="1541"/>
      <c r="Z158" s="1542" t="s">
        <v>243</v>
      </c>
      <c r="AA158" s="1542" t="s">
        <v>233</v>
      </c>
      <c r="AB158" s="1542" t="s">
        <v>244</v>
      </c>
      <c r="AC158" s="1541"/>
      <c r="AD158" s="1541"/>
      <c r="AE158" s="1541"/>
    </row>
    <row r="159" spans="1:67" s="2" customFormat="1" ht="33.75" x14ac:dyDescent="0.15">
      <c r="A159" s="1544"/>
      <c r="B159" s="1544"/>
      <c r="C159" s="1544"/>
      <c r="D159" s="1545"/>
      <c r="E159" s="1546"/>
      <c r="F159" s="23"/>
      <c r="G159" s="1542"/>
      <c r="H159" s="1542"/>
      <c r="I159" s="1542"/>
      <c r="J159" s="1542"/>
      <c r="K159" s="1542" t="s">
        <v>247</v>
      </c>
      <c r="L159" s="1542"/>
      <c r="M159" s="23" t="s">
        <v>231</v>
      </c>
      <c r="N159" s="23" t="s">
        <v>232</v>
      </c>
      <c r="O159" s="1542"/>
      <c r="P159" s="1542"/>
      <c r="Q159" s="1542"/>
      <c r="R159" s="1542"/>
      <c r="S159" s="23" t="s">
        <v>235</v>
      </c>
      <c r="T159" s="23" t="s">
        <v>236</v>
      </c>
      <c r="U159" s="23" t="s">
        <v>237</v>
      </c>
      <c r="V159" s="23" t="s">
        <v>240</v>
      </c>
      <c r="W159" s="23" t="s">
        <v>241</v>
      </c>
      <c r="X159" s="23" t="s">
        <v>242</v>
      </c>
      <c r="Y159" s="23" t="s">
        <v>237</v>
      </c>
      <c r="Z159" s="1542"/>
      <c r="AA159" s="1542"/>
      <c r="AB159" s="1542"/>
      <c r="AC159" s="23" t="s">
        <v>248</v>
      </c>
      <c r="AD159" s="23" t="s">
        <v>249</v>
      </c>
      <c r="AE159" s="23" t="s">
        <v>250</v>
      </c>
      <c r="AH159" s="3" t="s">
        <v>222</v>
      </c>
      <c r="AI159" s="3" t="s">
        <v>253</v>
      </c>
      <c r="AJ159" s="3" t="s">
        <v>254</v>
      </c>
      <c r="AK159" s="3" t="s">
        <v>223</v>
      </c>
      <c r="AL159" s="3" t="s">
        <v>224</v>
      </c>
      <c r="AM159" s="4" t="s">
        <v>225</v>
      </c>
      <c r="AN159" s="4" t="s">
        <v>226</v>
      </c>
      <c r="AO159" s="5" t="s">
        <v>144</v>
      </c>
      <c r="AP159" s="5" t="s">
        <v>145</v>
      </c>
      <c r="AQ159" s="5" t="s">
        <v>148</v>
      </c>
      <c r="AR159" s="5" t="s">
        <v>146</v>
      </c>
      <c r="AS159" s="5" t="s">
        <v>157</v>
      </c>
      <c r="AT159" s="5" t="s">
        <v>150</v>
      </c>
      <c r="AU159" s="5" t="s">
        <v>151</v>
      </c>
      <c r="AV159" s="5" t="s">
        <v>252</v>
      </c>
      <c r="AW159" s="5" t="s">
        <v>152</v>
      </c>
      <c r="AX159" s="5" t="s">
        <v>153</v>
      </c>
      <c r="AY159" s="5" t="s">
        <v>275</v>
      </c>
      <c r="AZ159" s="5" t="s">
        <v>276</v>
      </c>
      <c r="BA159" s="5" t="s">
        <v>276</v>
      </c>
      <c r="BB159" s="5" t="s">
        <v>167</v>
      </c>
      <c r="BC159" s="5" t="s">
        <v>158</v>
      </c>
      <c r="BD159" s="5" t="s">
        <v>159</v>
      </c>
      <c r="BE159" s="5" t="s">
        <v>160</v>
      </c>
      <c r="BF159" s="5" t="s">
        <v>161</v>
      </c>
      <c r="BG159" s="5" t="s">
        <v>162</v>
      </c>
      <c r="BH159" s="5" t="s">
        <v>163</v>
      </c>
      <c r="BI159" s="5" t="s">
        <v>164</v>
      </c>
      <c r="BJ159" s="5" t="s">
        <v>165</v>
      </c>
      <c r="BK159" s="5" t="s">
        <v>166</v>
      </c>
      <c r="BL159" s="5" t="s">
        <v>251</v>
      </c>
      <c r="BM159" s="5" t="s">
        <v>154</v>
      </c>
      <c r="BN159" s="5" t="s">
        <v>155</v>
      </c>
      <c r="BO159" s="5" t="s">
        <v>156</v>
      </c>
    </row>
    <row r="160" spans="1:67" ht="12.75" customHeight="1" x14ac:dyDescent="0.15">
      <c r="A160" s="6">
        <f t="shared" si="22"/>
        <v>511023416262</v>
      </c>
      <c r="B160" s="6">
        <f t="shared" si="23"/>
        <v>751023416262</v>
      </c>
      <c r="C160" s="6">
        <f t="shared" si="24"/>
        <v>601023416262</v>
      </c>
      <c r="D160" s="18" t="e">
        <f>VLOOKUP($A160,#REF!,AO160,FALSE)</f>
        <v>#REF!</v>
      </c>
      <c r="E160" s="26" t="e">
        <f>VLOOKUP($A160,#REF!,AP160,FALSE)</f>
        <v>#REF!</v>
      </c>
      <c r="F160" s="25" t="e">
        <f t="shared" si="30"/>
        <v>#REF!</v>
      </c>
      <c r="G160" s="1547" t="e">
        <f>VLOOKUP($A160,#REF!,AR160,FALSE)</f>
        <v>#REF!</v>
      </c>
      <c r="H160" s="1547"/>
      <c r="I160" s="25" t="e">
        <f>VLOOKUP($A160,#REF!,AS160,FALSE)</f>
        <v>#REF!</v>
      </c>
      <c r="J160" s="25" t="e">
        <f>VLOOKUP($A160,#REF!,AT160,FALSE)</f>
        <v>#REF!</v>
      </c>
      <c r="K160" s="28" t="e">
        <f>VLOOKUP($A160,#REF!,AU160,FALSE)</f>
        <v>#REF!</v>
      </c>
      <c r="L160" s="29" t="str">
        <f>IFERROR(VLOOKUP($B160,#REF!,AV160,FALSE),"")</f>
        <v/>
      </c>
      <c r="M160" s="27" t="e">
        <f>VLOOKUP($A160,#REF!,AW160,FALSE)</f>
        <v>#REF!</v>
      </c>
      <c r="N160" s="27" t="e">
        <f>VLOOKUP($A160,#REF!,AX160,FALSE)*100</f>
        <v>#REF!</v>
      </c>
      <c r="O160" s="28" t="e">
        <f>VLOOKUP($A160,#REF!,AY160,FALSE)</f>
        <v>#REF!</v>
      </c>
      <c r="P160" s="31" t="str">
        <f>IFERROR(VLOOKUP($B160,#REF!,AZ160,FALSE),"")</f>
        <v/>
      </c>
      <c r="Q160" s="30" t="str">
        <f>IFERROR(VLOOKUP($C160,#REF!,BA160,FALSE),"")</f>
        <v/>
      </c>
      <c r="R160" s="25" t="e">
        <f>VLOOKUP($A160,#REF!,BB160,FALSE)</f>
        <v>#REF!</v>
      </c>
      <c r="S160" s="25" t="e">
        <f>VLOOKUP($A160,#REF!,BC160,FALSE)</f>
        <v>#REF!</v>
      </c>
      <c r="T160" s="25" t="e">
        <f>VLOOKUP($A160,#REF!,BD160,FALSE)</f>
        <v>#REF!</v>
      </c>
      <c r="U160" s="25" t="e">
        <f>VLOOKUP($A160,#REF!,BE160,FALSE)</f>
        <v>#REF!</v>
      </c>
      <c r="V160" s="25" t="e">
        <f>VLOOKUP($A160,#REF!,BF160,FALSE)</f>
        <v>#REF!</v>
      </c>
      <c r="W160" s="25" t="e">
        <f>VLOOKUP($A160,#REF!,BG160,FALSE)</f>
        <v>#REF!</v>
      </c>
      <c r="X160" s="25" t="e">
        <f>VLOOKUP($A160,#REF!,BH160,FALSE)</f>
        <v>#REF!</v>
      </c>
      <c r="Y160" s="25" t="e">
        <f>VLOOKUP($A160,#REF!,BI160,FALSE)</f>
        <v>#REF!</v>
      </c>
      <c r="Z160" s="25" t="e">
        <f>VLOOKUP($A160,#REF!,BJ160,FALSE)</f>
        <v>#REF!</v>
      </c>
      <c r="AA160" s="25" t="e">
        <f>VLOOKUP($A160,#REF!,BK160,FALSE)</f>
        <v>#REF!</v>
      </c>
      <c r="AB160" s="27" t="e">
        <f>VLOOKUP($A160,#REF!,BL160,FALSE)</f>
        <v>#REF!</v>
      </c>
      <c r="AC160" s="25" t="e">
        <f>VLOOKUP($A160,#REF!,BM160,FALSE)</f>
        <v>#REF!</v>
      </c>
      <c r="AD160" s="25" t="e">
        <f>VLOOKUP($A160,#REF!,BN160,FALSE)</f>
        <v>#REF!</v>
      </c>
      <c r="AE160" s="25" t="e">
        <f>VLOOKUP($A160,#REF!,BO160,FALSE)</f>
        <v>#REF!</v>
      </c>
      <c r="AG160" s="1">
        <v>511023416262</v>
      </c>
      <c r="AH160" s="1" t="str">
        <f t="shared" si="25"/>
        <v>5110</v>
      </c>
      <c r="AI160" s="1" t="str">
        <f t="shared" si="26"/>
        <v>7510</v>
      </c>
      <c r="AJ160" s="1" t="str">
        <f t="shared" si="27"/>
        <v>6010</v>
      </c>
      <c r="AK160" s="1" t="str">
        <f t="shared" si="28"/>
        <v>234</v>
      </c>
      <c r="AL160" s="1" t="str">
        <f t="shared" si="29"/>
        <v>1</v>
      </c>
      <c r="AM160" s="1" t="str">
        <f t="shared" si="20"/>
        <v>62</v>
      </c>
      <c r="AN160" s="1" t="str">
        <f t="shared" si="21"/>
        <v>62</v>
      </c>
      <c r="AO160" s="7" t="e">
        <f>MATCH(AO$4,#REF!,0)</f>
        <v>#REF!</v>
      </c>
      <c r="AP160" s="7" t="e">
        <f>MATCH(AP$4,#REF!,0)</f>
        <v>#REF!</v>
      </c>
      <c r="AQ160" s="7" t="e">
        <f>MATCH(AQ$4,#REF!,0)</f>
        <v>#REF!</v>
      </c>
      <c r="AR160" s="7" t="e">
        <f>MATCH(AR$4,#REF!,0)</f>
        <v>#REF!</v>
      </c>
      <c r="AS160" s="7" t="e">
        <f>MATCH(AS$4,#REF!,0)</f>
        <v>#REF!</v>
      </c>
      <c r="AT160" s="7" t="e">
        <f>MATCH(AT$4,#REF!,0)</f>
        <v>#REF!</v>
      </c>
      <c r="AU160" s="7" t="e">
        <f>MATCH(AU$4,#REF!,0)</f>
        <v>#REF!</v>
      </c>
      <c r="AV160" s="7" t="e">
        <f>MATCH(AV$4,#REF!,0)</f>
        <v>#REF!</v>
      </c>
      <c r="AW160" s="7" t="e">
        <f>MATCH(AW$4,#REF!,0)</f>
        <v>#REF!</v>
      </c>
      <c r="AX160" s="7" t="e">
        <f>MATCH(AX$4,#REF!,0)</f>
        <v>#REF!</v>
      </c>
      <c r="AY160" s="7" t="e">
        <f>MATCH(AY$4,#REF!,0)</f>
        <v>#REF!</v>
      </c>
      <c r="AZ160" s="7" t="e">
        <f>MATCH(AZ$4,#REF!,0)</f>
        <v>#REF!</v>
      </c>
      <c r="BA160" s="7" t="e">
        <f>MATCH(BA$4,#REF!,0)</f>
        <v>#REF!</v>
      </c>
      <c r="BB160" s="7" t="e">
        <f>MATCH(BB$4,#REF!,0)</f>
        <v>#REF!</v>
      </c>
      <c r="BC160" s="7" t="e">
        <f>MATCH(BC$4,#REF!,0)</f>
        <v>#REF!</v>
      </c>
      <c r="BD160" s="7" t="e">
        <f>MATCH(BD$4,#REF!,0)</f>
        <v>#REF!</v>
      </c>
      <c r="BE160" s="7" t="e">
        <f>MATCH(BE$4,#REF!,0)</f>
        <v>#REF!</v>
      </c>
      <c r="BF160" s="7" t="e">
        <f>MATCH(BF$4,#REF!,0)</f>
        <v>#REF!</v>
      </c>
      <c r="BG160" s="7" t="e">
        <f>MATCH(BG$4,#REF!,0)</f>
        <v>#REF!</v>
      </c>
      <c r="BH160" s="7" t="e">
        <f>MATCH(BH$4,#REF!,0)</f>
        <v>#REF!</v>
      </c>
      <c r="BI160" s="7" t="e">
        <f>MATCH(BI$4,#REF!,0)</f>
        <v>#REF!</v>
      </c>
      <c r="BJ160" s="7" t="e">
        <f>MATCH(BJ$4,#REF!,0)</f>
        <v>#REF!</v>
      </c>
      <c r="BK160" s="7" t="e">
        <f>MATCH(BK$4,#REF!,0)</f>
        <v>#REF!</v>
      </c>
      <c r="BL160" s="7" t="e">
        <f>MATCH(BL$4,#REF!,0)</f>
        <v>#REF!</v>
      </c>
      <c r="BM160" s="7" t="e">
        <f>MATCH(BM$4,#REF!,0)</f>
        <v>#REF!</v>
      </c>
      <c r="BN160" s="7" t="e">
        <f>MATCH(BN$4,#REF!,0)</f>
        <v>#REF!</v>
      </c>
      <c r="BO160" s="7" t="e">
        <f>MATCH(BO$4,#REF!,0)</f>
        <v>#REF!</v>
      </c>
    </row>
    <row r="161" spans="1:67" ht="12.75" customHeight="1" x14ac:dyDescent="0.15">
      <c r="A161" s="6"/>
      <c r="B161" s="6"/>
      <c r="C161" s="6"/>
      <c r="D161" s="18"/>
      <c r="E161" s="26" t="s">
        <v>262</v>
      </c>
      <c r="F161" s="25"/>
      <c r="G161" s="24" t="s">
        <v>310</v>
      </c>
      <c r="H161" s="25" t="s">
        <v>271</v>
      </c>
      <c r="I161" s="25">
        <f>SUMIF($F$160:$F$160,$H161&amp;$G161,I$160:I$160)</f>
        <v>0</v>
      </c>
      <c r="J161" s="25"/>
      <c r="K161" s="28"/>
      <c r="L161" s="29"/>
      <c r="M161" s="25"/>
      <c r="N161" s="25"/>
      <c r="O161" s="28">
        <f t="shared" ref="O161:U161" si="74">SUMIF($F$160:$F$160,$H161&amp;$G161,O$160:O$160)</f>
        <v>0</v>
      </c>
      <c r="P161" s="31">
        <f t="shared" si="74"/>
        <v>0</v>
      </c>
      <c r="Q161" s="30">
        <f t="shared" si="74"/>
        <v>0</v>
      </c>
      <c r="R161" s="25">
        <f t="shared" si="74"/>
        <v>0</v>
      </c>
      <c r="S161" s="25">
        <f t="shared" si="74"/>
        <v>0</v>
      </c>
      <c r="T161" s="25">
        <f t="shared" si="74"/>
        <v>0</v>
      </c>
      <c r="U161" s="25">
        <f t="shared" si="74"/>
        <v>0</v>
      </c>
      <c r="V161" s="25"/>
      <c r="W161" s="25">
        <f t="shared" ref="W161:AA161" si="75">SUMIF($F$160:$F$160,$H161&amp;$G161,W$160:W$160)</f>
        <v>0</v>
      </c>
      <c r="X161" s="25">
        <f t="shared" si="75"/>
        <v>0</v>
      </c>
      <c r="Y161" s="25">
        <f t="shared" si="75"/>
        <v>0</v>
      </c>
      <c r="Z161" s="25">
        <f t="shared" si="75"/>
        <v>0</v>
      </c>
      <c r="AA161" s="25">
        <f t="shared" si="75"/>
        <v>0</v>
      </c>
      <c r="AB161" s="27" t="e">
        <f t="shared" ref="AB161" si="76">Z161/I161</f>
        <v>#DIV/0!</v>
      </c>
      <c r="AC161" s="25">
        <f t="shared" ref="AC161:AE161" si="77">SUMIF($F$160:$F$160,$H161&amp;$G161,AC$160:AC$160)</f>
        <v>0</v>
      </c>
      <c r="AD161" s="25">
        <f t="shared" si="77"/>
        <v>0</v>
      </c>
      <c r="AE161" s="25">
        <f t="shared" si="77"/>
        <v>0</v>
      </c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</row>
  </sheetData>
  <mergeCells count="605">
    <mergeCell ref="G1:H1"/>
    <mergeCell ref="A2:A4"/>
    <mergeCell ref="G113:G115"/>
    <mergeCell ref="E109:E125"/>
    <mergeCell ref="AC2:AE3"/>
    <mergeCell ref="S3:U3"/>
    <mergeCell ref="V3:Y3"/>
    <mergeCell ref="Z3:Z4"/>
    <mergeCell ref="AA3:AA4"/>
    <mergeCell ref="AB3:AB4"/>
    <mergeCell ref="I2:I4"/>
    <mergeCell ref="J2:J4"/>
    <mergeCell ref="K2:N3"/>
    <mergeCell ref="O2:Q4"/>
    <mergeCell ref="R2:R4"/>
    <mergeCell ref="S2:AB2"/>
    <mergeCell ref="K4:L4"/>
    <mergeCell ref="AB5:AB6"/>
    <mergeCell ref="AC5:AC6"/>
    <mergeCell ref="AD5:AD6"/>
    <mergeCell ref="AE5:AE6"/>
    <mergeCell ref="G7:H8"/>
    <mergeCell ref="I7:I8"/>
    <mergeCell ref="O7:O8"/>
    <mergeCell ref="AC7:AC8"/>
    <mergeCell ref="P7:P8"/>
    <mergeCell ref="Q7:Q8"/>
    <mergeCell ref="R7:R8"/>
    <mergeCell ref="R5:R6"/>
    <mergeCell ref="S5:S6"/>
    <mergeCell ref="T5:T6"/>
    <mergeCell ref="U5:U6"/>
    <mergeCell ref="Z5:Z6"/>
    <mergeCell ref="AA5:AA6"/>
    <mergeCell ref="AD7:AD8"/>
    <mergeCell ref="AE7:AE8"/>
    <mergeCell ref="G9:H10"/>
    <mergeCell ref="I9:I10"/>
    <mergeCell ref="O9:O10"/>
    <mergeCell ref="P9:P10"/>
    <mergeCell ref="Q9:Q10"/>
    <mergeCell ref="R9:R10"/>
    <mergeCell ref="S9:S10"/>
    <mergeCell ref="S7:S8"/>
    <mergeCell ref="T7:T8"/>
    <mergeCell ref="U7:U8"/>
    <mergeCell ref="Z7:Z8"/>
    <mergeCell ref="AA7:AA8"/>
    <mergeCell ref="AB7:AB8"/>
    <mergeCell ref="J5:J10"/>
    <mergeCell ref="K5:K10"/>
    <mergeCell ref="AD9:AD10"/>
    <mergeCell ref="AE9:AE10"/>
    <mergeCell ref="U9:U10"/>
    <mergeCell ref="Z9:Z10"/>
    <mergeCell ref="AA9:AA10"/>
    <mergeCell ref="AB9:AB10"/>
    <mergeCell ref="AC9:AC10"/>
    <mergeCell ref="D11:D16"/>
    <mergeCell ref="E11:E16"/>
    <mergeCell ref="G11:H12"/>
    <mergeCell ref="I11:I12"/>
    <mergeCell ref="J11:J16"/>
    <mergeCell ref="K11:K16"/>
    <mergeCell ref="L11:L16"/>
    <mergeCell ref="M11:M16"/>
    <mergeCell ref="T9:T10"/>
    <mergeCell ref="S11:S12"/>
    <mergeCell ref="D5:D10"/>
    <mergeCell ref="E5:E10"/>
    <mergeCell ref="L5:L10"/>
    <mergeCell ref="M5:M10"/>
    <mergeCell ref="N5:N10"/>
    <mergeCell ref="O5:O6"/>
    <mergeCell ref="P5:P6"/>
    <mergeCell ref="Q5:Q6"/>
    <mergeCell ref="G5:H6"/>
    <mergeCell ref="I5:I6"/>
    <mergeCell ref="AD11:AD12"/>
    <mergeCell ref="AE11:AE12"/>
    <mergeCell ref="G13:H14"/>
    <mergeCell ref="I13:I14"/>
    <mergeCell ref="O13:O14"/>
    <mergeCell ref="P13:P14"/>
    <mergeCell ref="Q13:Q14"/>
    <mergeCell ref="R13:R14"/>
    <mergeCell ref="S13:S14"/>
    <mergeCell ref="T13:T14"/>
    <mergeCell ref="T11:T12"/>
    <mergeCell ref="U11:U12"/>
    <mergeCell ref="Z11:Z12"/>
    <mergeCell ref="AA11:AA12"/>
    <mergeCell ref="AB11:AB12"/>
    <mergeCell ref="AC11:AC12"/>
    <mergeCell ref="N11:N16"/>
    <mergeCell ref="O11:O12"/>
    <mergeCell ref="P11:P12"/>
    <mergeCell ref="Q11:Q12"/>
    <mergeCell ref="R11:R12"/>
    <mergeCell ref="Z15:Z16"/>
    <mergeCell ref="AA15:AA16"/>
    <mergeCell ref="AB15:AB16"/>
    <mergeCell ref="AC15:AC16"/>
    <mergeCell ref="AD15:AD16"/>
    <mergeCell ref="AE15:AE16"/>
    <mergeCell ref="AE13:AE14"/>
    <mergeCell ref="G15:H16"/>
    <mergeCell ref="I15:I16"/>
    <mergeCell ref="O15:O16"/>
    <mergeCell ref="P15:P16"/>
    <mergeCell ref="Q15:Q16"/>
    <mergeCell ref="R15:R16"/>
    <mergeCell ref="S15:S16"/>
    <mergeCell ref="T15:T16"/>
    <mergeCell ref="U15:U16"/>
    <mergeCell ref="U13:U14"/>
    <mergeCell ref="Z13:Z14"/>
    <mergeCell ref="AA13:AA14"/>
    <mergeCell ref="AB13:AB14"/>
    <mergeCell ref="AC13:AC14"/>
    <mergeCell ref="AD13:AD14"/>
    <mergeCell ref="AA17:AA18"/>
    <mergeCell ref="L17:L22"/>
    <mergeCell ref="M17:M22"/>
    <mergeCell ref="N17:N22"/>
    <mergeCell ref="O17:O18"/>
    <mergeCell ref="P17:P18"/>
    <mergeCell ref="Q17:Q18"/>
    <mergeCell ref="G17:H18"/>
    <mergeCell ref="I17:I18"/>
    <mergeCell ref="O19:O20"/>
    <mergeCell ref="P19:P20"/>
    <mergeCell ref="Q19:Q20"/>
    <mergeCell ref="R19:R20"/>
    <mergeCell ref="R17:R18"/>
    <mergeCell ref="S17:S18"/>
    <mergeCell ref="T17:T18"/>
    <mergeCell ref="U17:U18"/>
    <mergeCell ref="Z17:Z18"/>
    <mergeCell ref="AC19:AC20"/>
    <mergeCell ref="AD19:AD20"/>
    <mergeCell ref="AE19:AE20"/>
    <mergeCell ref="G21:H22"/>
    <mergeCell ref="I21:I22"/>
    <mergeCell ref="O21:O22"/>
    <mergeCell ref="P21:P22"/>
    <mergeCell ref="Q21:Q22"/>
    <mergeCell ref="R21:R22"/>
    <mergeCell ref="S21:S22"/>
    <mergeCell ref="S19:S20"/>
    <mergeCell ref="T19:T20"/>
    <mergeCell ref="U19:U20"/>
    <mergeCell ref="Z19:Z20"/>
    <mergeCell ref="AA19:AA20"/>
    <mergeCell ref="AB19:AB20"/>
    <mergeCell ref="J17:J22"/>
    <mergeCell ref="K17:K22"/>
    <mergeCell ref="AB17:AB18"/>
    <mergeCell ref="AC17:AC18"/>
    <mergeCell ref="AD17:AD18"/>
    <mergeCell ref="AE17:AE18"/>
    <mergeCell ref="G19:H20"/>
    <mergeCell ref="I19:I20"/>
    <mergeCell ref="G24:H24"/>
    <mergeCell ref="D25:D36"/>
    <mergeCell ref="E25:E36"/>
    <mergeCell ref="G25:H27"/>
    <mergeCell ref="I25:I27"/>
    <mergeCell ref="J25:J36"/>
    <mergeCell ref="AD21:AD22"/>
    <mergeCell ref="AE21:AE22"/>
    <mergeCell ref="D23:D24"/>
    <mergeCell ref="E23:E24"/>
    <mergeCell ref="G23:H23"/>
    <mergeCell ref="J23:J24"/>
    <mergeCell ref="K23:K24"/>
    <mergeCell ref="L23:L24"/>
    <mergeCell ref="M23:M24"/>
    <mergeCell ref="N23:N24"/>
    <mergeCell ref="T21:T22"/>
    <mergeCell ref="U21:U22"/>
    <mergeCell ref="Z21:Z22"/>
    <mergeCell ref="AA21:AA22"/>
    <mergeCell ref="AB21:AB22"/>
    <mergeCell ref="AC21:AC22"/>
    <mergeCell ref="D17:D22"/>
    <mergeCell ref="E17:E22"/>
    <mergeCell ref="AA25:AA27"/>
    <mergeCell ref="AB25:AB27"/>
    <mergeCell ref="AC25:AC27"/>
    <mergeCell ref="AD25:AD27"/>
    <mergeCell ref="AE25:AE27"/>
    <mergeCell ref="G28:H30"/>
    <mergeCell ref="I28:I30"/>
    <mergeCell ref="O28:O30"/>
    <mergeCell ref="P28:P30"/>
    <mergeCell ref="Q28:Q30"/>
    <mergeCell ref="Q25:Q27"/>
    <mergeCell ref="R25:R27"/>
    <mergeCell ref="S25:S27"/>
    <mergeCell ref="T25:T27"/>
    <mergeCell ref="U25:U27"/>
    <mergeCell ref="Z25:Z27"/>
    <mergeCell ref="K25:K36"/>
    <mergeCell ref="L25:L36"/>
    <mergeCell ref="M25:M36"/>
    <mergeCell ref="N25:N36"/>
    <mergeCell ref="O25:O27"/>
    <mergeCell ref="P25:P27"/>
    <mergeCell ref="AB28:AB30"/>
    <mergeCell ref="AC28:AC30"/>
    <mergeCell ref="AD28:AD30"/>
    <mergeCell ref="AE28:AE30"/>
    <mergeCell ref="G31:H33"/>
    <mergeCell ref="I31:I33"/>
    <mergeCell ref="O31:O33"/>
    <mergeCell ref="P31:P33"/>
    <mergeCell ref="Q31:Q33"/>
    <mergeCell ref="R31:R33"/>
    <mergeCell ref="R28:R30"/>
    <mergeCell ref="S28:S30"/>
    <mergeCell ref="T28:T30"/>
    <mergeCell ref="U28:U30"/>
    <mergeCell ref="Z28:Z30"/>
    <mergeCell ref="AA28:AA30"/>
    <mergeCell ref="AC31:AC33"/>
    <mergeCell ref="AD31:AD33"/>
    <mergeCell ref="AE31:AE33"/>
    <mergeCell ref="U31:U33"/>
    <mergeCell ref="Z31:Z33"/>
    <mergeCell ref="AA31:AA33"/>
    <mergeCell ref="AB31:AB33"/>
    <mergeCell ref="G34:H36"/>
    <mergeCell ref="I34:I36"/>
    <mergeCell ref="O34:O36"/>
    <mergeCell ref="P34:P36"/>
    <mergeCell ref="Q34:Q36"/>
    <mergeCell ref="R34:R36"/>
    <mergeCell ref="S34:S36"/>
    <mergeCell ref="S31:S33"/>
    <mergeCell ref="T31:T33"/>
    <mergeCell ref="AD34:AD36"/>
    <mergeCell ref="AE34:AE36"/>
    <mergeCell ref="G37:H37"/>
    <mergeCell ref="D38:D57"/>
    <mergeCell ref="E38:E57"/>
    <mergeCell ref="G38:H41"/>
    <mergeCell ref="I38:I41"/>
    <mergeCell ref="J38:J57"/>
    <mergeCell ref="K38:K57"/>
    <mergeCell ref="L38:L57"/>
    <mergeCell ref="T34:T36"/>
    <mergeCell ref="U34:U36"/>
    <mergeCell ref="Z34:Z36"/>
    <mergeCell ref="AA34:AA36"/>
    <mergeCell ref="AB34:AB36"/>
    <mergeCell ref="AC34:AC36"/>
    <mergeCell ref="AC38:AC41"/>
    <mergeCell ref="AD38:AD41"/>
    <mergeCell ref="AE38:AE41"/>
    <mergeCell ref="G42:H45"/>
    <mergeCell ref="I42:I45"/>
    <mergeCell ref="O42:O45"/>
    <mergeCell ref="P42:P45"/>
    <mergeCell ref="Q42:Q45"/>
    <mergeCell ref="S38:S41"/>
    <mergeCell ref="T38:T41"/>
    <mergeCell ref="U38:U41"/>
    <mergeCell ref="Z38:Z41"/>
    <mergeCell ref="AA38:AA41"/>
    <mergeCell ref="AB38:AB41"/>
    <mergeCell ref="M38:M57"/>
    <mergeCell ref="N38:N57"/>
    <mergeCell ref="O38:O41"/>
    <mergeCell ref="P38:P41"/>
    <mergeCell ref="Q38:Q41"/>
    <mergeCell ref="R38:R41"/>
    <mergeCell ref="Z50:Z53"/>
    <mergeCell ref="AA50:AA53"/>
    <mergeCell ref="AB50:AB53"/>
    <mergeCell ref="Q54:Q57"/>
    <mergeCell ref="R54:R57"/>
    <mergeCell ref="AD42:AD45"/>
    <mergeCell ref="AE42:AE45"/>
    <mergeCell ref="G46:H49"/>
    <mergeCell ref="I46:I49"/>
    <mergeCell ref="O46:O49"/>
    <mergeCell ref="P46:P49"/>
    <mergeCell ref="Q46:Q49"/>
    <mergeCell ref="R46:R49"/>
    <mergeCell ref="S46:S49"/>
    <mergeCell ref="T46:T49"/>
    <mergeCell ref="T42:T45"/>
    <mergeCell ref="U42:U45"/>
    <mergeCell ref="Z42:Z45"/>
    <mergeCell ref="AA42:AA45"/>
    <mergeCell ref="AB42:AB45"/>
    <mergeCell ref="AC42:AC45"/>
    <mergeCell ref="R42:R45"/>
    <mergeCell ref="S42:S45"/>
    <mergeCell ref="AC58:AC59"/>
    <mergeCell ref="AD58:AD59"/>
    <mergeCell ref="AC50:AC53"/>
    <mergeCell ref="AD50:AD53"/>
    <mergeCell ref="AE50:AE53"/>
    <mergeCell ref="AE46:AE49"/>
    <mergeCell ref="G50:H53"/>
    <mergeCell ref="I50:I53"/>
    <mergeCell ref="O50:O53"/>
    <mergeCell ref="P50:P53"/>
    <mergeCell ref="Q50:Q53"/>
    <mergeCell ref="R50:R53"/>
    <mergeCell ref="S50:S53"/>
    <mergeCell ref="T50:T53"/>
    <mergeCell ref="U50:U53"/>
    <mergeCell ref="U46:U49"/>
    <mergeCell ref="Z46:Z49"/>
    <mergeCell ref="AA46:AA49"/>
    <mergeCell ref="AB46:AB49"/>
    <mergeCell ref="AC46:AC49"/>
    <mergeCell ref="AD46:AD49"/>
    <mergeCell ref="AD60:AD61"/>
    <mergeCell ref="AE60:AE61"/>
    <mergeCell ref="G62:H63"/>
    <mergeCell ref="I62:I63"/>
    <mergeCell ref="AC54:AC57"/>
    <mergeCell ref="AD54:AD57"/>
    <mergeCell ref="AE54:AE57"/>
    <mergeCell ref="D58:D63"/>
    <mergeCell ref="E58:E63"/>
    <mergeCell ref="G58:H59"/>
    <mergeCell ref="I58:I59"/>
    <mergeCell ref="J58:J63"/>
    <mergeCell ref="K58:K63"/>
    <mergeCell ref="L58:L63"/>
    <mergeCell ref="S54:S57"/>
    <mergeCell ref="T54:T57"/>
    <mergeCell ref="U54:U57"/>
    <mergeCell ref="Z54:Z57"/>
    <mergeCell ref="AA54:AA57"/>
    <mergeCell ref="AB54:AB57"/>
    <mergeCell ref="G54:H57"/>
    <mergeCell ref="I54:I57"/>
    <mergeCell ref="O54:O57"/>
    <mergeCell ref="P54:P57"/>
    <mergeCell ref="T62:T63"/>
    <mergeCell ref="T60:T61"/>
    <mergeCell ref="U60:U61"/>
    <mergeCell ref="Z60:Z61"/>
    <mergeCell ref="AE58:AE59"/>
    <mergeCell ref="G60:H61"/>
    <mergeCell ref="I60:I61"/>
    <mergeCell ref="O60:O61"/>
    <mergeCell ref="P60:P61"/>
    <mergeCell ref="Q60:Q61"/>
    <mergeCell ref="R60:R61"/>
    <mergeCell ref="S60:S61"/>
    <mergeCell ref="S58:S59"/>
    <mergeCell ref="T58:T59"/>
    <mergeCell ref="U58:U59"/>
    <mergeCell ref="Z58:Z59"/>
    <mergeCell ref="AA58:AA59"/>
    <mergeCell ref="AB58:AB59"/>
    <mergeCell ref="M58:M63"/>
    <mergeCell ref="N58:N63"/>
    <mergeCell ref="O58:O59"/>
    <mergeCell ref="P58:P59"/>
    <mergeCell ref="Q58:Q59"/>
    <mergeCell ref="R58:R59"/>
    <mergeCell ref="AA60:AA61"/>
    <mergeCell ref="AB60:AB61"/>
    <mergeCell ref="AC60:AC61"/>
    <mergeCell ref="AE62:AE63"/>
    <mergeCell ref="D64:D65"/>
    <mergeCell ref="E64:E65"/>
    <mergeCell ref="G64:H64"/>
    <mergeCell ref="J64:J65"/>
    <mergeCell ref="K64:K65"/>
    <mergeCell ref="L64:L65"/>
    <mergeCell ref="M64:M65"/>
    <mergeCell ref="N64:N65"/>
    <mergeCell ref="G65:H65"/>
    <mergeCell ref="U62:U63"/>
    <mergeCell ref="Z62:Z63"/>
    <mergeCell ref="AA62:AA63"/>
    <mergeCell ref="AB62:AB63"/>
    <mergeCell ref="AC62:AC63"/>
    <mergeCell ref="AD62:AD63"/>
    <mergeCell ref="O62:O63"/>
    <mergeCell ref="P62:P63"/>
    <mergeCell ref="Q62:Q63"/>
    <mergeCell ref="R62:R63"/>
    <mergeCell ref="S62:S63"/>
    <mergeCell ref="M66:M67"/>
    <mergeCell ref="N66:N67"/>
    <mergeCell ref="G67:H67"/>
    <mergeCell ref="G68:H68"/>
    <mergeCell ref="G69:H69"/>
    <mergeCell ref="G70:H70"/>
    <mergeCell ref="D66:D67"/>
    <mergeCell ref="E66:E67"/>
    <mergeCell ref="G66:H66"/>
    <mergeCell ref="J66:J67"/>
    <mergeCell ref="K66:K67"/>
    <mergeCell ref="L66:L67"/>
    <mergeCell ref="L73:L84"/>
    <mergeCell ref="M73:M84"/>
    <mergeCell ref="N73:N84"/>
    <mergeCell ref="O73:O75"/>
    <mergeCell ref="O76:O78"/>
    <mergeCell ref="O79:O81"/>
    <mergeCell ref="G71:H71"/>
    <mergeCell ref="G72:H72"/>
    <mergeCell ref="D73:D84"/>
    <mergeCell ref="E73:E84"/>
    <mergeCell ref="G73:H75"/>
    <mergeCell ref="I73:I75"/>
    <mergeCell ref="G76:H78"/>
    <mergeCell ref="I76:I78"/>
    <mergeCell ref="G79:H81"/>
    <mergeCell ref="I79:I81"/>
    <mergeCell ref="Z73:Z75"/>
    <mergeCell ref="AA73:AA75"/>
    <mergeCell ref="AB73:AB75"/>
    <mergeCell ref="AC73:AC75"/>
    <mergeCell ref="AD73:AD75"/>
    <mergeCell ref="AE73:AE75"/>
    <mergeCell ref="P73:P75"/>
    <mergeCell ref="Q73:Q75"/>
    <mergeCell ref="R73:R75"/>
    <mergeCell ref="S73:S75"/>
    <mergeCell ref="T73:T75"/>
    <mergeCell ref="U73:U75"/>
    <mergeCell ref="Z76:Z78"/>
    <mergeCell ref="AA76:AA78"/>
    <mergeCell ref="AB76:AB78"/>
    <mergeCell ref="AC76:AC78"/>
    <mergeCell ref="AD76:AD78"/>
    <mergeCell ref="AE76:AE78"/>
    <mergeCell ref="P76:P78"/>
    <mergeCell ref="Q76:Q78"/>
    <mergeCell ref="R76:R78"/>
    <mergeCell ref="S76:S78"/>
    <mergeCell ref="T76:T78"/>
    <mergeCell ref="U76:U78"/>
    <mergeCell ref="Z79:Z81"/>
    <mergeCell ref="AA79:AA81"/>
    <mergeCell ref="AB79:AB81"/>
    <mergeCell ref="AC79:AC81"/>
    <mergeCell ref="AD79:AD81"/>
    <mergeCell ref="AE79:AE81"/>
    <mergeCell ref="P79:P81"/>
    <mergeCell ref="Q79:Q81"/>
    <mergeCell ref="R79:R81"/>
    <mergeCell ref="S79:S81"/>
    <mergeCell ref="T79:T81"/>
    <mergeCell ref="U79:U81"/>
    <mergeCell ref="AC82:AC84"/>
    <mergeCell ref="AD82:AD84"/>
    <mergeCell ref="AE82:AE84"/>
    <mergeCell ref="D85:D86"/>
    <mergeCell ref="E85:E86"/>
    <mergeCell ref="G85:H85"/>
    <mergeCell ref="J85:J86"/>
    <mergeCell ref="K85:K86"/>
    <mergeCell ref="L85:L86"/>
    <mergeCell ref="M85:M86"/>
    <mergeCell ref="S82:S84"/>
    <mergeCell ref="T82:T84"/>
    <mergeCell ref="U82:U84"/>
    <mergeCell ref="Z82:Z84"/>
    <mergeCell ref="AA82:AA84"/>
    <mergeCell ref="AB82:AB84"/>
    <mergeCell ref="G82:H84"/>
    <mergeCell ref="I82:I84"/>
    <mergeCell ref="O82:O84"/>
    <mergeCell ref="P82:P84"/>
    <mergeCell ref="Q82:Q84"/>
    <mergeCell ref="R82:R84"/>
    <mergeCell ref="J73:J84"/>
    <mergeCell ref="K73:K84"/>
    <mergeCell ref="N85:N86"/>
    <mergeCell ref="G86:H86"/>
    <mergeCell ref="G87:H87"/>
    <mergeCell ref="G88:H88"/>
    <mergeCell ref="D89:D90"/>
    <mergeCell ref="E89:E90"/>
    <mergeCell ref="G89:H89"/>
    <mergeCell ref="J89:J90"/>
    <mergeCell ref="K89:K90"/>
    <mergeCell ref="L89:L90"/>
    <mergeCell ref="M89:M90"/>
    <mergeCell ref="N89:N90"/>
    <mergeCell ref="G90:H90"/>
    <mergeCell ref="G91:H91"/>
    <mergeCell ref="D92:D93"/>
    <mergeCell ref="E92:E93"/>
    <mergeCell ref="G92:H92"/>
    <mergeCell ref="J92:J93"/>
    <mergeCell ref="K92:K93"/>
    <mergeCell ref="L92:L93"/>
    <mergeCell ref="M92:M93"/>
    <mergeCell ref="N92:N93"/>
    <mergeCell ref="G93:H93"/>
    <mergeCell ref="D94:D95"/>
    <mergeCell ref="E94:E95"/>
    <mergeCell ref="G94:H94"/>
    <mergeCell ref="J94:J95"/>
    <mergeCell ref="K94:K95"/>
    <mergeCell ref="L94:L95"/>
    <mergeCell ref="M94:M95"/>
    <mergeCell ref="N94:N95"/>
    <mergeCell ref="G95:H95"/>
    <mergeCell ref="D96:D97"/>
    <mergeCell ref="E96:E97"/>
    <mergeCell ref="G96:H96"/>
    <mergeCell ref="J96:J97"/>
    <mergeCell ref="K96:K97"/>
    <mergeCell ref="L96:L97"/>
    <mergeCell ref="M96:M97"/>
    <mergeCell ref="N96:N97"/>
    <mergeCell ref="G104:H104"/>
    <mergeCell ref="G105:H105"/>
    <mergeCell ref="G106:H106"/>
    <mergeCell ref="G107:H107"/>
    <mergeCell ref="G108:H108"/>
    <mergeCell ref="G97:H97"/>
    <mergeCell ref="G98:H98"/>
    <mergeCell ref="G99:H99"/>
    <mergeCell ref="G100:H100"/>
    <mergeCell ref="G101:H101"/>
    <mergeCell ref="G102:H102"/>
    <mergeCell ref="L132:L133"/>
    <mergeCell ref="M132:M133"/>
    <mergeCell ref="N132:N133"/>
    <mergeCell ref="G133:H133"/>
    <mergeCell ref="G134:H134"/>
    <mergeCell ref="G135:H135"/>
    <mergeCell ref="G131:H131"/>
    <mergeCell ref="D132:D133"/>
    <mergeCell ref="E132:E133"/>
    <mergeCell ref="G132:H132"/>
    <mergeCell ref="J132:J133"/>
    <mergeCell ref="K132:K133"/>
    <mergeCell ref="D128:D130"/>
    <mergeCell ref="E128:E130"/>
    <mergeCell ref="G128:H130"/>
    <mergeCell ref="G160:H160"/>
    <mergeCell ref="G2:H4"/>
    <mergeCell ref="E2:E4"/>
    <mergeCell ref="D2:D4"/>
    <mergeCell ref="C2:C4"/>
    <mergeCell ref="B2:B4"/>
    <mergeCell ref="G110:G112"/>
    <mergeCell ref="G123:G125"/>
    <mergeCell ref="G142:H142"/>
    <mergeCell ref="G143:H143"/>
    <mergeCell ref="G144:H144"/>
    <mergeCell ref="G145:H145"/>
    <mergeCell ref="G146:H146"/>
    <mergeCell ref="G147:H147"/>
    <mergeCell ref="G136:H136"/>
    <mergeCell ref="G137:H137"/>
    <mergeCell ref="G138:H138"/>
    <mergeCell ref="G139:H139"/>
    <mergeCell ref="G140:H140"/>
    <mergeCell ref="G141:H141"/>
    <mergeCell ref="G103:H103"/>
    <mergeCell ref="E148:E149"/>
    <mergeCell ref="E150:G151"/>
    <mergeCell ref="A157:A159"/>
    <mergeCell ref="B157:B159"/>
    <mergeCell ref="C157:C159"/>
    <mergeCell ref="D157:D159"/>
    <mergeCell ref="E157:E159"/>
    <mergeCell ref="G157:H159"/>
    <mergeCell ref="AC128:AE129"/>
    <mergeCell ref="S129:U129"/>
    <mergeCell ref="V129:Y129"/>
    <mergeCell ref="Z129:Z130"/>
    <mergeCell ref="AA129:AA130"/>
    <mergeCell ref="AB129:AB130"/>
    <mergeCell ref="I128:I130"/>
    <mergeCell ref="J128:J130"/>
    <mergeCell ref="K128:N129"/>
    <mergeCell ref="O128:Q130"/>
    <mergeCell ref="R128:R130"/>
    <mergeCell ref="S128:AB128"/>
    <mergeCell ref="K130:L130"/>
    <mergeCell ref="A128:A130"/>
    <mergeCell ref="B128:B130"/>
    <mergeCell ref="C128:C130"/>
    <mergeCell ref="AC157:AE158"/>
    <mergeCell ref="S158:U158"/>
    <mergeCell ref="V158:Y158"/>
    <mergeCell ref="Z158:Z159"/>
    <mergeCell ref="AA158:AA159"/>
    <mergeCell ref="AB158:AB159"/>
    <mergeCell ref="I157:I159"/>
    <mergeCell ref="J157:J159"/>
    <mergeCell ref="K157:N158"/>
    <mergeCell ref="O157:Q159"/>
    <mergeCell ref="R157:R159"/>
    <mergeCell ref="S157:AB157"/>
    <mergeCell ref="K159:L159"/>
  </mergeCells>
  <phoneticPr fontId="1"/>
  <conditionalFormatting sqref="A6:D10 A12:D16 A23:E23 A18:D22 A25:E25 A24:D24 A26:D36 A39:D57 A64:E64 A59:D63 A66:E66 A65:D65 A68:E73 A67:D67 A85:E85 A74:D84 A87:E89 A86:D86 A91:E92 A90:D90 A94:E94 A93:D93 A96:E96 A95:D95 A98:E108 A97:D97 A134:E147 A133:D133 A162:AE554 G7 G9 A11:E11 G13 G15 A17:E17 G19 G21 G23:G25 G28 G31 G34 A37:E38 G42 G46 G50 G54 A58:E58 G60 G62 G64:G73 G76 G79 G82 G85:G108 G58 G37:G38 G17 G11 I5:AE108 G5 A5:E5 I126:AE127 A126:G127 F5:F108 A131:E132 I131:AE147 F110:H110 E109 I160:AE160 A160:G160 A148:D156 H150:AA156 F148:AA149 AB148:AE156 F131:G147">
    <cfRule type="expression" dxfId="85" priority="101">
      <formula>_xlfn.ISFORMULA(A5)</formula>
    </cfRule>
  </conditionalFormatting>
  <conditionalFormatting sqref="A110:D112 A116:D125">
    <cfRule type="expression" dxfId="84" priority="95">
      <formula>_xlfn.ISFORMULA(A110)</formula>
    </cfRule>
  </conditionalFormatting>
  <conditionalFormatting sqref="G116:G123 F111:F112 H112:N112 F116:F125 H111 J110:N111 H116:H122 J116:N122 V116:V122 V110:V112 H123:AA125">
    <cfRule type="expression" dxfId="83" priority="94">
      <formula>_xlfn.ISFORMULA(F110)</formula>
    </cfRule>
  </conditionalFormatting>
  <conditionalFormatting sqref="AC125:AE125">
    <cfRule type="expression" dxfId="82" priority="93">
      <formula>_xlfn.ISFORMULA(AC125)</formula>
    </cfRule>
  </conditionalFormatting>
  <conditionalFormatting sqref="A113:D114">
    <cfRule type="expression" dxfId="81" priority="90">
      <formula>_xlfn.ISFORMULA(A113)</formula>
    </cfRule>
  </conditionalFormatting>
  <conditionalFormatting sqref="F114 F113:H113 H114 J113:N114 V113:V114">
    <cfRule type="expression" dxfId="80" priority="89">
      <formula>_xlfn.ISFORMULA(F113)</formula>
    </cfRule>
  </conditionalFormatting>
  <conditionalFormatting sqref="A115:D115">
    <cfRule type="expression" dxfId="79" priority="87">
      <formula>_xlfn.ISFORMULA(A115)</formula>
    </cfRule>
  </conditionalFormatting>
  <conditionalFormatting sqref="F115 H115:N115 V115">
    <cfRule type="expression" dxfId="78" priority="86">
      <formula>_xlfn.ISFORMULA(F115)</formula>
    </cfRule>
  </conditionalFormatting>
  <conditionalFormatting sqref="A109:D109">
    <cfRule type="expression" dxfId="77" priority="84">
      <formula>_xlfn.ISFORMULA(A109)</formula>
    </cfRule>
  </conditionalFormatting>
  <conditionalFormatting sqref="F109:N109 V109 AB109:AB125">
    <cfRule type="expression" dxfId="76" priority="83">
      <formula>_xlfn.ISFORMULA(F109)</formula>
    </cfRule>
  </conditionalFormatting>
  <conditionalFormatting sqref="I110:I111">
    <cfRule type="expression" dxfId="75" priority="81">
      <formula>_xlfn.ISFORMULA(I110)</formula>
    </cfRule>
  </conditionalFormatting>
  <conditionalFormatting sqref="I113:I114">
    <cfRule type="expression" dxfId="74" priority="80">
      <formula>_xlfn.ISFORMULA(I113)</formula>
    </cfRule>
  </conditionalFormatting>
  <conditionalFormatting sqref="I116">
    <cfRule type="expression" dxfId="73" priority="79">
      <formula>_xlfn.ISFORMULA(I116)</formula>
    </cfRule>
  </conditionalFormatting>
  <conditionalFormatting sqref="I117:I122">
    <cfRule type="expression" dxfId="72" priority="78">
      <formula>_xlfn.ISFORMULA(I117)</formula>
    </cfRule>
  </conditionalFormatting>
  <conditionalFormatting sqref="O112">
    <cfRule type="expression" dxfId="71" priority="77">
      <formula>_xlfn.ISFORMULA(O112)</formula>
    </cfRule>
  </conditionalFormatting>
  <conditionalFormatting sqref="O115">
    <cfRule type="expression" dxfId="70" priority="76">
      <formula>_xlfn.ISFORMULA(O115)</formula>
    </cfRule>
  </conditionalFormatting>
  <conditionalFormatting sqref="O109">
    <cfRule type="expression" dxfId="69" priority="75">
      <formula>_xlfn.ISFORMULA(O109)</formula>
    </cfRule>
  </conditionalFormatting>
  <conditionalFormatting sqref="O110">
    <cfRule type="expression" dxfId="68" priority="74">
      <formula>_xlfn.ISFORMULA(O110)</formula>
    </cfRule>
  </conditionalFormatting>
  <conditionalFormatting sqref="O113">
    <cfRule type="expression" dxfId="67" priority="73">
      <formula>_xlfn.ISFORMULA(O113)</formula>
    </cfRule>
  </conditionalFormatting>
  <conditionalFormatting sqref="O116">
    <cfRule type="expression" dxfId="66" priority="72">
      <formula>_xlfn.ISFORMULA(O116)</formula>
    </cfRule>
  </conditionalFormatting>
  <conditionalFormatting sqref="O117:O122">
    <cfRule type="expression" dxfId="65" priority="71">
      <formula>_xlfn.ISFORMULA(O117)</formula>
    </cfRule>
  </conditionalFormatting>
  <conditionalFormatting sqref="P112">
    <cfRule type="expression" dxfId="64" priority="70">
      <formula>_xlfn.ISFORMULA(P112)</formula>
    </cfRule>
  </conditionalFormatting>
  <conditionalFormatting sqref="P115">
    <cfRule type="expression" dxfId="63" priority="69">
      <formula>_xlfn.ISFORMULA(P115)</formula>
    </cfRule>
  </conditionalFormatting>
  <conditionalFormatting sqref="P109">
    <cfRule type="expression" dxfId="62" priority="68">
      <formula>_xlfn.ISFORMULA(P109)</formula>
    </cfRule>
  </conditionalFormatting>
  <conditionalFormatting sqref="P110">
    <cfRule type="expression" dxfId="61" priority="67">
      <formula>_xlfn.ISFORMULA(P110)</formula>
    </cfRule>
  </conditionalFormatting>
  <conditionalFormatting sqref="P113">
    <cfRule type="expression" dxfId="60" priority="66">
      <formula>_xlfn.ISFORMULA(P113)</formula>
    </cfRule>
  </conditionalFormatting>
  <conditionalFormatting sqref="P116">
    <cfRule type="expression" dxfId="59" priority="65">
      <formula>_xlfn.ISFORMULA(P116)</formula>
    </cfRule>
  </conditionalFormatting>
  <conditionalFormatting sqref="P117:P122">
    <cfRule type="expression" dxfId="58" priority="64">
      <formula>_xlfn.ISFORMULA(P117)</formula>
    </cfRule>
  </conditionalFormatting>
  <conditionalFormatting sqref="Q112">
    <cfRule type="expression" dxfId="57" priority="63">
      <formula>_xlfn.ISFORMULA(Q112)</formula>
    </cfRule>
  </conditionalFormatting>
  <conditionalFormatting sqref="Q115">
    <cfRule type="expression" dxfId="56" priority="62">
      <formula>_xlfn.ISFORMULA(Q115)</formula>
    </cfRule>
  </conditionalFormatting>
  <conditionalFormatting sqref="Q109">
    <cfRule type="expression" dxfId="55" priority="61">
      <formula>_xlfn.ISFORMULA(Q109)</formula>
    </cfRule>
  </conditionalFormatting>
  <conditionalFormatting sqref="Q110">
    <cfRule type="expression" dxfId="54" priority="60">
      <formula>_xlfn.ISFORMULA(Q110)</formula>
    </cfRule>
  </conditionalFormatting>
  <conditionalFormatting sqref="Q113">
    <cfRule type="expression" dxfId="53" priority="59">
      <formula>_xlfn.ISFORMULA(Q113)</formula>
    </cfRule>
  </conditionalFormatting>
  <conditionalFormatting sqref="Q116">
    <cfRule type="expression" dxfId="52" priority="58">
      <formula>_xlfn.ISFORMULA(Q116)</formula>
    </cfRule>
  </conditionalFormatting>
  <conditionalFormatting sqref="Q117:Q122">
    <cfRule type="expression" dxfId="51" priority="57">
      <formula>_xlfn.ISFORMULA(Q117)</formula>
    </cfRule>
  </conditionalFormatting>
  <conditionalFormatting sqref="R112">
    <cfRule type="expression" dxfId="50" priority="56">
      <formula>_xlfn.ISFORMULA(R112)</formula>
    </cfRule>
  </conditionalFormatting>
  <conditionalFormatting sqref="R115">
    <cfRule type="expression" dxfId="49" priority="55">
      <formula>_xlfn.ISFORMULA(R115)</formula>
    </cfRule>
  </conditionalFormatting>
  <conditionalFormatting sqref="R109">
    <cfRule type="expression" dxfId="48" priority="54">
      <formula>_xlfn.ISFORMULA(R109)</formula>
    </cfRule>
  </conditionalFormatting>
  <conditionalFormatting sqref="R110">
    <cfRule type="expression" dxfId="47" priority="53">
      <formula>_xlfn.ISFORMULA(R110)</formula>
    </cfRule>
  </conditionalFormatting>
  <conditionalFormatting sqref="R113">
    <cfRule type="expression" dxfId="46" priority="52">
      <formula>_xlfn.ISFORMULA(R113)</formula>
    </cfRule>
  </conditionalFormatting>
  <conditionalFormatting sqref="R116">
    <cfRule type="expression" dxfId="45" priority="51">
      <formula>_xlfn.ISFORMULA(R116)</formula>
    </cfRule>
  </conditionalFormatting>
  <conditionalFormatting sqref="R117:R122">
    <cfRule type="expression" dxfId="44" priority="50">
      <formula>_xlfn.ISFORMULA(R117)</formula>
    </cfRule>
  </conditionalFormatting>
  <conditionalFormatting sqref="S112">
    <cfRule type="expression" dxfId="43" priority="49">
      <formula>_xlfn.ISFORMULA(S112)</formula>
    </cfRule>
  </conditionalFormatting>
  <conditionalFormatting sqref="S115">
    <cfRule type="expression" dxfId="42" priority="48">
      <formula>_xlfn.ISFORMULA(S115)</formula>
    </cfRule>
  </conditionalFormatting>
  <conditionalFormatting sqref="S109">
    <cfRule type="expression" dxfId="41" priority="47">
      <formula>_xlfn.ISFORMULA(S109)</formula>
    </cfRule>
  </conditionalFormatting>
  <conditionalFormatting sqref="S110">
    <cfRule type="expression" dxfId="40" priority="46">
      <formula>_xlfn.ISFORMULA(S110)</formula>
    </cfRule>
  </conditionalFormatting>
  <conditionalFormatting sqref="S113">
    <cfRule type="expression" dxfId="39" priority="45">
      <formula>_xlfn.ISFORMULA(S113)</formula>
    </cfRule>
  </conditionalFormatting>
  <conditionalFormatting sqref="S116">
    <cfRule type="expression" dxfId="38" priority="44">
      <formula>_xlfn.ISFORMULA(S116)</formula>
    </cfRule>
  </conditionalFormatting>
  <conditionalFormatting sqref="S117:S122">
    <cfRule type="expression" dxfId="37" priority="43">
      <formula>_xlfn.ISFORMULA(S117)</formula>
    </cfRule>
  </conditionalFormatting>
  <conditionalFormatting sqref="T112">
    <cfRule type="expression" dxfId="36" priority="42">
      <formula>_xlfn.ISFORMULA(T112)</formula>
    </cfRule>
  </conditionalFormatting>
  <conditionalFormatting sqref="T115">
    <cfRule type="expression" dxfId="35" priority="41">
      <formula>_xlfn.ISFORMULA(T115)</formula>
    </cfRule>
  </conditionalFormatting>
  <conditionalFormatting sqref="T109">
    <cfRule type="expression" dxfId="34" priority="40">
      <formula>_xlfn.ISFORMULA(T109)</formula>
    </cfRule>
  </conditionalFormatting>
  <conditionalFormatting sqref="T110">
    <cfRule type="expression" dxfId="33" priority="39">
      <formula>_xlfn.ISFORMULA(T110)</formula>
    </cfRule>
  </conditionalFormatting>
  <conditionalFormatting sqref="T113">
    <cfRule type="expression" dxfId="32" priority="38">
      <formula>_xlfn.ISFORMULA(T113)</formula>
    </cfRule>
  </conditionalFormatting>
  <conditionalFormatting sqref="T116">
    <cfRule type="expression" dxfId="31" priority="37">
      <formula>_xlfn.ISFORMULA(T116)</formula>
    </cfRule>
  </conditionalFormatting>
  <conditionalFormatting sqref="T117:T122">
    <cfRule type="expression" dxfId="30" priority="36">
      <formula>_xlfn.ISFORMULA(T117)</formula>
    </cfRule>
  </conditionalFormatting>
  <conditionalFormatting sqref="U112">
    <cfRule type="expression" dxfId="29" priority="35">
      <formula>_xlfn.ISFORMULA(U112)</formula>
    </cfRule>
  </conditionalFormatting>
  <conditionalFormatting sqref="U115">
    <cfRule type="expression" dxfId="28" priority="34">
      <formula>_xlfn.ISFORMULA(U115)</formula>
    </cfRule>
  </conditionalFormatting>
  <conditionalFormatting sqref="U109">
    <cfRule type="expression" dxfId="27" priority="33">
      <formula>_xlfn.ISFORMULA(U109)</formula>
    </cfRule>
  </conditionalFormatting>
  <conditionalFormatting sqref="U110">
    <cfRule type="expression" dxfId="26" priority="32">
      <formula>_xlfn.ISFORMULA(U110)</formula>
    </cfRule>
  </conditionalFormatting>
  <conditionalFormatting sqref="U113">
    <cfRule type="expression" dxfId="25" priority="31">
      <formula>_xlfn.ISFORMULA(U113)</formula>
    </cfRule>
  </conditionalFormatting>
  <conditionalFormatting sqref="U116">
    <cfRule type="expression" dxfId="24" priority="30">
      <formula>_xlfn.ISFORMULA(U116)</formula>
    </cfRule>
  </conditionalFormatting>
  <conditionalFormatting sqref="U117:U122">
    <cfRule type="expression" dxfId="23" priority="29">
      <formula>_xlfn.ISFORMULA(U117)</formula>
    </cfRule>
  </conditionalFormatting>
  <conditionalFormatting sqref="W112:AA112">
    <cfRule type="expression" dxfId="22" priority="28">
      <formula>_xlfn.ISFORMULA(W112)</formula>
    </cfRule>
  </conditionalFormatting>
  <conditionalFormatting sqref="W115:AA115">
    <cfRule type="expression" dxfId="21" priority="27">
      <formula>_xlfn.ISFORMULA(W115)</formula>
    </cfRule>
  </conditionalFormatting>
  <conditionalFormatting sqref="W109:AA109">
    <cfRule type="expression" dxfId="20" priority="26">
      <formula>_xlfn.ISFORMULA(W109)</formula>
    </cfRule>
  </conditionalFormatting>
  <conditionalFormatting sqref="W110:AA110">
    <cfRule type="expression" dxfId="19" priority="25">
      <formula>_xlfn.ISFORMULA(W110)</formula>
    </cfRule>
  </conditionalFormatting>
  <conditionalFormatting sqref="W113:AA113">
    <cfRule type="expression" dxfId="18" priority="24">
      <formula>_xlfn.ISFORMULA(W113)</formula>
    </cfRule>
  </conditionalFormatting>
  <conditionalFormatting sqref="W116:AA116">
    <cfRule type="expression" dxfId="17" priority="23">
      <formula>_xlfn.ISFORMULA(W116)</formula>
    </cfRule>
  </conditionalFormatting>
  <conditionalFormatting sqref="W117:AA122">
    <cfRule type="expression" dxfId="16" priority="22">
      <formula>_xlfn.ISFORMULA(W117)</formula>
    </cfRule>
  </conditionalFormatting>
  <conditionalFormatting sqref="AC112:AE112">
    <cfRule type="expression" dxfId="15" priority="21">
      <formula>_xlfn.ISFORMULA(AC112)</formula>
    </cfRule>
  </conditionalFormatting>
  <conditionalFormatting sqref="AC115:AE115">
    <cfRule type="expression" dxfId="14" priority="20">
      <formula>_xlfn.ISFORMULA(AC115)</formula>
    </cfRule>
  </conditionalFormatting>
  <conditionalFormatting sqref="AC109:AE109">
    <cfRule type="expression" dxfId="13" priority="19">
      <formula>_xlfn.ISFORMULA(AC109)</formula>
    </cfRule>
  </conditionalFormatting>
  <conditionalFormatting sqref="AC110:AE110">
    <cfRule type="expression" dxfId="12" priority="18">
      <formula>_xlfn.ISFORMULA(AC110)</formula>
    </cfRule>
  </conditionalFormatting>
  <conditionalFormatting sqref="AC113:AE113">
    <cfRule type="expression" dxfId="11" priority="17">
      <formula>_xlfn.ISFORMULA(AC113)</formula>
    </cfRule>
  </conditionalFormatting>
  <conditionalFormatting sqref="AC116:AE116">
    <cfRule type="expression" dxfId="10" priority="16">
      <formula>_xlfn.ISFORMULA(AC116)</formula>
    </cfRule>
  </conditionalFormatting>
  <conditionalFormatting sqref="AC117:AE122">
    <cfRule type="expression" dxfId="9" priority="15">
      <formula>_xlfn.ISFORMULA(AC117)</formula>
    </cfRule>
  </conditionalFormatting>
  <conditionalFormatting sqref="AC123:AE124">
    <cfRule type="expression" dxfId="8" priority="14">
      <formula>_xlfn.ISFORMULA(AC123)</formula>
    </cfRule>
  </conditionalFormatting>
  <conditionalFormatting sqref="O114:U114">
    <cfRule type="expression" dxfId="7" priority="13">
      <formula>_xlfn.ISFORMULA(O114)</formula>
    </cfRule>
  </conditionalFormatting>
  <conditionalFormatting sqref="W114:AA114">
    <cfRule type="expression" dxfId="6" priority="12">
      <formula>_xlfn.ISFORMULA(W114)</formula>
    </cfRule>
  </conditionalFormatting>
  <conditionalFormatting sqref="AC114:AE114">
    <cfRule type="expression" dxfId="5" priority="11">
      <formula>_xlfn.ISFORMULA(AC114)</formula>
    </cfRule>
  </conditionalFormatting>
  <conditionalFormatting sqref="O111:U111">
    <cfRule type="expression" dxfId="4" priority="10">
      <formula>_xlfn.ISFORMULA(O111)</formula>
    </cfRule>
  </conditionalFormatting>
  <conditionalFormatting sqref="W111:AA111">
    <cfRule type="expression" dxfId="3" priority="9">
      <formula>_xlfn.ISFORMULA(W111)</formula>
    </cfRule>
  </conditionalFormatting>
  <conditionalFormatting sqref="AC111:AE111">
    <cfRule type="expression" dxfId="2" priority="8">
      <formula>_xlfn.ISFORMULA(AC111)</formula>
    </cfRule>
  </conditionalFormatting>
  <conditionalFormatting sqref="E150">
    <cfRule type="expression" dxfId="1" priority="3">
      <formula>_xlfn.ISFORMULA(E150)</formula>
    </cfRule>
  </conditionalFormatting>
  <conditionalFormatting sqref="A161:D161 F161:AE161">
    <cfRule type="expression" dxfId="0" priority="2">
      <formula>_xlfn.ISFORMULA(A161)</formula>
    </cfRule>
  </conditionalFormatting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rowBreaks count="1" manualBreakCount="1">
    <brk id="126" min="4" max="3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H34"/>
  <sheetViews>
    <sheetView zoomScaleNormal="100" zoomScaleSheetLayoutView="100" workbookViewId="0"/>
  </sheetViews>
  <sheetFormatPr defaultColWidth="8.75" defaultRowHeight="12.75" customHeight="1" x14ac:dyDescent="0.15"/>
  <cols>
    <col min="1" max="1" width="26.25" style="33" customWidth="1"/>
    <col min="2" max="2" width="33.125" style="35" customWidth="1"/>
    <col min="3" max="3" width="5" style="278" customWidth="1"/>
    <col min="4" max="6" width="7.5" style="33" customWidth="1"/>
    <col min="7" max="7" width="7.5" style="37" customWidth="1"/>
    <col min="8" max="8" width="7.5" style="33" customWidth="1"/>
    <col min="9" max="16384" width="8.75" style="33"/>
  </cols>
  <sheetData>
    <row r="1" spans="1:8" s="34" customFormat="1" ht="12.75" customHeight="1" x14ac:dyDescent="0.15">
      <c r="A1" s="32" t="s">
        <v>559</v>
      </c>
      <c r="B1" s="356"/>
      <c r="C1" s="404"/>
      <c r="G1" s="182"/>
    </row>
    <row r="2" spans="1:8" s="34" customFormat="1" ht="12.75" customHeight="1" x14ac:dyDescent="0.15">
      <c r="A2" s="32"/>
      <c r="B2" s="356"/>
      <c r="C2" s="404"/>
      <c r="G2" s="182"/>
    </row>
    <row r="3" spans="1:8" ht="12.75" customHeight="1" x14ac:dyDescent="0.15">
      <c r="A3" s="33" t="s">
        <v>560</v>
      </c>
      <c r="B3" s="70"/>
      <c r="C3" s="349"/>
    </row>
    <row r="4" spans="1:8" ht="12.75" customHeight="1" x14ac:dyDescent="0.15">
      <c r="A4" s="1232" t="s">
        <v>227</v>
      </c>
      <c r="B4" s="1143" t="s">
        <v>228</v>
      </c>
      <c r="C4" s="1113"/>
      <c r="D4" s="1232" t="s">
        <v>229</v>
      </c>
      <c r="E4" s="1143" t="s">
        <v>230</v>
      </c>
      <c r="F4" s="1571" t="s">
        <v>522</v>
      </c>
      <c r="G4" s="1573" t="s">
        <v>231</v>
      </c>
      <c r="H4" s="1569" t="s">
        <v>233</v>
      </c>
    </row>
    <row r="5" spans="1:8" s="46" customFormat="1" ht="22.5" customHeight="1" x14ac:dyDescent="0.15">
      <c r="A5" s="1263"/>
      <c r="B5" s="1145"/>
      <c r="C5" s="1115"/>
      <c r="D5" s="1263"/>
      <c r="E5" s="1145"/>
      <c r="F5" s="1572"/>
      <c r="G5" s="1574"/>
      <c r="H5" s="1570"/>
    </row>
    <row r="6" spans="1:8" ht="12.75" customHeight="1" x14ac:dyDescent="0.15">
      <c r="A6" s="89" t="s">
        <v>413</v>
      </c>
      <c r="B6" s="1565" t="s">
        <v>304</v>
      </c>
      <c r="C6" s="1566"/>
      <c r="D6" s="89">
        <v>3</v>
      </c>
      <c r="E6" s="665">
        <v>4</v>
      </c>
      <c r="F6" s="722">
        <v>4</v>
      </c>
      <c r="G6" s="224">
        <v>1.3333333333333333</v>
      </c>
      <c r="H6" s="727">
        <v>3</v>
      </c>
    </row>
    <row r="7" spans="1:8" ht="12.75" customHeight="1" x14ac:dyDescent="0.15">
      <c r="A7" s="686" t="s">
        <v>411</v>
      </c>
      <c r="B7" s="1567" t="s">
        <v>304</v>
      </c>
      <c r="C7" s="1435"/>
      <c r="D7" s="686">
        <v>3</v>
      </c>
      <c r="E7" s="688">
        <v>6</v>
      </c>
      <c r="F7" s="678">
        <v>6</v>
      </c>
      <c r="G7" s="696">
        <v>2</v>
      </c>
      <c r="H7" s="689">
        <v>3</v>
      </c>
    </row>
    <row r="8" spans="1:8" ht="12.75" customHeight="1" x14ac:dyDescent="0.15">
      <c r="A8" s="686" t="s">
        <v>412</v>
      </c>
      <c r="B8" s="1567" t="s">
        <v>304</v>
      </c>
      <c r="C8" s="1435"/>
      <c r="D8" s="686">
        <v>3</v>
      </c>
      <c r="E8" s="688">
        <v>4</v>
      </c>
      <c r="F8" s="678">
        <v>4</v>
      </c>
      <c r="G8" s="696">
        <v>1.3333333333333333</v>
      </c>
      <c r="H8" s="689">
        <v>3</v>
      </c>
    </row>
    <row r="9" spans="1:8" ht="12.75" customHeight="1" x14ac:dyDescent="0.15">
      <c r="A9" s="686" t="s">
        <v>333</v>
      </c>
      <c r="B9" s="1286" t="s">
        <v>421</v>
      </c>
      <c r="C9" s="1302"/>
      <c r="D9" s="686">
        <v>4</v>
      </c>
      <c r="E9" s="688">
        <v>13</v>
      </c>
      <c r="F9" s="678">
        <v>12</v>
      </c>
      <c r="G9" s="696">
        <v>3.25</v>
      </c>
      <c r="H9" s="689">
        <v>4</v>
      </c>
    </row>
    <row r="10" spans="1:8" ht="12.75" customHeight="1" x14ac:dyDescent="0.15">
      <c r="A10" s="686" t="s">
        <v>414</v>
      </c>
      <c r="B10" s="1286" t="s">
        <v>422</v>
      </c>
      <c r="C10" s="1302"/>
      <c r="D10" s="686">
        <v>3</v>
      </c>
      <c r="E10" s="688">
        <v>2</v>
      </c>
      <c r="F10" s="678">
        <v>2</v>
      </c>
      <c r="G10" s="696">
        <v>0.66666666666666663</v>
      </c>
      <c r="H10" s="689">
        <v>2</v>
      </c>
    </row>
    <row r="11" spans="1:8" ht="12.75" customHeight="1" x14ac:dyDescent="0.15">
      <c r="A11" s="686" t="s">
        <v>415</v>
      </c>
      <c r="B11" s="1567" t="s">
        <v>313</v>
      </c>
      <c r="C11" s="1435"/>
      <c r="D11" s="686">
        <v>3</v>
      </c>
      <c r="E11" s="688">
        <v>10</v>
      </c>
      <c r="F11" s="678">
        <v>10</v>
      </c>
      <c r="G11" s="696">
        <v>3.3333333333333335</v>
      </c>
      <c r="H11" s="689">
        <v>3</v>
      </c>
    </row>
    <row r="12" spans="1:8" ht="12.75" customHeight="1" x14ac:dyDescent="0.15">
      <c r="A12" s="686" t="s">
        <v>416</v>
      </c>
      <c r="B12" s="1286" t="s">
        <v>313</v>
      </c>
      <c r="C12" s="1302"/>
      <c r="D12" s="686">
        <v>4</v>
      </c>
      <c r="E12" s="688">
        <v>8</v>
      </c>
      <c r="F12" s="678">
        <v>8</v>
      </c>
      <c r="G12" s="696">
        <v>2</v>
      </c>
      <c r="H12" s="689">
        <v>4</v>
      </c>
    </row>
    <row r="13" spans="1:8" ht="12.75" customHeight="1" x14ac:dyDescent="0.15">
      <c r="A13" s="686" t="s">
        <v>417</v>
      </c>
      <c r="B13" s="1286" t="s">
        <v>313</v>
      </c>
      <c r="C13" s="1302"/>
      <c r="D13" s="686">
        <v>4</v>
      </c>
      <c r="E13" s="688">
        <v>9</v>
      </c>
      <c r="F13" s="678">
        <v>9</v>
      </c>
      <c r="G13" s="696">
        <v>2.25</v>
      </c>
      <c r="H13" s="689">
        <v>4</v>
      </c>
    </row>
    <row r="14" spans="1:8" ht="12.75" customHeight="1" x14ac:dyDescent="0.15">
      <c r="A14" s="686" t="s">
        <v>418</v>
      </c>
      <c r="B14" s="1286" t="s">
        <v>313</v>
      </c>
      <c r="C14" s="1302"/>
      <c r="D14" s="686">
        <v>3</v>
      </c>
      <c r="E14" s="688">
        <v>5</v>
      </c>
      <c r="F14" s="678">
        <v>5</v>
      </c>
      <c r="G14" s="696">
        <v>1.6666666666666667</v>
      </c>
      <c r="H14" s="689">
        <v>3</v>
      </c>
    </row>
    <row r="15" spans="1:8" ht="12.75" customHeight="1" x14ac:dyDescent="0.15">
      <c r="A15" s="686" t="s">
        <v>419</v>
      </c>
      <c r="B15" s="1567" t="s">
        <v>313</v>
      </c>
      <c r="C15" s="1435"/>
      <c r="D15" s="686">
        <v>4</v>
      </c>
      <c r="E15" s="688">
        <v>4</v>
      </c>
      <c r="F15" s="678">
        <v>4</v>
      </c>
      <c r="G15" s="696">
        <v>1</v>
      </c>
      <c r="H15" s="689">
        <v>4</v>
      </c>
    </row>
    <row r="16" spans="1:8" ht="12.75" customHeight="1" x14ac:dyDescent="0.15">
      <c r="A16" s="741" t="s">
        <v>420</v>
      </c>
      <c r="B16" s="1250" t="s">
        <v>386</v>
      </c>
      <c r="C16" s="1477"/>
      <c r="D16" s="741">
        <v>3</v>
      </c>
      <c r="E16" s="672">
        <v>5</v>
      </c>
      <c r="F16" s="711">
        <v>5</v>
      </c>
      <c r="G16" s="225">
        <v>1.6666666666666667</v>
      </c>
      <c r="H16" s="724">
        <v>3</v>
      </c>
    </row>
    <row r="17" spans="1:8" ht="12.75" customHeight="1" x14ac:dyDescent="0.15">
      <c r="A17" s="1157" t="s">
        <v>262</v>
      </c>
      <c r="B17" s="61" t="s">
        <v>304</v>
      </c>
      <c r="C17" s="166" t="s">
        <v>271</v>
      </c>
      <c r="D17" s="744">
        <v>9</v>
      </c>
      <c r="E17" s="745">
        <v>14</v>
      </c>
      <c r="F17" s="743">
        <v>14</v>
      </c>
      <c r="G17" s="746">
        <v>1.5555555555555556</v>
      </c>
      <c r="H17" s="729">
        <v>9</v>
      </c>
    </row>
    <row r="18" spans="1:8" ht="12.75" customHeight="1" x14ac:dyDescent="0.15">
      <c r="A18" s="1188"/>
      <c r="B18" s="61" t="s">
        <v>374</v>
      </c>
      <c r="C18" s="166" t="s">
        <v>271</v>
      </c>
      <c r="D18" s="815">
        <v>9</v>
      </c>
      <c r="E18" s="811">
        <v>14</v>
      </c>
      <c r="F18" s="821">
        <v>14</v>
      </c>
      <c r="G18" s="812">
        <v>1.5555555555555556</v>
      </c>
      <c r="H18" s="823">
        <v>9</v>
      </c>
    </row>
    <row r="19" spans="1:8" ht="12.75" customHeight="1" x14ac:dyDescent="0.15">
      <c r="A19" s="1188"/>
      <c r="B19" s="891" t="s">
        <v>285</v>
      </c>
      <c r="C19" s="803" t="s">
        <v>271</v>
      </c>
      <c r="D19" s="89">
        <v>4</v>
      </c>
      <c r="E19" s="805">
        <v>13</v>
      </c>
      <c r="F19" s="819">
        <v>12</v>
      </c>
      <c r="G19" s="814">
        <v>3.25</v>
      </c>
      <c r="H19" s="818">
        <v>4</v>
      </c>
    </row>
    <row r="20" spans="1:8" ht="12.75" customHeight="1" x14ac:dyDescent="0.15">
      <c r="A20" s="1188"/>
      <c r="B20" s="892" t="s">
        <v>261</v>
      </c>
      <c r="C20" s="165" t="s">
        <v>271</v>
      </c>
      <c r="D20" s="816">
        <v>3</v>
      </c>
      <c r="E20" s="808">
        <v>2</v>
      </c>
      <c r="F20" s="817">
        <v>2</v>
      </c>
      <c r="G20" s="225">
        <v>0.66666666666666663</v>
      </c>
      <c r="H20" s="820">
        <v>2</v>
      </c>
    </row>
    <row r="21" spans="1:8" ht="12.75" customHeight="1" x14ac:dyDescent="0.15">
      <c r="A21" s="1188"/>
      <c r="B21" s="61" t="s">
        <v>332</v>
      </c>
      <c r="C21" s="166" t="s">
        <v>271</v>
      </c>
      <c r="D21" s="815">
        <v>7</v>
      </c>
      <c r="E21" s="811">
        <v>15</v>
      </c>
      <c r="F21" s="821">
        <v>14</v>
      </c>
      <c r="G21" s="812">
        <v>2.1428571428571428</v>
      </c>
      <c r="H21" s="823">
        <v>6</v>
      </c>
    </row>
    <row r="22" spans="1:8" ht="12.75" customHeight="1" x14ac:dyDescent="0.15">
      <c r="A22" s="1188"/>
      <c r="B22" s="891" t="s">
        <v>313</v>
      </c>
      <c r="C22" s="803" t="s">
        <v>271</v>
      </c>
      <c r="D22" s="89">
        <v>18</v>
      </c>
      <c r="E22" s="805">
        <v>36</v>
      </c>
      <c r="F22" s="819">
        <v>36</v>
      </c>
      <c r="G22" s="814">
        <v>2</v>
      </c>
      <c r="H22" s="818">
        <v>18</v>
      </c>
    </row>
    <row r="23" spans="1:8" ht="12.75" customHeight="1" x14ac:dyDescent="0.15">
      <c r="A23" s="1188"/>
      <c r="B23" s="892" t="s">
        <v>386</v>
      </c>
      <c r="C23" s="165" t="s">
        <v>271</v>
      </c>
      <c r="D23" s="816">
        <v>3</v>
      </c>
      <c r="E23" s="808">
        <v>5</v>
      </c>
      <c r="F23" s="817">
        <v>5</v>
      </c>
      <c r="G23" s="225">
        <v>1.6666666666666667</v>
      </c>
      <c r="H23" s="820">
        <v>3</v>
      </c>
    </row>
    <row r="24" spans="1:8" ht="12.75" customHeight="1" x14ac:dyDescent="0.15">
      <c r="A24" s="1257"/>
      <c r="B24" s="898" t="s">
        <v>355</v>
      </c>
      <c r="C24" s="409" t="s">
        <v>271</v>
      </c>
      <c r="D24" s="813">
        <v>21</v>
      </c>
      <c r="E24" s="806">
        <v>41</v>
      </c>
      <c r="F24" s="822">
        <v>41</v>
      </c>
      <c r="G24" s="807">
        <v>1.9523809523809523</v>
      </c>
      <c r="H24" s="145">
        <v>21</v>
      </c>
    </row>
    <row r="25" spans="1:8" s="70" customFormat="1" ht="12.75" customHeight="1" x14ac:dyDescent="0.15">
      <c r="A25" s="1363" t="s">
        <v>316</v>
      </c>
      <c r="B25" s="1364"/>
      <c r="C25" s="166" t="s">
        <v>544</v>
      </c>
      <c r="D25" s="444">
        <v>37</v>
      </c>
      <c r="E25" s="441">
        <v>70</v>
      </c>
      <c r="F25" s="152">
        <v>69</v>
      </c>
      <c r="G25" s="442">
        <v>1.8918918918918919</v>
      </c>
      <c r="H25" s="145">
        <v>36</v>
      </c>
    </row>
    <row r="26" spans="1:8" s="930" customFormat="1" ht="12.75" customHeight="1" x14ac:dyDescent="0.15">
      <c r="A26" s="921"/>
      <c r="B26" s="921"/>
      <c r="C26" s="921"/>
      <c r="G26" s="71"/>
    </row>
    <row r="27" spans="1:8" s="70" customFormat="1" ht="12.75" customHeight="1" x14ac:dyDescent="0.15">
      <c r="A27" s="190"/>
      <c r="B27" s="190"/>
      <c r="C27" s="349"/>
      <c r="G27" s="71"/>
    </row>
    <row r="28" spans="1:8" ht="12.75" customHeight="1" x14ac:dyDescent="0.15">
      <c r="A28" s="33" t="s">
        <v>561</v>
      </c>
      <c r="B28" s="930"/>
      <c r="C28" s="921"/>
    </row>
    <row r="29" spans="1:8" ht="12.75" customHeight="1" x14ac:dyDescent="0.15">
      <c r="A29" s="1232" t="s">
        <v>227</v>
      </c>
      <c r="B29" s="1143" t="s">
        <v>228</v>
      </c>
      <c r="C29" s="1113"/>
      <c r="D29" s="1232" t="s">
        <v>229</v>
      </c>
      <c r="E29" s="1143" t="s">
        <v>230</v>
      </c>
      <c r="F29" s="1571" t="s">
        <v>522</v>
      </c>
      <c r="G29" s="1573" t="s">
        <v>231</v>
      </c>
      <c r="H29" s="1569" t="s">
        <v>233</v>
      </c>
    </row>
    <row r="30" spans="1:8" s="916" customFormat="1" ht="22.5" customHeight="1" x14ac:dyDescent="0.15">
      <c r="A30" s="1263"/>
      <c r="B30" s="1145"/>
      <c r="C30" s="1115"/>
      <c r="D30" s="1263"/>
      <c r="E30" s="1145"/>
      <c r="F30" s="1572"/>
      <c r="G30" s="1574"/>
      <c r="H30" s="1570"/>
    </row>
    <row r="31" spans="1:8" ht="12.75" customHeight="1" x14ac:dyDescent="0.15">
      <c r="A31" s="966" t="s">
        <v>414</v>
      </c>
      <c r="B31" s="1288" t="s">
        <v>422</v>
      </c>
      <c r="C31" s="1568"/>
      <c r="D31" s="966">
        <v>1</v>
      </c>
      <c r="E31" s="948">
        <v>1</v>
      </c>
      <c r="F31" s="888">
        <v>1</v>
      </c>
      <c r="G31" s="955">
        <v>1</v>
      </c>
      <c r="H31" s="991">
        <v>1</v>
      </c>
    </row>
    <row r="32" spans="1:8" ht="12.75" customHeight="1" x14ac:dyDescent="0.15">
      <c r="A32" s="1165" t="s">
        <v>562</v>
      </c>
      <c r="B32" s="983" t="s">
        <v>261</v>
      </c>
      <c r="C32" s="409" t="s">
        <v>271</v>
      </c>
      <c r="D32" s="965">
        <v>1</v>
      </c>
      <c r="E32" s="928">
        <v>1</v>
      </c>
      <c r="F32" s="822">
        <v>1</v>
      </c>
      <c r="G32" s="929">
        <v>1</v>
      </c>
      <c r="H32" s="145">
        <v>1</v>
      </c>
    </row>
    <row r="33" spans="1:8" ht="12.75" customHeight="1" x14ac:dyDescent="0.15">
      <c r="A33" s="1188"/>
      <c r="B33" s="61" t="s">
        <v>332</v>
      </c>
      <c r="C33" s="166" t="s">
        <v>271</v>
      </c>
      <c r="D33" s="966">
        <v>1</v>
      </c>
      <c r="E33" s="948">
        <v>1</v>
      </c>
      <c r="F33" s="888">
        <v>1</v>
      </c>
      <c r="G33" s="955">
        <v>1</v>
      </c>
      <c r="H33" s="991">
        <v>1</v>
      </c>
    </row>
    <row r="34" spans="1:8" s="930" customFormat="1" ht="12.75" customHeight="1" x14ac:dyDescent="0.15">
      <c r="A34" s="1363" t="s">
        <v>316</v>
      </c>
      <c r="B34" s="1364"/>
      <c r="C34" s="166" t="s">
        <v>274</v>
      </c>
      <c r="D34" s="965">
        <v>1</v>
      </c>
      <c r="E34" s="928">
        <v>1</v>
      </c>
      <c r="F34" s="822">
        <v>1</v>
      </c>
      <c r="G34" s="929">
        <v>1</v>
      </c>
      <c r="H34" s="145">
        <v>1</v>
      </c>
    </row>
  </sheetData>
  <mergeCells count="30">
    <mergeCell ref="B14:C14"/>
    <mergeCell ref="E4:E5"/>
    <mergeCell ref="H4:H5"/>
    <mergeCell ref="F4:F5"/>
    <mergeCell ref="G4:G5"/>
    <mergeCell ref="A4:A5"/>
    <mergeCell ref="B4:C5"/>
    <mergeCell ref="D4:D5"/>
    <mergeCell ref="H29:H30"/>
    <mergeCell ref="B29:C30"/>
    <mergeCell ref="D29:D30"/>
    <mergeCell ref="E29:E30"/>
    <mergeCell ref="F29:F30"/>
    <mergeCell ref="G29:G30"/>
    <mergeCell ref="B6:C6"/>
    <mergeCell ref="B7:C7"/>
    <mergeCell ref="B8:C8"/>
    <mergeCell ref="A32:A33"/>
    <mergeCell ref="A34:B34"/>
    <mergeCell ref="B31:C31"/>
    <mergeCell ref="A29:A30"/>
    <mergeCell ref="A25:B25"/>
    <mergeCell ref="A17:A24"/>
    <mergeCell ref="B15:C15"/>
    <mergeCell ref="B16:C16"/>
    <mergeCell ref="B9:C9"/>
    <mergeCell ref="B10:C10"/>
    <mergeCell ref="B11:C11"/>
    <mergeCell ref="B12:C12"/>
    <mergeCell ref="B13:C13"/>
  </mergeCells>
  <phoneticPr fontId="1"/>
  <pageMargins left="0.39370078740157483" right="0.39370078740157483" top="0.47244094488188981" bottom="0.47244094488188981" header="0.31496062992125984" footer="0.31496062992125984"/>
  <pageSetup paperSize="9" scale="64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Z55"/>
  <sheetViews>
    <sheetView zoomScaleNormal="100" zoomScaleSheetLayoutView="100" workbookViewId="0"/>
  </sheetViews>
  <sheetFormatPr defaultColWidth="8.75" defaultRowHeight="12.75" customHeight="1" x14ac:dyDescent="0.15"/>
  <cols>
    <col min="1" max="1" width="26.25" style="33" customWidth="1"/>
    <col min="2" max="2" width="16.25" style="35" customWidth="1"/>
    <col min="3" max="3" width="5" style="278" customWidth="1"/>
    <col min="4" max="6" width="7.5" style="33" customWidth="1"/>
    <col min="7" max="7" width="5" style="36" customWidth="1"/>
    <col min="8" max="8" width="7.5" style="37" customWidth="1"/>
    <col min="9" max="9" width="7.5" style="38" customWidth="1"/>
    <col min="10" max="10" width="4" style="33" customWidth="1"/>
    <col min="11" max="11" width="4" style="36" customWidth="1"/>
    <col min="12" max="12" width="4" style="39" customWidth="1"/>
    <col min="13" max="16" width="7.5" style="33" customWidth="1"/>
    <col min="17" max="17" width="16.25" style="33" customWidth="1"/>
    <col min="18" max="22" width="7.5" style="33" customWidth="1"/>
    <col min="23" max="23" width="7.5" style="37" customWidth="1"/>
    <col min="24" max="26" width="6.25" style="33" customWidth="1"/>
    <col min="27" max="16384" width="8.75" style="33"/>
  </cols>
  <sheetData>
    <row r="1" spans="1:26" ht="12.75" customHeight="1" x14ac:dyDescent="0.15">
      <c r="A1" s="32" t="s">
        <v>512</v>
      </c>
    </row>
    <row r="2" spans="1:26" ht="12.75" customHeight="1" x14ac:dyDescent="0.15">
      <c r="A2" s="33" t="s">
        <v>490</v>
      </c>
    </row>
    <row r="3" spans="1:26" ht="12.75" customHeight="1" x14ac:dyDescent="0.15">
      <c r="A3" s="33" t="s">
        <v>491</v>
      </c>
    </row>
    <row r="5" spans="1:26" ht="12.75" customHeight="1" x14ac:dyDescent="0.15">
      <c r="A5" s="759" t="s">
        <v>537</v>
      </c>
      <c r="B5" s="115"/>
      <c r="C5" s="115"/>
    </row>
    <row r="6" spans="1:26" ht="12.75" customHeight="1" x14ac:dyDescent="0.15">
      <c r="A6" s="1475" t="s">
        <v>227</v>
      </c>
      <c r="B6" s="1475" t="s">
        <v>228</v>
      </c>
      <c r="C6" s="1113"/>
      <c r="D6" s="1232" t="s">
        <v>229</v>
      </c>
      <c r="E6" s="1171" t="s">
        <v>239</v>
      </c>
      <c r="F6" s="1168"/>
      <c r="G6" s="1168"/>
      <c r="H6" s="1168"/>
      <c r="I6" s="1241"/>
      <c r="J6" s="1235" t="s">
        <v>233</v>
      </c>
      <c r="K6" s="1235"/>
      <c r="L6" s="1235"/>
      <c r="M6" s="1113" t="s">
        <v>518</v>
      </c>
      <c r="N6" s="1119" t="s">
        <v>245</v>
      </c>
      <c r="O6" s="1120"/>
      <c r="P6" s="1120"/>
      <c r="Q6" s="1120"/>
      <c r="R6" s="1120"/>
      <c r="S6" s="1120"/>
      <c r="T6" s="1120"/>
      <c r="U6" s="1120"/>
      <c r="V6" s="1120"/>
      <c r="W6" s="1367"/>
      <c r="X6" s="1119" t="s">
        <v>255</v>
      </c>
      <c r="Y6" s="1120"/>
      <c r="Z6" s="1121"/>
    </row>
    <row r="7" spans="1:26" ht="12.75" customHeight="1" x14ac:dyDescent="0.15">
      <c r="A7" s="1471"/>
      <c r="B7" s="1471"/>
      <c r="C7" s="1114"/>
      <c r="D7" s="1262"/>
      <c r="E7" s="1160"/>
      <c r="F7" s="1199"/>
      <c r="G7" s="1199"/>
      <c r="H7" s="1199"/>
      <c r="I7" s="1301"/>
      <c r="J7" s="1243"/>
      <c r="K7" s="1243"/>
      <c r="L7" s="1243"/>
      <c r="M7" s="1114"/>
      <c r="N7" s="1122" t="s">
        <v>238</v>
      </c>
      <c r="O7" s="1123"/>
      <c r="P7" s="1123"/>
      <c r="Q7" s="1123" t="s">
        <v>246</v>
      </c>
      <c r="R7" s="1123"/>
      <c r="S7" s="1123"/>
      <c r="T7" s="1123"/>
      <c r="U7" s="1243" t="s">
        <v>590</v>
      </c>
      <c r="V7" s="1243" t="s">
        <v>576</v>
      </c>
      <c r="W7" s="1244" t="s">
        <v>586</v>
      </c>
      <c r="X7" s="1122"/>
      <c r="Y7" s="1123"/>
      <c r="Z7" s="1124"/>
    </row>
    <row r="8" spans="1:26" s="46" customFormat="1" ht="33.75" x14ac:dyDescent="0.15">
      <c r="A8" s="1472"/>
      <c r="B8" s="1472"/>
      <c r="C8" s="1115"/>
      <c r="D8" s="1263"/>
      <c r="E8" s="804" t="s">
        <v>230</v>
      </c>
      <c r="F8" s="1240" t="s">
        <v>522</v>
      </c>
      <c r="G8" s="1240"/>
      <c r="H8" s="87" t="s">
        <v>231</v>
      </c>
      <c r="I8" s="88" t="s">
        <v>232</v>
      </c>
      <c r="J8" s="1240"/>
      <c r="K8" s="1240"/>
      <c r="L8" s="1240"/>
      <c r="M8" s="1115"/>
      <c r="N8" s="1037" t="s">
        <v>577</v>
      </c>
      <c r="O8" s="1036" t="s">
        <v>578</v>
      </c>
      <c r="P8" s="1036" t="s">
        <v>579</v>
      </c>
      <c r="Q8" s="1036" t="s">
        <v>580</v>
      </c>
      <c r="R8" s="1036" t="s">
        <v>581</v>
      </c>
      <c r="S8" s="1036" t="s">
        <v>582</v>
      </c>
      <c r="T8" s="1036" t="s">
        <v>583</v>
      </c>
      <c r="U8" s="1240"/>
      <c r="V8" s="1240"/>
      <c r="W8" s="1245"/>
      <c r="X8" s="883" t="s">
        <v>248</v>
      </c>
      <c r="Y8" s="876" t="s">
        <v>249</v>
      </c>
      <c r="Z8" s="875" t="s">
        <v>250</v>
      </c>
    </row>
    <row r="9" spans="1:26" ht="12.75" customHeight="1" x14ac:dyDescent="0.15">
      <c r="A9" s="98" t="s">
        <v>16</v>
      </c>
      <c r="B9" s="1353" t="s">
        <v>179</v>
      </c>
      <c r="C9" s="1354"/>
      <c r="D9" s="89">
        <v>40</v>
      </c>
      <c r="E9" s="90">
        <v>8</v>
      </c>
      <c r="F9" s="91">
        <v>8</v>
      </c>
      <c r="G9" s="92" t="s">
        <v>346</v>
      </c>
      <c r="H9" s="93">
        <v>0.2</v>
      </c>
      <c r="I9" s="94">
        <v>500</v>
      </c>
      <c r="J9" s="91">
        <v>8</v>
      </c>
      <c r="K9" s="95" t="s">
        <v>346</v>
      </c>
      <c r="L9" s="96">
        <v>2</v>
      </c>
      <c r="M9" s="161" t="s">
        <v>489</v>
      </c>
      <c r="N9" s="98">
        <v>8</v>
      </c>
      <c r="O9" s="99">
        <v>8</v>
      </c>
      <c r="P9" s="99">
        <v>8</v>
      </c>
      <c r="Q9" s="1523"/>
      <c r="R9" s="1483"/>
      <c r="S9" s="1483"/>
      <c r="T9" s="1524"/>
      <c r="U9" s="99">
        <v>8</v>
      </c>
      <c r="V9" s="99">
        <v>8</v>
      </c>
      <c r="W9" s="283">
        <v>0.2</v>
      </c>
      <c r="X9" s="881">
        <v>0</v>
      </c>
      <c r="Y9" s="885">
        <v>0</v>
      </c>
      <c r="Z9" s="882">
        <v>0</v>
      </c>
    </row>
    <row r="10" spans="1:26" ht="12.75" customHeight="1" x14ac:dyDescent="0.15">
      <c r="A10" s="84" t="s">
        <v>138</v>
      </c>
      <c r="B10" s="1303" t="s">
        <v>179</v>
      </c>
      <c r="C10" s="1302"/>
      <c r="D10" s="74">
        <v>50</v>
      </c>
      <c r="E10" s="76">
        <v>20</v>
      </c>
      <c r="F10" s="78">
        <v>19</v>
      </c>
      <c r="G10" s="79" t="s">
        <v>346</v>
      </c>
      <c r="H10" s="80">
        <v>0.4</v>
      </c>
      <c r="I10" s="81">
        <v>250</v>
      </c>
      <c r="J10" s="78">
        <v>19</v>
      </c>
      <c r="K10" s="82" t="s">
        <v>346</v>
      </c>
      <c r="L10" s="83">
        <v>2</v>
      </c>
      <c r="M10" s="162" t="s">
        <v>169</v>
      </c>
      <c r="N10" s="84">
        <v>20</v>
      </c>
      <c r="O10" s="77">
        <v>19</v>
      </c>
      <c r="P10" s="77">
        <v>19</v>
      </c>
      <c r="Q10" s="1499"/>
      <c r="R10" s="1484"/>
      <c r="S10" s="1484"/>
      <c r="T10" s="1450"/>
      <c r="U10" s="77">
        <v>20</v>
      </c>
      <c r="V10" s="77">
        <v>19</v>
      </c>
      <c r="W10" s="206">
        <v>0.4</v>
      </c>
      <c r="X10" s="879">
        <v>0</v>
      </c>
      <c r="Y10" s="877">
        <v>0</v>
      </c>
      <c r="Z10" s="878">
        <v>0</v>
      </c>
    </row>
    <row r="11" spans="1:26" ht="12.75" customHeight="1" x14ac:dyDescent="0.15">
      <c r="A11" s="686" t="s">
        <v>32</v>
      </c>
      <c r="B11" s="1303" t="s">
        <v>179</v>
      </c>
      <c r="C11" s="1302"/>
      <c r="D11" s="686">
        <v>80</v>
      </c>
      <c r="E11" s="690">
        <v>35</v>
      </c>
      <c r="F11" s="679">
        <v>35</v>
      </c>
      <c r="G11" s="694" t="s">
        <v>346</v>
      </c>
      <c r="H11" s="696">
        <v>0.4375</v>
      </c>
      <c r="I11" s="697">
        <v>228.57142857142856</v>
      </c>
      <c r="J11" s="78">
        <v>35</v>
      </c>
      <c r="K11" s="82" t="s">
        <v>346</v>
      </c>
      <c r="L11" s="83">
        <v>5</v>
      </c>
      <c r="M11" s="162" t="s">
        <v>169</v>
      </c>
      <c r="N11" s="84">
        <v>35</v>
      </c>
      <c r="O11" s="77">
        <v>35</v>
      </c>
      <c r="P11" s="77">
        <v>35</v>
      </c>
      <c r="Q11" s="1499"/>
      <c r="R11" s="1484"/>
      <c r="S11" s="1484"/>
      <c r="T11" s="1450"/>
      <c r="U11" s="77">
        <v>35</v>
      </c>
      <c r="V11" s="77">
        <v>35</v>
      </c>
      <c r="W11" s="206">
        <v>0.4375</v>
      </c>
      <c r="X11" s="879">
        <v>0</v>
      </c>
      <c r="Y11" s="877">
        <v>0</v>
      </c>
      <c r="Z11" s="878">
        <v>0</v>
      </c>
    </row>
    <row r="12" spans="1:26" ht="12.75" customHeight="1" x14ac:dyDescent="0.15">
      <c r="A12" s="686" t="s">
        <v>36</v>
      </c>
      <c r="B12" s="1303" t="s">
        <v>179</v>
      </c>
      <c r="C12" s="1302"/>
      <c r="D12" s="686">
        <v>40</v>
      </c>
      <c r="E12" s="690">
        <v>23</v>
      </c>
      <c r="F12" s="679">
        <v>23</v>
      </c>
      <c r="G12" s="694" t="s">
        <v>346</v>
      </c>
      <c r="H12" s="696">
        <v>0.57499999999999996</v>
      </c>
      <c r="I12" s="697">
        <v>173.91304347826087</v>
      </c>
      <c r="J12" s="78">
        <v>23</v>
      </c>
      <c r="K12" s="82" t="s">
        <v>346</v>
      </c>
      <c r="L12" s="83"/>
      <c r="M12" s="162" t="s">
        <v>169</v>
      </c>
      <c r="N12" s="84">
        <v>23</v>
      </c>
      <c r="O12" s="77">
        <v>23</v>
      </c>
      <c r="P12" s="77">
        <v>23</v>
      </c>
      <c r="Q12" s="1499"/>
      <c r="R12" s="1484"/>
      <c r="S12" s="1484"/>
      <c r="T12" s="1450"/>
      <c r="U12" s="77">
        <v>23</v>
      </c>
      <c r="V12" s="77">
        <v>23</v>
      </c>
      <c r="W12" s="206">
        <v>0.57499999999999996</v>
      </c>
      <c r="X12" s="879">
        <v>0</v>
      </c>
      <c r="Y12" s="877">
        <v>0</v>
      </c>
      <c r="Z12" s="878">
        <v>0</v>
      </c>
    </row>
    <row r="13" spans="1:26" ht="12.75" customHeight="1" x14ac:dyDescent="0.15">
      <c r="A13" s="686" t="s">
        <v>52</v>
      </c>
      <c r="B13" s="1303" t="s">
        <v>179</v>
      </c>
      <c r="C13" s="1302"/>
      <c r="D13" s="686">
        <v>80</v>
      </c>
      <c r="E13" s="690">
        <v>44</v>
      </c>
      <c r="F13" s="679">
        <v>44</v>
      </c>
      <c r="G13" s="694" t="s">
        <v>346</v>
      </c>
      <c r="H13" s="696">
        <v>0.55000000000000004</v>
      </c>
      <c r="I13" s="697">
        <v>181.81818181818181</v>
      </c>
      <c r="J13" s="645">
        <v>44</v>
      </c>
      <c r="K13" s="82" t="s">
        <v>346</v>
      </c>
      <c r="L13" s="83">
        <v>4</v>
      </c>
      <c r="M13" s="162" t="s">
        <v>169</v>
      </c>
      <c r="N13" s="84">
        <v>44</v>
      </c>
      <c r="O13" s="77">
        <v>44</v>
      </c>
      <c r="P13" s="77">
        <v>44</v>
      </c>
      <c r="Q13" s="1499"/>
      <c r="R13" s="1484"/>
      <c r="S13" s="1484"/>
      <c r="T13" s="1450"/>
      <c r="U13" s="77">
        <v>44</v>
      </c>
      <c r="V13" s="77">
        <v>44</v>
      </c>
      <c r="W13" s="206">
        <v>0.55000000000000004</v>
      </c>
      <c r="X13" s="879">
        <v>0</v>
      </c>
      <c r="Y13" s="877">
        <v>0</v>
      </c>
      <c r="Z13" s="878">
        <v>0</v>
      </c>
    </row>
    <row r="14" spans="1:26" ht="12.75" customHeight="1" x14ac:dyDescent="0.15">
      <c r="A14" s="686" t="s">
        <v>67</v>
      </c>
      <c r="B14" s="1303" t="s">
        <v>179</v>
      </c>
      <c r="C14" s="1302"/>
      <c r="D14" s="686">
        <v>40</v>
      </c>
      <c r="E14" s="690">
        <v>18</v>
      </c>
      <c r="F14" s="679">
        <v>18</v>
      </c>
      <c r="G14" s="694" t="s">
        <v>346</v>
      </c>
      <c r="H14" s="696">
        <v>0.45</v>
      </c>
      <c r="I14" s="697">
        <v>222.22222222222223</v>
      </c>
      <c r="J14" s="78">
        <v>18</v>
      </c>
      <c r="K14" s="82" t="s">
        <v>346</v>
      </c>
      <c r="L14" s="83">
        <v>1</v>
      </c>
      <c r="M14" s="162" t="s">
        <v>169</v>
      </c>
      <c r="N14" s="84">
        <v>18</v>
      </c>
      <c r="O14" s="77">
        <v>18</v>
      </c>
      <c r="P14" s="77">
        <v>18</v>
      </c>
      <c r="Q14" s="1499"/>
      <c r="R14" s="1484"/>
      <c r="S14" s="1484"/>
      <c r="T14" s="1450"/>
      <c r="U14" s="77">
        <v>18</v>
      </c>
      <c r="V14" s="77">
        <v>18</v>
      </c>
      <c r="W14" s="206">
        <v>0.45</v>
      </c>
      <c r="X14" s="879">
        <v>0</v>
      </c>
      <c r="Y14" s="877">
        <v>0</v>
      </c>
      <c r="Z14" s="878">
        <v>0</v>
      </c>
    </row>
    <row r="15" spans="1:26" ht="12.75" customHeight="1" x14ac:dyDescent="0.15">
      <c r="A15" s="640" t="s">
        <v>86</v>
      </c>
      <c r="B15" s="1476" t="s">
        <v>179</v>
      </c>
      <c r="C15" s="1477"/>
      <c r="D15" s="103">
        <v>40</v>
      </c>
      <c r="E15" s="723">
        <v>33</v>
      </c>
      <c r="F15" s="673">
        <v>33</v>
      </c>
      <c r="G15" s="737" t="s">
        <v>346</v>
      </c>
      <c r="H15" s="225">
        <v>0.82499999999999996</v>
      </c>
      <c r="I15" s="738">
        <v>121.21212121212122</v>
      </c>
      <c r="J15" s="105">
        <v>33</v>
      </c>
      <c r="K15" s="108" t="s">
        <v>346</v>
      </c>
      <c r="L15" s="109">
        <v>1</v>
      </c>
      <c r="M15" s="165" t="s">
        <v>169</v>
      </c>
      <c r="N15" s="111">
        <v>33</v>
      </c>
      <c r="O15" s="112">
        <v>33</v>
      </c>
      <c r="P15" s="112">
        <v>33</v>
      </c>
      <c r="Q15" s="1539"/>
      <c r="R15" s="1500"/>
      <c r="S15" s="1500"/>
      <c r="T15" s="1381"/>
      <c r="U15" s="112">
        <v>33</v>
      </c>
      <c r="V15" s="112">
        <v>33</v>
      </c>
      <c r="W15" s="207">
        <v>0.82499999999999996</v>
      </c>
      <c r="X15" s="886">
        <v>0</v>
      </c>
      <c r="Y15" s="880">
        <v>0</v>
      </c>
      <c r="Z15" s="887">
        <v>0</v>
      </c>
    </row>
    <row r="16" spans="1:26" ht="12.75" customHeight="1" x14ac:dyDescent="0.15">
      <c r="A16" s="843" t="s">
        <v>262</v>
      </c>
      <c r="B16" s="61" t="s">
        <v>304</v>
      </c>
      <c r="C16" s="166" t="s">
        <v>271</v>
      </c>
      <c r="D16" s="47">
        <v>370</v>
      </c>
      <c r="E16" s="1536"/>
      <c r="F16" s="1486"/>
      <c r="G16" s="1486"/>
      <c r="H16" s="1486"/>
      <c r="I16" s="1479"/>
      <c r="J16" s="63">
        <v>180</v>
      </c>
      <c r="K16" s="64"/>
      <c r="L16" s="65">
        <v>15</v>
      </c>
      <c r="M16" s="166" t="s">
        <v>169</v>
      </c>
      <c r="N16" s="66">
        <v>181</v>
      </c>
      <c r="O16" s="67">
        <v>180</v>
      </c>
      <c r="P16" s="67">
        <v>180</v>
      </c>
      <c r="Q16" s="1487"/>
      <c r="R16" s="1486"/>
      <c r="S16" s="1486"/>
      <c r="T16" s="1479"/>
      <c r="U16" s="67">
        <v>181</v>
      </c>
      <c r="V16" s="67">
        <v>180</v>
      </c>
      <c r="W16" s="890">
        <v>0.48918918918918919</v>
      </c>
      <c r="X16" s="884">
        <v>0</v>
      </c>
      <c r="Y16" s="888">
        <v>0</v>
      </c>
      <c r="Z16" s="889">
        <v>0</v>
      </c>
    </row>
    <row r="17" spans="1:26" s="70" customFormat="1" ht="12.75" customHeight="1" x14ac:dyDescent="0.15">
      <c r="B17" s="115"/>
      <c r="C17" s="349"/>
      <c r="G17" s="36"/>
      <c r="H17" s="71"/>
      <c r="I17" s="72"/>
      <c r="K17" s="36"/>
      <c r="L17" s="73"/>
      <c r="W17" s="71"/>
    </row>
    <row r="18" spans="1:26" s="70" customFormat="1" ht="12.75" customHeight="1" x14ac:dyDescent="0.15">
      <c r="A18" s="40" t="s">
        <v>431</v>
      </c>
      <c r="B18" s="115"/>
      <c r="C18" s="349"/>
      <c r="G18" s="36"/>
      <c r="H18" s="71"/>
      <c r="I18" s="72"/>
      <c r="K18" s="36"/>
      <c r="L18" s="73"/>
      <c r="W18" s="71"/>
    </row>
    <row r="19" spans="1:26" ht="12.75" customHeight="1" x14ac:dyDescent="0.15">
      <c r="A19" s="1232" t="s">
        <v>227</v>
      </c>
      <c r="B19" s="1235" t="s">
        <v>228</v>
      </c>
      <c r="C19" s="1355"/>
      <c r="D19" s="1232" t="s">
        <v>229</v>
      </c>
      <c r="E19" s="1171" t="s">
        <v>239</v>
      </c>
      <c r="F19" s="1168"/>
      <c r="G19" s="1168"/>
      <c r="H19" s="1168"/>
      <c r="I19" s="1241"/>
      <c r="J19" s="1235" t="s">
        <v>233</v>
      </c>
      <c r="K19" s="1235"/>
      <c r="L19" s="1355"/>
      <c r="M19" s="1113" t="s">
        <v>518</v>
      </c>
      <c r="N19" s="1119" t="s">
        <v>245</v>
      </c>
      <c r="O19" s="1120"/>
      <c r="P19" s="1120"/>
      <c r="Q19" s="1120"/>
      <c r="R19" s="1120"/>
      <c r="S19" s="1120"/>
      <c r="T19" s="1120"/>
      <c r="U19" s="1120"/>
      <c r="V19" s="1120"/>
      <c r="W19" s="1121"/>
      <c r="X19" s="1119" t="s">
        <v>255</v>
      </c>
      <c r="Y19" s="1120"/>
      <c r="Z19" s="1121"/>
    </row>
    <row r="20" spans="1:26" ht="12.75" customHeight="1" x14ac:dyDescent="0.15">
      <c r="A20" s="1262"/>
      <c r="B20" s="1243"/>
      <c r="C20" s="1151"/>
      <c r="D20" s="1262"/>
      <c r="E20" s="1160"/>
      <c r="F20" s="1199"/>
      <c r="G20" s="1199"/>
      <c r="H20" s="1199"/>
      <c r="I20" s="1301"/>
      <c r="J20" s="1243"/>
      <c r="K20" s="1243"/>
      <c r="L20" s="1151"/>
      <c r="M20" s="1114"/>
      <c r="N20" s="1122" t="s">
        <v>238</v>
      </c>
      <c r="O20" s="1123"/>
      <c r="P20" s="1123"/>
      <c r="Q20" s="1123" t="s">
        <v>246</v>
      </c>
      <c r="R20" s="1123"/>
      <c r="S20" s="1123"/>
      <c r="T20" s="1123"/>
      <c r="U20" s="1243" t="s">
        <v>590</v>
      </c>
      <c r="V20" s="1243" t="s">
        <v>576</v>
      </c>
      <c r="W20" s="1244" t="s">
        <v>586</v>
      </c>
      <c r="X20" s="1122"/>
      <c r="Y20" s="1123"/>
      <c r="Z20" s="1124"/>
    </row>
    <row r="21" spans="1:26" s="46" customFormat="1" ht="33.75" x14ac:dyDescent="0.15">
      <c r="A21" s="1263"/>
      <c r="B21" s="1240"/>
      <c r="C21" s="1191"/>
      <c r="D21" s="1263"/>
      <c r="E21" s="804" t="s">
        <v>230</v>
      </c>
      <c r="F21" s="1240" t="s">
        <v>522</v>
      </c>
      <c r="G21" s="1240"/>
      <c r="H21" s="824" t="s">
        <v>231</v>
      </c>
      <c r="I21" s="88" t="s">
        <v>232</v>
      </c>
      <c r="J21" s="1240"/>
      <c r="K21" s="1240"/>
      <c r="L21" s="1191"/>
      <c r="M21" s="1115"/>
      <c r="N21" s="1037" t="s">
        <v>577</v>
      </c>
      <c r="O21" s="1036" t="s">
        <v>578</v>
      </c>
      <c r="P21" s="1036" t="s">
        <v>579</v>
      </c>
      <c r="Q21" s="1036" t="s">
        <v>580</v>
      </c>
      <c r="R21" s="1036" t="s">
        <v>581</v>
      </c>
      <c r="S21" s="1036" t="s">
        <v>582</v>
      </c>
      <c r="T21" s="1036" t="s">
        <v>583</v>
      </c>
      <c r="U21" s="1240"/>
      <c r="V21" s="1240"/>
      <c r="W21" s="1245"/>
      <c r="X21" s="42" t="s">
        <v>248</v>
      </c>
      <c r="Y21" s="43" t="s">
        <v>249</v>
      </c>
      <c r="Z21" s="45" t="s">
        <v>250</v>
      </c>
    </row>
    <row r="22" spans="1:26" ht="12.75" customHeight="1" x14ac:dyDescent="0.15">
      <c r="A22" s="1275" t="s">
        <v>142</v>
      </c>
      <c r="B22" s="1582" t="s">
        <v>549</v>
      </c>
      <c r="C22" s="1583"/>
      <c r="D22" s="48">
        <v>35</v>
      </c>
      <c r="E22" s="1285">
        <v>20</v>
      </c>
      <c r="F22" s="1272">
        <v>20</v>
      </c>
      <c r="G22" s="1369" t="s">
        <v>346</v>
      </c>
      <c r="H22" s="1311">
        <v>0.2857142857142857</v>
      </c>
      <c r="I22" s="1315">
        <v>350</v>
      </c>
      <c r="J22" s="52">
        <v>17</v>
      </c>
      <c r="K22" s="56" t="s">
        <v>346</v>
      </c>
      <c r="L22" s="167"/>
      <c r="M22" s="168" t="s">
        <v>169</v>
      </c>
      <c r="N22" s="58">
        <v>17</v>
      </c>
      <c r="O22" s="51">
        <v>17</v>
      </c>
      <c r="P22" s="51">
        <v>17</v>
      </c>
      <c r="Q22" s="51" t="s">
        <v>192</v>
      </c>
      <c r="R22" s="51">
        <v>0</v>
      </c>
      <c r="S22" s="169" t="s">
        <v>169</v>
      </c>
      <c r="T22" s="169" t="s">
        <v>169</v>
      </c>
      <c r="U22" s="51">
        <v>17</v>
      </c>
      <c r="V22" s="51">
        <v>17</v>
      </c>
      <c r="W22" s="59">
        <v>0.48571428571428571</v>
      </c>
      <c r="X22" s="58">
        <v>0</v>
      </c>
      <c r="Y22" s="51">
        <v>0</v>
      </c>
      <c r="Z22" s="118">
        <v>0</v>
      </c>
    </row>
    <row r="23" spans="1:26" ht="12.75" customHeight="1" x14ac:dyDescent="0.15">
      <c r="A23" s="1473"/>
      <c r="B23" s="1264" t="s">
        <v>192</v>
      </c>
      <c r="C23" s="1265"/>
      <c r="D23" s="74">
        <v>35</v>
      </c>
      <c r="E23" s="1286">
        <v>20</v>
      </c>
      <c r="F23" s="1265">
        <v>20</v>
      </c>
      <c r="G23" s="1308" t="s">
        <v>346</v>
      </c>
      <c r="H23" s="1312">
        <v>0.2857142857142857</v>
      </c>
      <c r="I23" s="1316">
        <v>350</v>
      </c>
      <c r="J23" s="78">
        <v>3</v>
      </c>
      <c r="K23" s="82" t="s">
        <v>346</v>
      </c>
      <c r="L23" s="980"/>
      <c r="M23" s="162" t="s">
        <v>169</v>
      </c>
      <c r="N23" s="84">
        <v>3</v>
      </c>
      <c r="O23" s="77">
        <v>3</v>
      </c>
      <c r="P23" s="77">
        <v>3</v>
      </c>
      <c r="Q23" s="565" t="s">
        <v>549</v>
      </c>
      <c r="R23" s="121">
        <v>4</v>
      </c>
      <c r="S23" s="171" t="s">
        <v>169</v>
      </c>
      <c r="T23" s="171" t="s">
        <v>169</v>
      </c>
      <c r="U23" s="77">
        <v>3</v>
      </c>
      <c r="V23" s="77">
        <v>3</v>
      </c>
      <c r="W23" s="85">
        <v>8.5714285714285715E-2</v>
      </c>
      <c r="X23" s="84">
        <v>0</v>
      </c>
      <c r="Y23" s="77">
        <v>0</v>
      </c>
      <c r="Z23" s="102">
        <v>0</v>
      </c>
    </row>
    <row r="24" spans="1:26" ht="12.75" customHeight="1" x14ac:dyDescent="0.15">
      <c r="A24" s="74" t="s">
        <v>143</v>
      </c>
      <c r="B24" s="1264" t="s">
        <v>188</v>
      </c>
      <c r="C24" s="1265"/>
      <c r="D24" s="74">
        <v>40</v>
      </c>
      <c r="E24" s="76">
        <v>19</v>
      </c>
      <c r="F24" s="78">
        <v>18</v>
      </c>
      <c r="G24" s="79">
        <v>1</v>
      </c>
      <c r="H24" s="80">
        <v>0.47499999999999998</v>
      </c>
      <c r="I24" s="81">
        <v>210.52631578947367</v>
      </c>
      <c r="J24" s="78">
        <v>18</v>
      </c>
      <c r="K24" s="82">
        <v>1</v>
      </c>
      <c r="L24" s="170">
        <v>3</v>
      </c>
      <c r="M24" s="162" t="s">
        <v>169</v>
      </c>
      <c r="N24" s="84">
        <v>19</v>
      </c>
      <c r="O24" s="77">
        <v>18</v>
      </c>
      <c r="P24" s="77">
        <v>18</v>
      </c>
      <c r="Q24" s="1587"/>
      <c r="R24" s="1500"/>
      <c r="S24" s="1500"/>
      <c r="T24" s="1381"/>
      <c r="U24" s="77">
        <v>19</v>
      </c>
      <c r="V24" s="77">
        <v>18</v>
      </c>
      <c r="W24" s="85">
        <v>0.47499999999999998</v>
      </c>
      <c r="X24" s="84">
        <v>0</v>
      </c>
      <c r="Y24" s="77">
        <v>0</v>
      </c>
      <c r="Z24" s="102">
        <v>0</v>
      </c>
    </row>
    <row r="25" spans="1:26" ht="12.75" customHeight="1" x14ac:dyDescent="0.15">
      <c r="A25" s="1186" t="s">
        <v>262</v>
      </c>
      <c r="B25" s="157" t="s">
        <v>345</v>
      </c>
      <c r="C25" s="357" t="s">
        <v>272</v>
      </c>
      <c r="D25" s="89">
        <v>35</v>
      </c>
      <c r="E25" s="1586"/>
      <c r="F25" s="1483"/>
      <c r="G25" s="1483"/>
      <c r="H25" s="1483"/>
      <c r="I25" s="1524"/>
      <c r="J25" s="91">
        <v>17</v>
      </c>
      <c r="K25" s="95"/>
      <c r="L25" s="172"/>
      <c r="M25" s="161" t="s">
        <v>169</v>
      </c>
      <c r="N25" s="98">
        <v>17</v>
      </c>
      <c r="O25" s="99">
        <v>17</v>
      </c>
      <c r="P25" s="99">
        <v>17</v>
      </c>
      <c r="Q25" s="1377"/>
      <c r="R25" s="99">
        <v>0</v>
      </c>
      <c r="S25" s="173" t="s">
        <v>169</v>
      </c>
      <c r="T25" s="173" t="s">
        <v>169</v>
      </c>
      <c r="U25" s="99">
        <v>17</v>
      </c>
      <c r="V25" s="91">
        <v>17</v>
      </c>
      <c r="W25" s="125">
        <v>0.48571428571428571</v>
      </c>
      <c r="X25" s="98">
        <v>0</v>
      </c>
      <c r="Y25" s="99">
        <v>0</v>
      </c>
      <c r="Z25" s="97">
        <v>0</v>
      </c>
    </row>
    <row r="26" spans="1:26" ht="12.75" customHeight="1" x14ac:dyDescent="0.15">
      <c r="A26" s="1158"/>
      <c r="B26" s="174" t="s">
        <v>278</v>
      </c>
      <c r="C26" s="406" t="s">
        <v>272</v>
      </c>
      <c r="D26" s="103">
        <v>75</v>
      </c>
      <c r="E26" s="1500"/>
      <c r="F26" s="1500"/>
      <c r="G26" s="1500"/>
      <c r="H26" s="1500"/>
      <c r="I26" s="1381"/>
      <c r="J26" s="105">
        <v>21</v>
      </c>
      <c r="K26" s="108">
        <v>1</v>
      </c>
      <c r="L26" s="175">
        <v>3</v>
      </c>
      <c r="M26" s="165" t="s">
        <v>169</v>
      </c>
      <c r="N26" s="111">
        <v>22</v>
      </c>
      <c r="O26" s="112">
        <v>21</v>
      </c>
      <c r="P26" s="112">
        <v>21</v>
      </c>
      <c r="Q26" s="1378"/>
      <c r="R26" s="112">
        <v>4</v>
      </c>
      <c r="S26" s="176" t="s">
        <v>169</v>
      </c>
      <c r="T26" s="176" t="s">
        <v>169</v>
      </c>
      <c r="U26" s="112">
        <v>22</v>
      </c>
      <c r="V26" s="105">
        <v>21</v>
      </c>
      <c r="W26" s="128">
        <v>0.29333333333333333</v>
      </c>
      <c r="X26" s="111">
        <v>0</v>
      </c>
      <c r="Y26" s="112">
        <v>0</v>
      </c>
      <c r="Z26" s="110">
        <v>0</v>
      </c>
    </row>
    <row r="27" spans="1:26" ht="12.75" customHeight="1" x14ac:dyDescent="0.15">
      <c r="A27" s="1363" t="s">
        <v>344</v>
      </c>
      <c r="B27" s="1364"/>
      <c r="C27" s="166" t="s">
        <v>525</v>
      </c>
      <c r="D27" s="47">
        <v>110</v>
      </c>
      <c r="E27" s="1536"/>
      <c r="F27" s="1486"/>
      <c r="G27" s="1486"/>
      <c r="H27" s="1486"/>
      <c r="I27" s="1479"/>
      <c r="J27" s="63">
        <v>38</v>
      </c>
      <c r="K27" s="64">
        <v>1</v>
      </c>
      <c r="L27" s="143">
        <v>3</v>
      </c>
      <c r="M27" s="166" t="s">
        <v>169</v>
      </c>
      <c r="N27" s="66">
        <v>39</v>
      </c>
      <c r="O27" s="67">
        <v>38</v>
      </c>
      <c r="P27" s="67">
        <v>38</v>
      </c>
      <c r="Q27" s="86"/>
      <c r="R27" s="67">
        <v>4</v>
      </c>
      <c r="S27" s="177" t="s">
        <v>169</v>
      </c>
      <c r="T27" s="177" t="s">
        <v>169</v>
      </c>
      <c r="U27" s="67">
        <v>39</v>
      </c>
      <c r="V27" s="67">
        <v>38</v>
      </c>
      <c r="W27" s="68">
        <v>0.35454545454545455</v>
      </c>
      <c r="X27" s="66">
        <v>0</v>
      </c>
      <c r="Y27" s="67">
        <v>0</v>
      </c>
      <c r="Z27" s="62">
        <v>0</v>
      </c>
    </row>
    <row r="28" spans="1:26" s="70" customFormat="1" ht="12.75" customHeight="1" x14ac:dyDescent="0.15">
      <c r="B28" s="115"/>
      <c r="C28" s="349"/>
      <c r="G28" s="36"/>
      <c r="H28" s="71"/>
      <c r="I28" s="72"/>
      <c r="K28" s="36"/>
      <c r="L28" s="73"/>
      <c r="W28" s="71"/>
    </row>
    <row r="29" spans="1:26" s="70" customFormat="1" ht="12.75" customHeight="1" x14ac:dyDescent="0.15">
      <c r="A29" s="70" t="s">
        <v>432</v>
      </c>
      <c r="B29" s="115"/>
      <c r="C29" s="349"/>
      <c r="G29" s="36"/>
      <c r="H29" s="71"/>
      <c r="I29" s="72"/>
      <c r="K29" s="36"/>
      <c r="L29" s="73"/>
      <c r="W29" s="71"/>
    </row>
    <row r="30" spans="1:26" ht="12.75" customHeight="1" x14ac:dyDescent="0.15">
      <c r="A30" s="1475" t="s">
        <v>227</v>
      </c>
      <c r="B30" s="1475" t="s">
        <v>228</v>
      </c>
      <c r="C30" s="1113"/>
      <c r="D30" s="1232" t="s">
        <v>229</v>
      </c>
      <c r="E30" s="1171" t="s">
        <v>239</v>
      </c>
      <c r="F30" s="1168"/>
      <c r="G30" s="1168"/>
      <c r="H30" s="1168"/>
      <c r="I30" s="1241"/>
      <c r="J30" s="1235" t="s">
        <v>233</v>
      </c>
      <c r="K30" s="1235"/>
      <c r="L30" s="1235"/>
      <c r="M30" s="1113" t="s">
        <v>518</v>
      </c>
      <c r="N30" s="1119" t="s">
        <v>245</v>
      </c>
      <c r="O30" s="1120"/>
      <c r="P30" s="1120"/>
      <c r="Q30" s="1120"/>
      <c r="R30" s="1120"/>
      <c r="S30" s="1120"/>
      <c r="T30" s="1120"/>
      <c r="U30" s="1120"/>
      <c r="V30" s="1120"/>
      <c r="W30" s="1121"/>
      <c r="X30" s="1119" t="s">
        <v>255</v>
      </c>
      <c r="Y30" s="1120"/>
      <c r="Z30" s="1121"/>
    </row>
    <row r="31" spans="1:26" ht="12.75" customHeight="1" x14ac:dyDescent="0.15">
      <c r="A31" s="1471"/>
      <c r="B31" s="1471"/>
      <c r="C31" s="1114"/>
      <c r="D31" s="1262"/>
      <c r="E31" s="1160"/>
      <c r="F31" s="1199"/>
      <c r="G31" s="1199"/>
      <c r="H31" s="1199"/>
      <c r="I31" s="1301"/>
      <c r="J31" s="1243"/>
      <c r="K31" s="1243"/>
      <c r="L31" s="1243"/>
      <c r="M31" s="1114"/>
      <c r="N31" s="1122" t="s">
        <v>238</v>
      </c>
      <c r="O31" s="1123"/>
      <c r="P31" s="1123"/>
      <c r="Q31" s="1123" t="s">
        <v>246</v>
      </c>
      <c r="R31" s="1123"/>
      <c r="S31" s="1123"/>
      <c r="T31" s="1123"/>
      <c r="U31" s="1243" t="s">
        <v>590</v>
      </c>
      <c r="V31" s="1243" t="s">
        <v>576</v>
      </c>
      <c r="W31" s="1244" t="s">
        <v>586</v>
      </c>
      <c r="X31" s="1122"/>
      <c r="Y31" s="1123"/>
      <c r="Z31" s="1124"/>
    </row>
    <row r="32" spans="1:26" s="46" customFormat="1" ht="33.75" x14ac:dyDescent="0.15">
      <c r="A32" s="1472"/>
      <c r="B32" s="1472"/>
      <c r="C32" s="1115"/>
      <c r="D32" s="1263"/>
      <c r="E32" s="804" t="s">
        <v>230</v>
      </c>
      <c r="F32" s="1240" t="s">
        <v>522</v>
      </c>
      <c r="G32" s="1240"/>
      <c r="H32" s="824" t="s">
        <v>231</v>
      </c>
      <c r="I32" s="88" t="s">
        <v>232</v>
      </c>
      <c r="J32" s="1240"/>
      <c r="K32" s="1240"/>
      <c r="L32" s="1240"/>
      <c r="M32" s="1115"/>
      <c r="N32" s="1037" t="s">
        <v>577</v>
      </c>
      <c r="O32" s="1036" t="s">
        <v>578</v>
      </c>
      <c r="P32" s="1036" t="s">
        <v>579</v>
      </c>
      <c r="Q32" s="1036" t="s">
        <v>580</v>
      </c>
      <c r="R32" s="1036" t="s">
        <v>581</v>
      </c>
      <c r="S32" s="1036" t="s">
        <v>582</v>
      </c>
      <c r="T32" s="1036" t="s">
        <v>583</v>
      </c>
      <c r="U32" s="1240"/>
      <c r="V32" s="1240"/>
      <c r="W32" s="1245"/>
      <c r="X32" s="42" t="s">
        <v>248</v>
      </c>
      <c r="Y32" s="43" t="s">
        <v>249</v>
      </c>
      <c r="Z32" s="45" t="s">
        <v>250</v>
      </c>
    </row>
    <row r="33" spans="1:26" ht="12.75" customHeight="1" x14ac:dyDescent="0.15">
      <c r="A33" s="58" t="s">
        <v>212</v>
      </c>
      <c r="B33" s="1305" t="s">
        <v>13</v>
      </c>
      <c r="C33" s="1304"/>
      <c r="D33" s="48">
        <v>80</v>
      </c>
      <c r="E33" s="50">
        <v>6</v>
      </c>
      <c r="F33" s="52">
        <v>6</v>
      </c>
      <c r="G33" s="53" t="s">
        <v>346</v>
      </c>
      <c r="H33" s="54">
        <v>7.4999999999999997E-2</v>
      </c>
      <c r="I33" s="55">
        <v>1333.3333333333335</v>
      </c>
      <c r="J33" s="52">
        <v>6</v>
      </c>
      <c r="K33" s="56" t="s">
        <v>346</v>
      </c>
      <c r="L33" s="57">
        <v>1</v>
      </c>
      <c r="M33" s="168" t="s">
        <v>169</v>
      </c>
      <c r="N33" s="58">
        <v>6</v>
      </c>
      <c r="O33" s="51">
        <v>6</v>
      </c>
      <c r="P33" s="51">
        <v>6</v>
      </c>
      <c r="Q33" s="1575"/>
      <c r="R33" s="1535"/>
      <c r="S33" s="1535"/>
      <c r="T33" s="1576"/>
      <c r="U33" s="51">
        <v>6</v>
      </c>
      <c r="V33" s="51">
        <v>6</v>
      </c>
      <c r="W33" s="59">
        <v>7.4999999999999997E-2</v>
      </c>
      <c r="X33" s="58">
        <v>0</v>
      </c>
      <c r="Y33" s="51">
        <v>0</v>
      </c>
      <c r="Z33" s="118">
        <v>0</v>
      </c>
    </row>
    <row r="34" spans="1:26" ht="12.75" customHeight="1" x14ac:dyDescent="0.15">
      <c r="A34" s="84" t="s">
        <v>110</v>
      </c>
      <c r="B34" s="1303" t="s">
        <v>13</v>
      </c>
      <c r="C34" s="1302"/>
      <c r="D34" s="74">
        <v>40</v>
      </c>
      <c r="E34" s="76">
        <v>9</v>
      </c>
      <c r="F34" s="78">
        <v>9</v>
      </c>
      <c r="G34" s="79" t="s">
        <v>346</v>
      </c>
      <c r="H34" s="80">
        <v>0.22500000000000001</v>
      </c>
      <c r="I34" s="81">
        <v>444.44444444444446</v>
      </c>
      <c r="J34" s="78">
        <v>9</v>
      </c>
      <c r="K34" s="82" t="s">
        <v>346</v>
      </c>
      <c r="L34" s="83">
        <v>1</v>
      </c>
      <c r="M34" s="162" t="s">
        <v>169</v>
      </c>
      <c r="N34" s="84">
        <v>9</v>
      </c>
      <c r="O34" s="77">
        <v>9</v>
      </c>
      <c r="P34" s="77">
        <v>9</v>
      </c>
      <c r="Q34" s="1577"/>
      <c r="R34" s="1578"/>
      <c r="S34" s="1578"/>
      <c r="T34" s="1579"/>
      <c r="U34" s="77">
        <v>9</v>
      </c>
      <c r="V34" s="77">
        <v>9</v>
      </c>
      <c r="W34" s="85">
        <v>0.22500000000000001</v>
      </c>
      <c r="X34" s="84">
        <v>0</v>
      </c>
      <c r="Y34" s="77">
        <v>0</v>
      </c>
      <c r="Z34" s="102">
        <v>0</v>
      </c>
    </row>
    <row r="35" spans="1:26" ht="12.75" customHeight="1" x14ac:dyDescent="0.15">
      <c r="A35" s="84" t="s">
        <v>111</v>
      </c>
      <c r="B35" s="1303" t="s">
        <v>13</v>
      </c>
      <c r="C35" s="1302"/>
      <c r="D35" s="74">
        <v>40</v>
      </c>
      <c r="E35" s="76">
        <v>8</v>
      </c>
      <c r="F35" s="78">
        <v>8</v>
      </c>
      <c r="G35" s="79" t="s">
        <v>346</v>
      </c>
      <c r="H35" s="80">
        <v>0.2</v>
      </c>
      <c r="I35" s="81">
        <v>500</v>
      </c>
      <c r="J35" s="78">
        <v>8</v>
      </c>
      <c r="K35" s="82" t="s">
        <v>346</v>
      </c>
      <c r="L35" s="83">
        <v>1</v>
      </c>
      <c r="M35" s="162" t="s">
        <v>169</v>
      </c>
      <c r="N35" s="84">
        <v>8</v>
      </c>
      <c r="O35" s="77">
        <v>8</v>
      </c>
      <c r="P35" s="77">
        <v>8</v>
      </c>
      <c r="Q35" s="1577"/>
      <c r="R35" s="1578"/>
      <c r="S35" s="1578"/>
      <c r="T35" s="1579"/>
      <c r="U35" s="77">
        <v>8</v>
      </c>
      <c r="V35" s="77">
        <v>8</v>
      </c>
      <c r="W35" s="85">
        <v>0.2</v>
      </c>
      <c r="X35" s="84">
        <v>0</v>
      </c>
      <c r="Y35" s="77">
        <v>0</v>
      </c>
      <c r="Z35" s="102">
        <v>0</v>
      </c>
    </row>
    <row r="36" spans="1:26" ht="12.75" customHeight="1" x14ac:dyDescent="0.15">
      <c r="A36" s="84" t="s">
        <v>214</v>
      </c>
      <c r="B36" s="1303" t="s">
        <v>13</v>
      </c>
      <c r="C36" s="1302"/>
      <c r="D36" s="74">
        <v>80</v>
      </c>
      <c r="E36" s="76">
        <v>30</v>
      </c>
      <c r="F36" s="78">
        <v>30</v>
      </c>
      <c r="G36" s="79" t="s">
        <v>346</v>
      </c>
      <c r="H36" s="80">
        <v>0.375</v>
      </c>
      <c r="I36" s="81">
        <v>266.66666666666663</v>
      </c>
      <c r="J36" s="78">
        <v>30</v>
      </c>
      <c r="K36" s="82" t="s">
        <v>346</v>
      </c>
      <c r="L36" s="83">
        <v>5</v>
      </c>
      <c r="M36" s="162" t="s">
        <v>169</v>
      </c>
      <c r="N36" s="84">
        <v>30</v>
      </c>
      <c r="O36" s="77">
        <v>30</v>
      </c>
      <c r="P36" s="77">
        <v>30</v>
      </c>
      <c r="Q36" s="1577"/>
      <c r="R36" s="1578"/>
      <c r="S36" s="1578"/>
      <c r="T36" s="1579"/>
      <c r="U36" s="77">
        <v>30</v>
      </c>
      <c r="V36" s="77">
        <v>30</v>
      </c>
      <c r="W36" s="85">
        <v>0.375</v>
      </c>
      <c r="X36" s="84">
        <v>0</v>
      </c>
      <c r="Y36" s="77">
        <v>0</v>
      </c>
      <c r="Z36" s="102">
        <v>0</v>
      </c>
    </row>
    <row r="37" spans="1:26" ht="12.75" customHeight="1" x14ac:dyDescent="0.15">
      <c r="A37" s="84" t="s">
        <v>112</v>
      </c>
      <c r="B37" s="1303" t="s">
        <v>13</v>
      </c>
      <c r="C37" s="1302"/>
      <c r="D37" s="74">
        <v>40</v>
      </c>
      <c r="E37" s="76">
        <v>12</v>
      </c>
      <c r="F37" s="78">
        <v>12</v>
      </c>
      <c r="G37" s="79" t="s">
        <v>346</v>
      </c>
      <c r="H37" s="80">
        <v>0.3</v>
      </c>
      <c r="I37" s="81">
        <v>333.33333333333337</v>
      </c>
      <c r="J37" s="78">
        <v>12</v>
      </c>
      <c r="K37" s="82" t="s">
        <v>346</v>
      </c>
      <c r="L37" s="83"/>
      <c r="M37" s="162" t="s">
        <v>169</v>
      </c>
      <c r="N37" s="84">
        <v>12</v>
      </c>
      <c r="O37" s="77">
        <v>12</v>
      </c>
      <c r="P37" s="77">
        <v>12</v>
      </c>
      <c r="Q37" s="1577"/>
      <c r="R37" s="1578"/>
      <c r="S37" s="1578"/>
      <c r="T37" s="1579"/>
      <c r="U37" s="77">
        <v>12</v>
      </c>
      <c r="V37" s="77">
        <v>12</v>
      </c>
      <c r="W37" s="85">
        <v>0.3</v>
      </c>
      <c r="X37" s="84">
        <v>0</v>
      </c>
      <c r="Y37" s="77">
        <v>0</v>
      </c>
      <c r="Z37" s="102">
        <v>0</v>
      </c>
    </row>
    <row r="38" spans="1:26" ht="12.75" customHeight="1" x14ac:dyDescent="0.15">
      <c r="A38" s="84" t="s">
        <v>115</v>
      </c>
      <c r="B38" s="1303" t="s">
        <v>13</v>
      </c>
      <c r="C38" s="1302"/>
      <c r="D38" s="74">
        <v>40</v>
      </c>
      <c r="E38" s="76">
        <v>23</v>
      </c>
      <c r="F38" s="78">
        <v>23</v>
      </c>
      <c r="G38" s="79" t="s">
        <v>346</v>
      </c>
      <c r="H38" s="80">
        <v>0.57499999999999996</v>
      </c>
      <c r="I38" s="81">
        <v>173.91304347826087</v>
      </c>
      <c r="J38" s="78">
        <v>23</v>
      </c>
      <c r="K38" s="82" t="s">
        <v>346</v>
      </c>
      <c r="L38" s="83"/>
      <c r="M38" s="162" t="s">
        <v>169</v>
      </c>
      <c r="N38" s="84">
        <v>23</v>
      </c>
      <c r="O38" s="77">
        <v>23</v>
      </c>
      <c r="P38" s="77">
        <v>23</v>
      </c>
      <c r="Q38" s="1577"/>
      <c r="R38" s="1578"/>
      <c r="S38" s="1578"/>
      <c r="T38" s="1579"/>
      <c r="U38" s="77">
        <v>23</v>
      </c>
      <c r="V38" s="77">
        <v>23</v>
      </c>
      <c r="W38" s="85">
        <v>0.57499999999999996</v>
      </c>
      <c r="X38" s="84">
        <v>0</v>
      </c>
      <c r="Y38" s="77">
        <v>0</v>
      </c>
      <c r="Z38" s="102">
        <v>0</v>
      </c>
    </row>
    <row r="39" spans="1:26" ht="12.75" customHeight="1" x14ac:dyDescent="0.15">
      <c r="A39" s="84" t="s">
        <v>116</v>
      </c>
      <c r="B39" s="1303" t="s">
        <v>13</v>
      </c>
      <c r="C39" s="1302"/>
      <c r="D39" s="74">
        <v>40</v>
      </c>
      <c r="E39" s="76">
        <v>30</v>
      </c>
      <c r="F39" s="78">
        <v>30</v>
      </c>
      <c r="G39" s="79" t="s">
        <v>346</v>
      </c>
      <c r="H39" s="80">
        <v>0.75</v>
      </c>
      <c r="I39" s="81">
        <v>133.33333333333331</v>
      </c>
      <c r="J39" s="78">
        <v>30</v>
      </c>
      <c r="K39" s="82" t="s">
        <v>346</v>
      </c>
      <c r="L39" s="83">
        <v>7</v>
      </c>
      <c r="M39" s="162" t="s">
        <v>169</v>
      </c>
      <c r="N39" s="84">
        <v>30</v>
      </c>
      <c r="O39" s="77">
        <v>30</v>
      </c>
      <c r="P39" s="77">
        <v>30</v>
      </c>
      <c r="Q39" s="1577"/>
      <c r="R39" s="1578"/>
      <c r="S39" s="1578"/>
      <c r="T39" s="1579"/>
      <c r="U39" s="77">
        <v>30</v>
      </c>
      <c r="V39" s="77">
        <v>30</v>
      </c>
      <c r="W39" s="85">
        <v>0.75</v>
      </c>
      <c r="X39" s="84">
        <v>0</v>
      </c>
      <c r="Y39" s="77">
        <v>0</v>
      </c>
      <c r="Z39" s="102">
        <v>0</v>
      </c>
    </row>
    <row r="40" spans="1:26" ht="12.75" customHeight="1" x14ac:dyDescent="0.15">
      <c r="A40" s="84" t="s">
        <v>117</v>
      </c>
      <c r="B40" s="1303" t="s">
        <v>13</v>
      </c>
      <c r="C40" s="1302"/>
      <c r="D40" s="74">
        <v>40</v>
      </c>
      <c r="E40" s="76">
        <v>10</v>
      </c>
      <c r="F40" s="78">
        <v>10</v>
      </c>
      <c r="G40" s="79" t="s">
        <v>346</v>
      </c>
      <c r="H40" s="80">
        <v>0.25</v>
      </c>
      <c r="I40" s="81">
        <v>400</v>
      </c>
      <c r="J40" s="78">
        <v>10</v>
      </c>
      <c r="K40" s="82" t="s">
        <v>346</v>
      </c>
      <c r="L40" s="83"/>
      <c r="M40" s="162" t="s">
        <v>169</v>
      </c>
      <c r="N40" s="84">
        <v>10</v>
      </c>
      <c r="O40" s="77">
        <v>10</v>
      </c>
      <c r="P40" s="77">
        <v>10</v>
      </c>
      <c r="Q40" s="1577"/>
      <c r="R40" s="1578"/>
      <c r="S40" s="1578"/>
      <c r="T40" s="1579"/>
      <c r="U40" s="77">
        <v>10</v>
      </c>
      <c r="V40" s="77">
        <v>10</v>
      </c>
      <c r="W40" s="85">
        <v>0.25</v>
      </c>
      <c r="X40" s="84">
        <v>0</v>
      </c>
      <c r="Y40" s="77">
        <v>0</v>
      </c>
      <c r="Z40" s="102">
        <v>0</v>
      </c>
    </row>
    <row r="41" spans="1:26" ht="12.75" customHeight="1" x14ac:dyDescent="0.15">
      <c r="A41" s="84" t="s">
        <v>135</v>
      </c>
      <c r="B41" s="1303" t="s">
        <v>13</v>
      </c>
      <c r="C41" s="1302"/>
      <c r="D41" s="74">
        <v>40</v>
      </c>
      <c r="E41" s="76">
        <v>17</v>
      </c>
      <c r="F41" s="78">
        <v>17</v>
      </c>
      <c r="G41" s="79" t="s">
        <v>346</v>
      </c>
      <c r="H41" s="80">
        <v>0.42499999999999999</v>
      </c>
      <c r="I41" s="81">
        <v>235.29411764705884</v>
      </c>
      <c r="J41" s="78">
        <v>17</v>
      </c>
      <c r="K41" s="82" t="s">
        <v>346</v>
      </c>
      <c r="L41" s="83"/>
      <c r="M41" s="162" t="s">
        <v>169</v>
      </c>
      <c r="N41" s="84">
        <v>17</v>
      </c>
      <c r="O41" s="77">
        <v>17</v>
      </c>
      <c r="P41" s="77">
        <v>17</v>
      </c>
      <c r="Q41" s="1577"/>
      <c r="R41" s="1578"/>
      <c r="S41" s="1578"/>
      <c r="T41" s="1579"/>
      <c r="U41" s="77">
        <v>17</v>
      </c>
      <c r="V41" s="77">
        <v>17</v>
      </c>
      <c r="W41" s="85">
        <v>0.42499999999999999</v>
      </c>
      <c r="X41" s="84">
        <v>0</v>
      </c>
      <c r="Y41" s="77">
        <v>0</v>
      </c>
      <c r="Z41" s="102">
        <v>0</v>
      </c>
    </row>
    <row r="42" spans="1:26" ht="12.75" customHeight="1" x14ac:dyDescent="0.15">
      <c r="A42" s="140" t="s">
        <v>137</v>
      </c>
      <c r="B42" s="1323" t="s">
        <v>13</v>
      </c>
      <c r="C42" s="1326"/>
      <c r="D42" s="130">
        <v>40</v>
      </c>
      <c r="E42" s="132">
        <v>14</v>
      </c>
      <c r="F42" s="133">
        <v>14</v>
      </c>
      <c r="G42" s="134" t="s">
        <v>346</v>
      </c>
      <c r="H42" s="135">
        <v>0.35</v>
      </c>
      <c r="I42" s="136">
        <v>285.71428571428572</v>
      </c>
      <c r="J42" s="133">
        <v>14</v>
      </c>
      <c r="K42" s="137" t="s">
        <v>346</v>
      </c>
      <c r="L42" s="138">
        <v>2</v>
      </c>
      <c r="M42" s="178" t="s">
        <v>169</v>
      </c>
      <c r="N42" s="140">
        <v>14</v>
      </c>
      <c r="O42" s="121">
        <v>14</v>
      </c>
      <c r="P42" s="121">
        <v>14</v>
      </c>
      <c r="Q42" s="1580"/>
      <c r="R42" s="1495"/>
      <c r="S42" s="1495"/>
      <c r="T42" s="1581"/>
      <c r="U42" s="121">
        <v>14</v>
      </c>
      <c r="V42" s="121">
        <v>14</v>
      </c>
      <c r="W42" s="141">
        <v>0.35</v>
      </c>
      <c r="X42" s="140">
        <v>0</v>
      </c>
      <c r="Y42" s="121">
        <v>0</v>
      </c>
      <c r="Z42" s="139">
        <v>0</v>
      </c>
    </row>
    <row r="43" spans="1:26" ht="12.75" customHeight="1" x14ac:dyDescent="0.15">
      <c r="A43" s="843" t="s">
        <v>262</v>
      </c>
      <c r="B43" s="61" t="s">
        <v>300</v>
      </c>
      <c r="C43" s="166" t="s">
        <v>271</v>
      </c>
      <c r="D43" s="47">
        <v>480</v>
      </c>
      <c r="E43" s="1536"/>
      <c r="F43" s="1486"/>
      <c r="G43" s="1486"/>
      <c r="H43" s="1486"/>
      <c r="I43" s="1479"/>
      <c r="J43" s="63">
        <v>159</v>
      </c>
      <c r="K43" s="64"/>
      <c r="L43" s="65">
        <v>17</v>
      </c>
      <c r="M43" s="166" t="s">
        <v>169</v>
      </c>
      <c r="N43" s="66">
        <v>159</v>
      </c>
      <c r="O43" s="67">
        <v>159</v>
      </c>
      <c r="P43" s="67">
        <v>159</v>
      </c>
      <c r="Q43" s="1487"/>
      <c r="R43" s="1486"/>
      <c r="S43" s="1486"/>
      <c r="T43" s="1479"/>
      <c r="U43" s="67">
        <v>159</v>
      </c>
      <c r="V43" s="67">
        <v>159</v>
      </c>
      <c r="W43" s="68">
        <v>0.33124999999999999</v>
      </c>
      <c r="X43" s="66">
        <v>0</v>
      </c>
      <c r="Y43" s="67">
        <v>0</v>
      </c>
      <c r="Z43" s="62">
        <v>0</v>
      </c>
    </row>
    <row r="44" spans="1:26" ht="12.75" customHeight="1" x14ac:dyDescent="0.15">
      <c r="A44" s="70"/>
      <c r="B44" s="115"/>
      <c r="C44" s="349"/>
      <c r="D44" s="70"/>
      <c r="E44" s="70"/>
      <c r="F44" s="70"/>
      <c r="H44" s="71"/>
      <c r="I44" s="72"/>
      <c r="J44" s="70"/>
      <c r="L44" s="73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1"/>
      <c r="X44" s="70"/>
      <c r="Y44" s="70"/>
      <c r="Z44" s="70"/>
    </row>
    <row r="45" spans="1:26" s="70" customFormat="1" ht="12.75" customHeight="1" x14ac:dyDescent="0.15">
      <c r="B45" s="115"/>
      <c r="C45" s="349"/>
      <c r="G45" s="36"/>
      <c r="H45" s="71"/>
      <c r="I45" s="72"/>
      <c r="K45" s="36"/>
      <c r="L45" s="73"/>
      <c r="W45" s="71"/>
    </row>
    <row r="46" spans="1:26" s="70" customFormat="1" ht="12.75" customHeight="1" x14ac:dyDescent="0.15">
      <c r="A46" s="180" t="s">
        <v>513</v>
      </c>
      <c r="B46" s="115"/>
      <c r="C46" s="349"/>
      <c r="G46" s="36"/>
      <c r="H46" s="71"/>
      <c r="I46" s="72"/>
      <c r="K46" s="36"/>
      <c r="L46" s="73"/>
      <c r="W46" s="71"/>
    </row>
    <row r="47" spans="1:26" s="70" customFormat="1" ht="12.75" customHeight="1" x14ac:dyDescent="0.15">
      <c r="A47" s="33" t="s">
        <v>490</v>
      </c>
      <c r="B47" s="115"/>
      <c r="C47" s="349"/>
      <c r="G47" s="36"/>
      <c r="H47" s="71"/>
      <c r="I47" s="72"/>
      <c r="K47" s="36"/>
      <c r="L47" s="73"/>
      <c r="W47" s="71"/>
    </row>
    <row r="48" spans="1:26" s="70" customFormat="1" ht="12.75" customHeight="1" x14ac:dyDescent="0.15">
      <c r="A48" s="33" t="s">
        <v>491</v>
      </c>
      <c r="B48" s="115"/>
      <c r="C48" s="349"/>
      <c r="G48" s="36"/>
      <c r="H48" s="71"/>
      <c r="I48" s="72"/>
      <c r="K48" s="36"/>
      <c r="L48" s="73"/>
      <c r="W48" s="71"/>
    </row>
    <row r="49" spans="1:26" s="70" customFormat="1" ht="12.75" customHeight="1" x14ac:dyDescent="0.15">
      <c r="B49" s="115"/>
      <c r="C49" s="349"/>
      <c r="G49" s="36"/>
      <c r="H49" s="71"/>
      <c r="I49" s="72"/>
      <c r="K49" s="36"/>
      <c r="L49" s="73"/>
      <c r="W49" s="71"/>
    </row>
    <row r="50" spans="1:26" s="70" customFormat="1" ht="12.75" customHeight="1" x14ac:dyDescent="0.15">
      <c r="A50" s="1475" t="s">
        <v>227</v>
      </c>
      <c r="B50" s="1475" t="s">
        <v>228</v>
      </c>
      <c r="C50" s="1113"/>
      <c r="D50" s="1232" t="s">
        <v>229</v>
      </c>
      <c r="E50" s="1171" t="s">
        <v>239</v>
      </c>
      <c r="F50" s="1168"/>
      <c r="G50" s="1168"/>
      <c r="H50" s="1168"/>
      <c r="I50" s="1241"/>
      <c r="J50" s="1235" t="s">
        <v>233</v>
      </c>
      <c r="K50" s="1235"/>
      <c r="L50" s="1235"/>
      <c r="M50" s="1113" t="s">
        <v>518</v>
      </c>
      <c r="N50" s="1119" t="s">
        <v>245</v>
      </c>
      <c r="O50" s="1120"/>
      <c r="P50" s="1120"/>
      <c r="Q50" s="1120"/>
      <c r="R50" s="1120"/>
      <c r="S50" s="1120"/>
      <c r="T50" s="1120"/>
      <c r="U50" s="1120"/>
      <c r="V50" s="1120"/>
      <c r="W50" s="1121"/>
      <c r="X50" s="336"/>
    </row>
    <row r="51" spans="1:26" s="70" customFormat="1" ht="12.75" customHeight="1" x14ac:dyDescent="0.15">
      <c r="A51" s="1471"/>
      <c r="B51" s="1471"/>
      <c r="C51" s="1114"/>
      <c r="D51" s="1262"/>
      <c r="E51" s="1160"/>
      <c r="F51" s="1199"/>
      <c r="G51" s="1199"/>
      <c r="H51" s="1199"/>
      <c r="I51" s="1301"/>
      <c r="J51" s="1243"/>
      <c r="K51" s="1243"/>
      <c r="L51" s="1243"/>
      <c r="M51" s="1114"/>
      <c r="N51" s="1122" t="s">
        <v>238</v>
      </c>
      <c r="O51" s="1123"/>
      <c r="P51" s="1123"/>
      <c r="Q51" s="1123" t="s">
        <v>246</v>
      </c>
      <c r="R51" s="1123"/>
      <c r="S51" s="1123"/>
      <c r="T51" s="1123"/>
      <c r="U51" s="1243" t="s">
        <v>590</v>
      </c>
      <c r="V51" s="1243" t="s">
        <v>576</v>
      </c>
      <c r="W51" s="1244" t="s">
        <v>586</v>
      </c>
      <c r="X51" s="336"/>
    </row>
    <row r="52" spans="1:26" ht="33.75" x14ac:dyDescent="0.15">
      <c r="A52" s="1472"/>
      <c r="B52" s="1472"/>
      <c r="C52" s="1115"/>
      <c r="D52" s="1263"/>
      <c r="E52" s="804" t="s">
        <v>230</v>
      </c>
      <c r="F52" s="1240" t="s">
        <v>522</v>
      </c>
      <c r="G52" s="1240"/>
      <c r="H52" s="824" t="s">
        <v>231</v>
      </c>
      <c r="I52" s="88" t="s">
        <v>232</v>
      </c>
      <c r="J52" s="1240"/>
      <c r="K52" s="1240"/>
      <c r="L52" s="1240"/>
      <c r="M52" s="1115"/>
      <c r="N52" s="1037" t="s">
        <v>577</v>
      </c>
      <c r="O52" s="1036" t="s">
        <v>578</v>
      </c>
      <c r="P52" s="1036" t="s">
        <v>579</v>
      </c>
      <c r="Q52" s="1036" t="s">
        <v>580</v>
      </c>
      <c r="R52" s="1036" t="s">
        <v>581</v>
      </c>
      <c r="S52" s="1036" t="s">
        <v>582</v>
      </c>
      <c r="T52" s="1036" t="s">
        <v>583</v>
      </c>
      <c r="U52" s="1240"/>
      <c r="V52" s="1240"/>
      <c r="W52" s="1245"/>
      <c r="X52" s="209"/>
      <c r="Y52" s="41"/>
      <c r="Z52" s="41"/>
    </row>
    <row r="53" spans="1:26" ht="12.75" customHeight="1" x14ac:dyDescent="0.15">
      <c r="A53" s="1584" t="s">
        <v>138</v>
      </c>
      <c r="B53" s="1305" t="s">
        <v>329</v>
      </c>
      <c r="C53" s="1304"/>
      <c r="D53" s="48">
        <v>270</v>
      </c>
      <c r="E53" s="1224">
        <v>388</v>
      </c>
      <c r="F53" s="1222">
        <v>387</v>
      </c>
      <c r="G53" s="1369">
        <v>1</v>
      </c>
      <c r="H53" s="1228">
        <v>1.2124999999999999</v>
      </c>
      <c r="I53" s="1315">
        <v>82.474226804123703</v>
      </c>
      <c r="J53" s="52">
        <v>270</v>
      </c>
      <c r="K53" s="56" t="s">
        <v>346</v>
      </c>
      <c r="L53" s="57" t="s">
        <v>346</v>
      </c>
      <c r="M53" s="1590"/>
      <c r="N53" s="58">
        <v>354</v>
      </c>
      <c r="O53" s="51">
        <v>353</v>
      </c>
      <c r="P53" s="51">
        <v>270</v>
      </c>
      <c r="Q53" s="51" t="s">
        <v>260</v>
      </c>
      <c r="R53" s="51">
        <v>11</v>
      </c>
      <c r="S53" s="169" t="s">
        <v>169</v>
      </c>
      <c r="T53" s="169" t="s">
        <v>169</v>
      </c>
      <c r="U53" s="51">
        <v>354</v>
      </c>
      <c r="V53" s="51">
        <v>270</v>
      </c>
      <c r="W53" s="59">
        <v>1.3111111111111111</v>
      </c>
      <c r="X53" s="336"/>
      <c r="Y53" s="367"/>
      <c r="Z53" s="367"/>
    </row>
    <row r="54" spans="1:26" ht="12.75" customHeight="1" x14ac:dyDescent="0.15">
      <c r="A54" s="1585"/>
      <c r="B54" s="1476" t="s">
        <v>330</v>
      </c>
      <c r="C54" s="1477"/>
      <c r="D54" s="103">
        <v>50</v>
      </c>
      <c r="E54" s="1225"/>
      <c r="F54" s="1223"/>
      <c r="G54" s="1588">
        <v>1</v>
      </c>
      <c r="H54" s="1229"/>
      <c r="I54" s="1589">
        <v>82.474226804123703</v>
      </c>
      <c r="J54" s="105">
        <v>85</v>
      </c>
      <c r="K54" s="108">
        <v>1</v>
      </c>
      <c r="L54" s="109" t="s">
        <v>346</v>
      </c>
      <c r="M54" s="1591"/>
      <c r="N54" s="111">
        <v>34</v>
      </c>
      <c r="O54" s="112">
        <v>34</v>
      </c>
      <c r="P54" s="112">
        <v>34</v>
      </c>
      <c r="Q54" s="112" t="s">
        <v>259</v>
      </c>
      <c r="R54" s="112">
        <v>174</v>
      </c>
      <c r="S54" s="112">
        <v>52</v>
      </c>
      <c r="T54" s="112">
        <v>51</v>
      </c>
      <c r="U54" s="112">
        <v>86</v>
      </c>
      <c r="V54" s="112">
        <v>85</v>
      </c>
      <c r="W54" s="128">
        <v>1.72</v>
      </c>
      <c r="X54" s="368"/>
      <c r="Y54" s="367"/>
      <c r="Z54" s="367"/>
    </row>
    <row r="55" spans="1:26" ht="12.75" customHeight="1" x14ac:dyDescent="0.15">
      <c r="A55" s="843" t="s">
        <v>262</v>
      </c>
      <c r="B55" s="61" t="s">
        <v>304</v>
      </c>
      <c r="C55" s="166" t="s">
        <v>271</v>
      </c>
      <c r="D55" s="47">
        <v>320</v>
      </c>
      <c r="E55" s="1536"/>
      <c r="F55" s="1486"/>
      <c r="G55" s="1486"/>
      <c r="H55" s="1486"/>
      <c r="I55" s="1479"/>
      <c r="J55" s="63">
        <v>355</v>
      </c>
      <c r="K55" s="64">
        <v>1</v>
      </c>
      <c r="L55" s="65"/>
      <c r="M55" s="179"/>
      <c r="N55" s="66">
        <v>388</v>
      </c>
      <c r="O55" s="67">
        <v>387</v>
      </c>
      <c r="P55" s="67">
        <v>304</v>
      </c>
      <c r="Q55" s="86"/>
      <c r="R55" s="67">
        <v>185</v>
      </c>
      <c r="S55" s="67">
        <v>52</v>
      </c>
      <c r="T55" s="67">
        <v>51</v>
      </c>
      <c r="U55" s="67">
        <v>440</v>
      </c>
      <c r="V55" s="67">
        <v>355</v>
      </c>
      <c r="W55" s="68">
        <v>1.375</v>
      </c>
      <c r="X55" s="336"/>
      <c r="Y55" s="367"/>
      <c r="Z55" s="367"/>
    </row>
  </sheetData>
  <mergeCells count="103">
    <mergeCell ref="X6:Z7"/>
    <mergeCell ref="E55:I55"/>
    <mergeCell ref="E25:I26"/>
    <mergeCell ref="E27:I27"/>
    <mergeCell ref="Q25:Q26"/>
    <mergeCell ref="Q24:T24"/>
    <mergeCell ref="Q9:T15"/>
    <mergeCell ref="Q16:T16"/>
    <mergeCell ref="E16:I16"/>
    <mergeCell ref="E43:I43"/>
    <mergeCell ref="E53:E54"/>
    <mergeCell ref="F53:F54"/>
    <mergeCell ref="G53:G54"/>
    <mergeCell ref="H53:H54"/>
    <mergeCell ref="I53:I54"/>
    <mergeCell ref="E22:E23"/>
    <mergeCell ref="M30:M32"/>
    <mergeCell ref="M50:M52"/>
    <mergeCell ref="F22:F23"/>
    <mergeCell ref="G22:G23"/>
    <mergeCell ref="H22:H23"/>
    <mergeCell ref="M53:M54"/>
    <mergeCell ref="M19:M21"/>
    <mergeCell ref="X30:Z31"/>
    <mergeCell ref="N31:P31"/>
    <mergeCell ref="Q31:T31"/>
    <mergeCell ref="U31:U32"/>
    <mergeCell ref="V31:V32"/>
    <mergeCell ref="W20:W21"/>
    <mergeCell ref="X19:Z20"/>
    <mergeCell ref="N20:P20"/>
    <mergeCell ref="B14:C14"/>
    <mergeCell ref="B15:C15"/>
    <mergeCell ref="J19:L21"/>
    <mergeCell ref="Q20:T20"/>
    <mergeCell ref="U20:U21"/>
    <mergeCell ref="V20:V21"/>
    <mergeCell ref="N19:W19"/>
    <mergeCell ref="B19:C21"/>
    <mergeCell ref="D19:D21"/>
    <mergeCell ref="F21:G21"/>
    <mergeCell ref="E19:I20"/>
    <mergeCell ref="A27:B27"/>
    <mergeCell ref="B30:C32"/>
    <mergeCell ref="N7:P7"/>
    <mergeCell ref="Q7:T7"/>
    <mergeCell ref="U7:U8"/>
    <mergeCell ref="V7:V8"/>
    <mergeCell ref="W7:W8"/>
    <mergeCell ref="D6:D8"/>
    <mergeCell ref="J6:L8"/>
    <mergeCell ref="M6:M8"/>
    <mergeCell ref="N6:W6"/>
    <mergeCell ref="F8:G8"/>
    <mergeCell ref="E6:I7"/>
    <mergeCell ref="A53:A54"/>
    <mergeCell ref="B53:C53"/>
    <mergeCell ref="B33:C33"/>
    <mergeCell ref="B34:C34"/>
    <mergeCell ref="B35:C35"/>
    <mergeCell ref="B36:C36"/>
    <mergeCell ref="B37:C37"/>
    <mergeCell ref="B38:C38"/>
    <mergeCell ref="B54:C54"/>
    <mergeCell ref="B39:C39"/>
    <mergeCell ref="B40:C40"/>
    <mergeCell ref="B41:C41"/>
    <mergeCell ref="B42:C42"/>
    <mergeCell ref="A6:A8"/>
    <mergeCell ref="B6:C8"/>
    <mergeCell ref="B23:C23"/>
    <mergeCell ref="B24:C24"/>
    <mergeCell ref="B22:C22"/>
    <mergeCell ref="A19:A21"/>
    <mergeCell ref="B9:C9"/>
    <mergeCell ref="B10:C10"/>
    <mergeCell ref="B11:C11"/>
    <mergeCell ref="B12:C12"/>
    <mergeCell ref="B13:C13"/>
    <mergeCell ref="V51:V52"/>
    <mergeCell ref="W51:W52"/>
    <mergeCell ref="N30:W30"/>
    <mergeCell ref="N50:W50"/>
    <mergeCell ref="A22:A23"/>
    <mergeCell ref="W31:W32"/>
    <mergeCell ref="D30:D32"/>
    <mergeCell ref="A25:A26"/>
    <mergeCell ref="A50:A52"/>
    <mergeCell ref="B50:C52"/>
    <mergeCell ref="J30:L32"/>
    <mergeCell ref="I22:I23"/>
    <mergeCell ref="D50:D52"/>
    <mergeCell ref="J50:L52"/>
    <mergeCell ref="F52:G52"/>
    <mergeCell ref="Q33:T42"/>
    <mergeCell ref="Q43:T43"/>
    <mergeCell ref="N51:P51"/>
    <mergeCell ref="Q51:T51"/>
    <mergeCell ref="A30:A32"/>
    <mergeCell ref="F32:G32"/>
    <mergeCell ref="E30:I31"/>
    <mergeCell ref="E50:I51"/>
    <mergeCell ref="U51:U52"/>
  </mergeCells>
  <phoneticPr fontId="1"/>
  <pageMargins left="0.39370078740157483" right="0.39370078740157483" top="0.47244094488188981" bottom="0.47244094488188981" header="0.31496062992125984" footer="0.31496062992125984"/>
  <pageSetup paperSize="9" scale="64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O18"/>
  <sheetViews>
    <sheetView zoomScaleNormal="100" zoomScaleSheetLayoutView="100" workbookViewId="0"/>
  </sheetViews>
  <sheetFormatPr defaultColWidth="8.75" defaultRowHeight="12.75" customHeight="1" x14ac:dyDescent="0.15"/>
  <cols>
    <col min="1" max="1" width="26.25" style="33" customWidth="1"/>
    <col min="2" max="2" width="16.25" style="35" customWidth="1"/>
    <col min="3" max="3" width="5" style="278" customWidth="1"/>
    <col min="4" max="9" width="7.5" style="33" customWidth="1"/>
    <col min="10" max="10" width="16.25" style="33" customWidth="1"/>
    <col min="11" max="15" width="7.5" style="33" customWidth="1"/>
    <col min="16" max="16384" width="8.75" style="33"/>
  </cols>
  <sheetData>
    <row r="1" spans="1:15" ht="12.75" customHeight="1" x14ac:dyDescent="0.15">
      <c r="A1" s="32" t="s">
        <v>514</v>
      </c>
    </row>
    <row r="3" spans="1:15" ht="12.75" customHeight="1" x14ac:dyDescent="0.15">
      <c r="A3" s="40" t="s">
        <v>434</v>
      </c>
      <c r="B3" s="1246"/>
      <c r="C3" s="1246"/>
    </row>
    <row r="4" spans="1:15" ht="12.75" customHeight="1" x14ac:dyDescent="0.15">
      <c r="A4" s="1232" t="s">
        <v>433</v>
      </c>
      <c r="B4" s="1475" t="s">
        <v>228</v>
      </c>
      <c r="C4" s="1113"/>
      <c r="D4" s="1205" t="s">
        <v>521</v>
      </c>
      <c r="E4" s="1143"/>
      <c r="F4" s="1200" t="s">
        <v>233</v>
      </c>
      <c r="G4" s="1119" t="s">
        <v>245</v>
      </c>
      <c r="H4" s="1120"/>
      <c r="I4" s="1120"/>
      <c r="J4" s="1120"/>
      <c r="K4" s="1120"/>
      <c r="L4" s="1120"/>
      <c r="M4" s="1120"/>
      <c r="N4" s="1120"/>
      <c r="O4" s="1121"/>
    </row>
    <row r="5" spans="1:15" ht="12.75" customHeight="1" x14ac:dyDescent="0.15">
      <c r="A5" s="1262"/>
      <c r="B5" s="1471"/>
      <c r="C5" s="1114"/>
      <c r="D5" s="1471" t="s">
        <v>495</v>
      </c>
      <c r="E5" s="1243" t="s">
        <v>523</v>
      </c>
      <c r="F5" s="1201"/>
      <c r="G5" s="1122" t="s">
        <v>238</v>
      </c>
      <c r="H5" s="1123"/>
      <c r="I5" s="1123"/>
      <c r="J5" s="1123" t="s">
        <v>246</v>
      </c>
      <c r="K5" s="1123"/>
      <c r="L5" s="1123"/>
      <c r="M5" s="1123"/>
      <c r="N5" s="1243" t="s">
        <v>590</v>
      </c>
      <c r="O5" s="1114" t="s">
        <v>584</v>
      </c>
    </row>
    <row r="6" spans="1:15" s="46" customFormat="1" ht="22.5" x14ac:dyDescent="0.15">
      <c r="A6" s="1263"/>
      <c r="B6" s="1472"/>
      <c r="C6" s="1115"/>
      <c r="D6" s="1472"/>
      <c r="E6" s="1240"/>
      <c r="F6" s="1202"/>
      <c r="G6" s="1037" t="s">
        <v>577</v>
      </c>
      <c r="H6" s="1036" t="s">
        <v>578</v>
      </c>
      <c r="I6" s="1036" t="s">
        <v>579</v>
      </c>
      <c r="J6" s="1036" t="s">
        <v>580</v>
      </c>
      <c r="K6" s="1036" t="s">
        <v>581</v>
      </c>
      <c r="L6" s="1036" t="s">
        <v>582</v>
      </c>
      <c r="M6" s="1036" t="s">
        <v>583</v>
      </c>
      <c r="N6" s="1240"/>
      <c r="O6" s="1115"/>
    </row>
    <row r="7" spans="1:15" ht="12.75" customHeight="1" x14ac:dyDescent="0.15">
      <c r="A7" s="388" t="s">
        <v>143</v>
      </c>
      <c r="B7" s="1305" t="s">
        <v>188</v>
      </c>
      <c r="C7" s="1304"/>
      <c r="D7" s="380">
        <v>1</v>
      </c>
      <c r="E7" s="391">
        <v>1</v>
      </c>
      <c r="F7" s="391">
        <v>1</v>
      </c>
      <c r="G7" s="379">
        <v>1</v>
      </c>
      <c r="H7" s="380">
        <v>1</v>
      </c>
      <c r="I7" s="380">
        <v>1</v>
      </c>
      <c r="J7" s="1487"/>
      <c r="K7" s="1486"/>
      <c r="L7" s="1486"/>
      <c r="M7" s="1479"/>
      <c r="N7" s="380">
        <v>1</v>
      </c>
      <c r="O7" s="381">
        <v>1</v>
      </c>
    </row>
    <row r="8" spans="1:15" ht="12.75" customHeight="1" x14ac:dyDescent="0.15">
      <c r="A8" s="831" t="s">
        <v>262</v>
      </c>
      <c r="B8" s="61" t="s">
        <v>286</v>
      </c>
      <c r="C8" s="166" t="s">
        <v>272</v>
      </c>
      <c r="D8" s="1486"/>
      <c r="E8" s="1486"/>
      <c r="F8" s="405">
        <v>1</v>
      </c>
      <c r="G8" s="66">
        <v>1</v>
      </c>
      <c r="H8" s="402">
        <v>1</v>
      </c>
      <c r="I8" s="402">
        <v>1</v>
      </c>
      <c r="J8" s="1487"/>
      <c r="K8" s="1486"/>
      <c r="L8" s="1486"/>
      <c r="M8" s="1479"/>
      <c r="N8" s="402">
        <v>1</v>
      </c>
      <c r="O8" s="62">
        <v>1</v>
      </c>
    </row>
    <row r="9" spans="1:15" s="70" customFormat="1" ht="12.75" customHeight="1" x14ac:dyDescent="0.15">
      <c r="C9" s="349"/>
    </row>
    <row r="11" spans="1:15" ht="12.75" customHeight="1" x14ac:dyDescent="0.15">
      <c r="A11" s="32" t="s">
        <v>515</v>
      </c>
    </row>
    <row r="13" spans="1:15" ht="12.75" customHeight="1" x14ac:dyDescent="0.15">
      <c r="A13" s="1232" t="s">
        <v>227</v>
      </c>
      <c r="B13" s="1475" t="s">
        <v>228</v>
      </c>
      <c r="C13" s="1113"/>
      <c r="D13" s="1205" t="s">
        <v>521</v>
      </c>
      <c r="E13" s="1143"/>
      <c r="F13" s="1200" t="s">
        <v>233</v>
      </c>
      <c r="G13" s="1119" t="s">
        <v>245</v>
      </c>
      <c r="H13" s="1120"/>
      <c r="I13" s="1120"/>
      <c r="J13" s="1120"/>
      <c r="K13" s="1120"/>
      <c r="L13" s="1120"/>
      <c r="M13" s="1120"/>
      <c r="N13" s="1120"/>
      <c r="O13" s="1121"/>
    </row>
    <row r="14" spans="1:15" ht="12.75" customHeight="1" x14ac:dyDescent="0.15">
      <c r="A14" s="1262"/>
      <c r="B14" s="1471"/>
      <c r="C14" s="1114"/>
      <c r="D14" s="1471" t="s">
        <v>495</v>
      </c>
      <c r="E14" s="1243" t="s">
        <v>523</v>
      </c>
      <c r="F14" s="1201"/>
      <c r="G14" s="1122" t="s">
        <v>238</v>
      </c>
      <c r="H14" s="1123"/>
      <c r="I14" s="1123"/>
      <c r="J14" s="1123" t="s">
        <v>246</v>
      </c>
      <c r="K14" s="1123"/>
      <c r="L14" s="1123"/>
      <c r="M14" s="1123"/>
      <c r="N14" s="1243" t="s">
        <v>590</v>
      </c>
      <c r="O14" s="1114" t="s">
        <v>584</v>
      </c>
    </row>
    <row r="15" spans="1:15" s="46" customFormat="1" ht="22.5" x14ac:dyDescent="0.15">
      <c r="A15" s="1263"/>
      <c r="B15" s="1472"/>
      <c r="C15" s="1115"/>
      <c r="D15" s="1472"/>
      <c r="E15" s="1240"/>
      <c r="F15" s="1202"/>
      <c r="G15" s="1037" t="s">
        <v>577</v>
      </c>
      <c r="H15" s="1036" t="s">
        <v>578</v>
      </c>
      <c r="I15" s="1036" t="s">
        <v>579</v>
      </c>
      <c r="J15" s="1036" t="s">
        <v>580</v>
      </c>
      <c r="K15" s="1036" t="s">
        <v>581</v>
      </c>
      <c r="L15" s="1036" t="s">
        <v>582</v>
      </c>
      <c r="M15" s="1036" t="s">
        <v>583</v>
      </c>
      <c r="N15" s="1240"/>
      <c r="O15" s="1115"/>
    </row>
    <row r="16" spans="1:15" ht="12.75" customHeight="1" x14ac:dyDescent="0.15">
      <c r="A16" s="1361" t="s">
        <v>138</v>
      </c>
      <c r="B16" s="1305" t="s">
        <v>329</v>
      </c>
      <c r="C16" s="1304"/>
      <c r="D16" s="1592">
        <v>1</v>
      </c>
      <c r="E16" s="1594">
        <v>1</v>
      </c>
      <c r="F16" s="386">
        <v>0</v>
      </c>
      <c r="G16" s="383">
        <v>1</v>
      </c>
      <c r="H16" s="377">
        <v>1</v>
      </c>
      <c r="I16" s="377">
        <v>0</v>
      </c>
      <c r="J16" s="1033" t="s">
        <v>569</v>
      </c>
      <c r="K16" s="1033">
        <v>0</v>
      </c>
      <c r="L16" s="1031" t="s">
        <v>571</v>
      </c>
      <c r="M16" s="1031" t="s">
        <v>571</v>
      </c>
      <c r="N16" s="1033">
        <v>1</v>
      </c>
      <c r="O16" s="382">
        <v>0</v>
      </c>
    </row>
    <row r="17" spans="1:15" ht="12.75" customHeight="1" x14ac:dyDescent="0.15">
      <c r="A17" s="1362"/>
      <c r="B17" s="1305" t="s">
        <v>330</v>
      </c>
      <c r="C17" s="1304"/>
      <c r="D17" s="1593"/>
      <c r="E17" s="1595"/>
      <c r="F17" s="897">
        <v>1</v>
      </c>
      <c r="G17" s="896">
        <v>0</v>
      </c>
      <c r="H17" s="894">
        <v>0</v>
      </c>
      <c r="I17" s="894">
        <v>0</v>
      </c>
      <c r="J17" s="1032" t="s">
        <v>570</v>
      </c>
      <c r="K17" s="1032">
        <v>1</v>
      </c>
      <c r="L17" s="1032">
        <v>1</v>
      </c>
      <c r="M17" s="1032">
        <v>1</v>
      </c>
      <c r="N17" s="1032">
        <v>1</v>
      </c>
      <c r="O17" s="895">
        <v>1</v>
      </c>
    </row>
    <row r="18" spans="1:15" ht="12.75" customHeight="1" x14ac:dyDescent="0.15">
      <c r="A18" s="831" t="s">
        <v>317</v>
      </c>
      <c r="B18" s="61" t="s">
        <v>304</v>
      </c>
      <c r="C18" s="166" t="s">
        <v>271</v>
      </c>
      <c r="D18" s="1486"/>
      <c r="E18" s="1486"/>
      <c r="F18" s="405">
        <v>1</v>
      </c>
      <c r="G18" s="66">
        <v>1</v>
      </c>
      <c r="H18" s="402">
        <v>1</v>
      </c>
      <c r="I18" s="402">
        <v>0</v>
      </c>
      <c r="J18" s="1099"/>
      <c r="K18" s="888">
        <v>1</v>
      </c>
      <c r="L18" s="888">
        <v>1</v>
      </c>
      <c r="M18" s="888">
        <v>1</v>
      </c>
      <c r="N18" s="888">
        <v>2</v>
      </c>
      <c r="O18" s="62">
        <v>1</v>
      </c>
    </row>
  </sheetData>
  <mergeCells count="33">
    <mergeCell ref="A16:A17"/>
    <mergeCell ref="D14:D15"/>
    <mergeCell ref="E14:E15"/>
    <mergeCell ref="A13:A15"/>
    <mergeCell ref="D13:E13"/>
    <mergeCell ref="B3:C3"/>
    <mergeCell ref="A4:A6"/>
    <mergeCell ref="B4:C6"/>
    <mergeCell ref="G13:O13"/>
    <mergeCell ref="G14:I14"/>
    <mergeCell ref="J14:M14"/>
    <mergeCell ref="N14:N15"/>
    <mergeCell ref="N5:N6"/>
    <mergeCell ref="O5:O6"/>
    <mergeCell ref="J7:M7"/>
    <mergeCell ref="O14:O15"/>
    <mergeCell ref="G5:I5"/>
    <mergeCell ref="J5:M5"/>
    <mergeCell ref="D5:D6"/>
    <mergeCell ref="E5:E6"/>
    <mergeCell ref="J8:M8"/>
    <mergeCell ref="F4:F6"/>
    <mergeCell ref="G4:O4"/>
    <mergeCell ref="D4:E4"/>
    <mergeCell ref="D18:E18"/>
    <mergeCell ref="F13:F15"/>
    <mergeCell ref="E16:E17"/>
    <mergeCell ref="B7:C7"/>
    <mergeCell ref="B17:C17"/>
    <mergeCell ref="B16:C16"/>
    <mergeCell ref="B13:C15"/>
    <mergeCell ref="D16:D17"/>
    <mergeCell ref="D8:E8"/>
  </mergeCells>
  <phoneticPr fontId="1"/>
  <pageMargins left="0.39370078740157483" right="0.39370078740157483" top="0.47244094488188981" bottom="0.47244094488188981" header="0.31496062992125984" footer="0.31496062992125984"/>
  <pageSetup paperSize="9" scale="64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43"/>
  <sheetViews>
    <sheetView zoomScaleNormal="100" zoomScaleSheetLayoutView="100" workbookViewId="0"/>
  </sheetViews>
  <sheetFormatPr defaultColWidth="8.75" defaultRowHeight="12.75" customHeight="1" x14ac:dyDescent="0.15"/>
  <cols>
    <col min="1" max="1" width="26.25" style="33" customWidth="1"/>
    <col min="2" max="2" width="16.25" style="35" customWidth="1"/>
    <col min="3" max="3" width="5" style="278" customWidth="1"/>
    <col min="4" max="6" width="7.5" style="33" customWidth="1"/>
    <col min="7" max="7" width="7.5" style="37" customWidth="1"/>
    <col min="8" max="11" width="7.5" style="33" customWidth="1"/>
    <col min="12" max="12" width="16.25" style="33" customWidth="1"/>
    <col min="13" max="17" width="7.5" style="33" customWidth="1"/>
    <col min="18" max="18" width="7.5" style="37" customWidth="1"/>
    <col min="19" max="16384" width="8.75" style="33"/>
  </cols>
  <sheetData>
    <row r="1" spans="1:18" ht="12.75" customHeight="1" x14ac:dyDescent="0.15">
      <c r="A1" s="32" t="s">
        <v>516</v>
      </c>
    </row>
    <row r="3" spans="1:18" ht="12.75" customHeight="1" x14ac:dyDescent="0.15">
      <c r="A3" s="33" t="s">
        <v>537</v>
      </c>
      <c r="B3" s="350"/>
      <c r="C3" s="349"/>
    </row>
    <row r="4" spans="1:18" ht="12.75" customHeight="1" x14ac:dyDescent="0.15">
      <c r="A4" s="1232" t="s">
        <v>227</v>
      </c>
      <c r="B4" s="1235" t="s">
        <v>228</v>
      </c>
      <c r="C4" s="1355"/>
      <c r="D4" s="1232" t="s">
        <v>229</v>
      </c>
      <c r="E4" s="1171" t="s">
        <v>239</v>
      </c>
      <c r="F4" s="1168"/>
      <c r="G4" s="1241"/>
      <c r="H4" s="1235" t="s">
        <v>233</v>
      </c>
      <c r="I4" s="1119" t="s">
        <v>245</v>
      </c>
      <c r="J4" s="1120"/>
      <c r="K4" s="1120"/>
      <c r="L4" s="1120"/>
      <c r="M4" s="1120"/>
      <c r="N4" s="1120"/>
      <c r="O4" s="1120"/>
      <c r="P4" s="1120"/>
      <c r="Q4" s="1120"/>
      <c r="R4" s="1121"/>
    </row>
    <row r="5" spans="1:18" ht="12.75" customHeight="1" x14ac:dyDescent="0.15">
      <c r="A5" s="1262"/>
      <c r="B5" s="1243"/>
      <c r="C5" s="1151"/>
      <c r="D5" s="1262"/>
      <c r="E5" s="1160"/>
      <c r="F5" s="1199"/>
      <c r="G5" s="1301"/>
      <c r="H5" s="1243"/>
      <c r="I5" s="1122" t="s">
        <v>238</v>
      </c>
      <c r="J5" s="1123"/>
      <c r="K5" s="1123"/>
      <c r="L5" s="1123" t="s">
        <v>246</v>
      </c>
      <c r="M5" s="1123"/>
      <c r="N5" s="1123"/>
      <c r="O5" s="1123"/>
      <c r="P5" s="1243" t="s">
        <v>590</v>
      </c>
      <c r="Q5" s="1243" t="s">
        <v>576</v>
      </c>
      <c r="R5" s="1244" t="s">
        <v>586</v>
      </c>
    </row>
    <row r="6" spans="1:18" s="46" customFormat="1" ht="22.5" x14ac:dyDescent="0.15">
      <c r="A6" s="1263"/>
      <c r="B6" s="1240"/>
      <c r="C6" s="1191"/>
      <c r="D6" s="1263"/>
      <c r="E6" s="804" t="s">
        <v>230</v>
      </c>
      <c r="F6" s="376" t="s">
        <v>522</v>
      </c>
      <c r="G6" s="403" t="s">
        <v>231</v>
      </c>
      <c r="H6" s="1240"/>
      <c r="I6" s="1037" t="s">
        <v>577</v>
      </c>
      <c r="J6" s="1036" t="s">
        <v>578</v>
      </c>
      <c r="K6" s="1036" t="s">
        <v>579</v>
      </c>
      <c r="L6" s="1036" t="s">
        <v>580</v>
      </c>
      <c r="M6" s="1036" t="s">
        <v>581</v>
      </c>
      <c r="N6" s="1036" t="s">
        <v>582</v>
      </c>
      <c r="O6" s="1036" t="s">
        <v>583</v>
      </c>
      <c r="P6" s="1240"/>
      <c r="Q6" s="1240"/>
      <c r="R6" s="1245"/>
    </row>
    <row r="7" spans="1:18" ht="12.75" customHeight="1" x14ac:dyDescent="0.15">
      <c r="A7" s="89" t="s">
        <v>16</v>
      </c>
      <c r="B7" s="1478" t="s">
        <v>179</v>
      </c>
      <c r="C7" s="1249"/>
      <c r="D7" s="89">
        <v>32</v>
      </c>
      <c r="E7" s="373">
        <v>2</v>
      </c>
      <c r="F7" s="374">
        <v>2</v>
      </c>
      <c r="G7" s="224">
        <v>6.25E-2</v>
      </c>
      <c r="H7" s="374">
        <v>2</v>
      </c>
      <c r="I7" s="396">
        <v>2</v>
      </c>
      <c r="J7" s="398">
        <v>2</v>
      </c>
      <c r="K7" s="398">
        <v>2</v>
      </c>
      <c r="L7" s="1523"/>
      <c r="M7" s="1483"/>
      <c r="N7" s="1483"/>
      <c r="O7" s="1524"/>
      <c r="P7" s="398">
        <v>2</v>
      </c>
      <c r="Q7" s="398">
        <v>2</v>
      </c>
      <c r="R7" s="125">
        <v>6.25E-2</v>
      </c>
    </row>
    <row r="8" spans="1:18" ht="12.75" customHeight="1" x14ac:dyDescent="0.15">
      <c r="A8" s="389" t="s">
        <v>138</v>
      </c>
      <c r="B8" s="1264" t="s">
        <v>179</v>
      </c>
      <c r="C8" s="1265"/>
      <c r="D8" s="389">
        <v>31</v>
      </c>
      <c r="E8" s="390">
        <v>2</v>
      </c>
      <c r="F8" s="386">
        <v>2</v>
      </c>
      <c r="G8" s="385">
        <v>6.4516129032258063E-2</v>
      </c>
      <c r="H8" s="386">
        <v>2</v>
      </c>
      <c r="I8" s="383">
        <v>2</v>
      </c>
      <c r="J8" s="377">
        <v>2</v>
      </c>
      <c r="K8" s="377">
        <v>2</v>
      </c>
      <c r="L8" s="1499"/>
      <c r="M8" s="1484"/>
      <c r="N8" s="1484"/>
      <c r="O8" s="1450"/>
      <c r="P8" s="377">
        <v>2</v>
      </c>
      <c r="Q8" s="377">
        <v>2</v>
      </c>
      <c r="R8" s="378">
        <v>6.4516129032258063E-2</v>
      </c>
    </row>
    <row r="9" spans="1:18" ht="12.75" customHeight="1" x14ac:dyDescent="0.15">
      <c r="A9" s="389" t="s">
        <v>32</v>
      </c>
      <c r="B9" s="1264" t="s">
        <v>179</v>
      </c>
      <c r="C9" s="1265"/>
      <c r="D9" s="389">
        <v>45</v>
      </c>
      <c r="E9" s="390">
        <v>5</v>
      </c>
      <c r="F9" s="386">
        <v>5</v>
      </c>
      <c r="G9" s="385">
        <v>0.1111111111111111</v>
      </c>
      <c r="H9" s="386">
        <v>5</v>
      </c>
      <c r="I9" s="383">
        <v>5</v>
      </c>
      <c r="J9" s="377">
        <v>5</v>
      </c>
      <c r="K9" s="377">
        <v>5</v>
      </c>
      <c r="L9" s="1499"/>
      <c r="M9" s="1484"/>
      <c r="N9" s="1484"/>
      <c r="O9" s="1450"/>
      <c r="P9" s="377">
        <v>5</v>
      </c>
      <c r="Q9" s="377">
        <v>5</v>
      </c>
      <c r="R9" s="378">
        <v>0.1111111111111111</v>
      </c>
    </row>
    <row r="10" spans="1:18" ht="12.75" customHeight="1" x14ac:dyDescent="0.15">
      <c r="A10" s="389" t="s">
        <v>36</v>
      </c>
      <c r="B10" s="1264" t="s">
        <v>179</v>
      </c>
      <c r="C10" s="1265"/>
      <c r="D10" s="389">
        <v>17</v>
      </c>
      <c r="E10" s="390">
        <v>0</v>
      </c>
      <c r="F10" s="386">
        <v>0</v>
      </c>
      <c r="G10" s="385">
        <v>0</v>
      </c>
      <c r="H10" s="386">
        <v>0</v>
      </c>
      <c r="I10" s="383">
        <v>0</v>
      </c>
      <c r="J10" s="377">
        <v>0</v>
      </c>
      <c r="K10" s="377">
        <v>0</v>
      </c>
      <c r="L10" s="1499"/>
      <c r="M10" s="1484"/>
      <c r="N10" s="1484"/>
      <c r="O10" s="1450"/>
      <c r="P10" s="377">
        <v>0</v>
      </c>
      <c r="Q10" s="377">
        <v>0</v>
      </c>
      <c r="R10" s="378">
        <v>0</v>
      </c>
    </row>
    <row r="11" spans="1:18" ht="12.75" customHeight="1" x14ac:dyDescent="0.15">
      <c r="A11" s="389" t="s">
        <v>52</v>
      </c>
      <c r="B11" s="1264" t="s">
        <v>179</v>
      </c>
      <c r="C11" s="1265"/>
      <c r="D11" s="389">
        <v>36</v>
      </c>
      <c r="E11" s="390">
        <v>4</v>
      </c>
      <c r="F11" s="386">
        <v>4</v>
      </c>
      <c r="G11" s="385">
        <v>0.1111111111111111</v>
      </c>
      <c r="H11" s="386">
        <v>4</v>
      </c>
      <c r="I11" s="383">
        <v>4</v>
      </c>
      <c r="J11" s="377">
        <v>4</v>
      </c>
      <c r="K11" s="377">
        <v>4</v>
      </c>
      <c r="L11" s="1499"/>
      <c r="M11" s="1484"/>
      <c r="N11" s="1484"/>
      <c r="O11" s="1450"/>
      <c r="P11" s="377">
        <v>4</v>
      </c>
      <c r="Q11" s="377">
        <v>4</v>
      </c>
      <c r="R11" s="378">
        <v>0.1111111111111111</v>
      </c>
    </row>
    <row r="12" spans="1:18" ht="12.75" customHeight="1" x14ac:dyDescent="0.15">
      <c r="A12" s="389" t="s">
        <v>67</v>
      </c>
      <c r="B12" s="1264" t="s">
        <v>179</v>
      </c>
      <c r="C12" s="1265"/>
      <c r="D12" s="389">
        <v>22</v>
      </c>
      <c r="E12" s="390">
        <v>1</v>
      </c>
      <c r="F12" s="386">
        <v>1</v>
      </c>
      <c r="G12" s="385">
        <v>4.5454545454545456E-2</v>
      </c>
      <c r="H12" s="386">
        <v>1</v>
      </c>
      <c r="I12" s="383">
        <v>1</v>
      </c>
      <c r="J12" s="377">
        <v>1</v>
      </c>
      <c r="K12" s="377">
        <v>1</v>
      </c>
      <c r="L12" s="1499"/>
      <c r="M12" s="1484"/>
      <c r="N12" s="1484"/>
      <c r="O12" s="1450"/>
      <c r="P12" s="377">
        <v>1</v>
      </c>
      <c r="Q12" s="377">
        <v>1</v>
      </c>
      <c r="R12" s="378">
        <v>4.5454545454545456E-2</v>
      </c>
    </row>
    <row r="13" spans="1:18" ht="12.75" customHeight="1" x14ac:dyDescent="0.15">
      <c r="A13" s="623" t="s">
        <v>86</v>
      </c>
      <c r="B13" s="1270" t="s">
        <v>179</v>
      </c>
      <c r="C13" s="1271"/>
      <c r="D13" s="623">
        <v>7</v>
      </c>
      <c r="E13" s="629">
        <v>1</v>
      </c>
      <c r="F13" s="616">
        <v>1</v>
      </c>
      <c r="G13" s="625">
        <v>0.14285714285714285</v>
      </c>
      <c r="H13" s="616">
        <v>1</v>
      </c>
      <c r="I13" s="595">
        <v>1</v>
      </c>
      <c r="J13" s="392">
        <v>1</v>
      </c>
      <c r="K13" s="392">
        <v>1</v>
      </c>
      <c r="L13" s="1539"/>
      <c r="M13" s="1500"/>
      <c r="N13" s="1500"/>
      <c r="O13" s="1381"/>
      <c r="P13" s="392">
        <v>1</v>
      </c>
      <c r="Q13" s="392">
        <v>1</v>
      </c>
      <c r="R13" s="128">
        <v>0.14285714285714285</v>
      </c>
    </row>
    <row r="14" spans="1:18" ht="12.75" customHeight="1" x14ac:dyDescent="0.15">
      <c r="A14" s="831" t="s">
        <v>262</v>
      </c>
      <c r="B14" s="113" t="s">
        <v>304</v>
      </c>
      <c r="C14" s="407" t="s">
        <v>271</v>
      </c>
      <c r="D14" s="445">
        <v>190</v>
      </c>
      <c r="E14" s="1536"/>
      <c r="F14" s="1486"/>
      <c r="G14" s="1486"/>
      <c r="H14" s="633">
        <v>15</v>
      </c>
      <c r="I14" s="728">
        <v>15</v>
      </c>
      <c r="J14" s="69">
        <v>15</v>
      </c>
      <c r="K14" s="405">
        <v>15</v>
      </c>
      <c r="L14" s="1166"/>
      <c r="M14" s="1126"/>
      <c r="N14" s="1126"/>
      <c r="O14" s="1167"/>
      <c r="P14" s="69">
        <v>15</v>
      </c>
      <c r="Q14" s="402">
        <v>15</v>
      </c>
      <c r="R14" s="68">
        <v>7.8947368421052627E-2</v>
      </c>
    </row>
    <row r="15" spans="1:18" s="70" customFormat="1" ht="12.75" customHeight="1" x14ac:dyDescent="0.15">
      <c r="B15" s="115"/>
      <c r="C15" s="349"/>
      <c r="G15" s="71"/>
      <c r="L15" s="116"/>
      <c r="M15" s="116"/>
      <c r="N15" s="116"/>
      <c r="O15" s="116"/>
      <c r="R15" s="71"/>
    </row>
    <row r="16" spans="1:18" s="70" customFormat="1" ht="12.75" customHeight="1" x14ac:dyDescent="0.15">
      <c r="A16" s="739" t="s">
        <v>431</v>
      </c>
      <c r="B16" s="740"/>
      <c r="C16" s="574"/>
      <c r="G16" s="71"/>
      <c r="R16" s="71"/>
    </row>
    <row r="17" spans="1:18" ht="12.75" customHeight="1" x14ac:dyDescent="0.15">
      <c r="A17" s="1232" t="s">
        <v>227</v>
      </c>
      <c r="B17" s="1475" t="s">
        <v>228</v>
      </c>
      <c r="C17" s="1113"/>
      <c r="D17" s="1232" t="s">
        <v>229</v>
      </c>
      <c r="E17" s="1171" t="s">
        <v>239</v>
      </c>
      <c r="F17" s="1168"/>
      <c r="G17" s="1241"/>
      <c r="H17" s="1235" t="s">
        <v>233</v>
      </c>
      <c r="I17" s="1119" t="s">
        <v>245</v>
      </c>
      <c r="J17" s="1120"/>
      <c r="K17" s="1120"/>
      <c r="L17" s="1120"/>
      <c r="M17" s="1120"/>
      <c r="N17" s="1120"/>
      <c r="O17" s="1120"/>
      <c r="P17" s="1120"/>
      <c r="Q17" s="1120"/>
      <c r="R17" s="1121"/>
    </row>
    <row r="18" spans="1:18" ht="12.75" customHeight="1" x14ac:dyDescent="0.15">
      <c r="A18" s="1262"/>
      <c r="B18" s="1471"/>
      <c r="C18" s="1114"/>
      <c r="D18" s="1262"/>
      <c r="E18" s="1160"/>
      <c r="F18" s="1199"/>
      <c r="G18" s="1301"/>
      <c r="H18" s="1243"/>
      <c r="I18" s="1122" t="s">
        <v>238</v>
      </c>
      <c r="J18" s="1123"/>
      <c r="K18" s="1123"/>
      <c r="L18" s="1123" t="s">
        <v>246</v>
      </c>
      <c r="M18" s="1123"/>
      <c r="N18" s="1123"/>
      <c r="O18" s="1123"/>
      <c r="P18" s="1243" t="s">
        <v>590</v>
      </c>
      <c r="Q18" s="1243" t="s">
        <v>576</v>
      </c>
      <c r="R18" s="1244" t="s">
        <v>586</v>
      </c>
    </row>
    <row r="19" spans="1:18" s="46" customFormat="1" ht="22.5" x14ac:dyDescent="0.15">
      <c r="A19" s="1263"/>
      <c r="B19" s="1472"/>
      <c r="C19" s="1115"/>
      <c r="D19" s="1263"/>
      <c r="E19" s="804" t="s">
        <v>230</v>
      </c>
      <c r="F19" s="834" t="s">
        <v>522</v>
      </c>
      <c r="G19" s="824" t="s">
        <v>231</v>
      </c>
      <c r="H19" s="1240"/>
      <c r="I19" s="1037" t="s">
        <v>577</v>
      </c>
      <c r="J19" s="1036" t="s">
        <v>578</v>
      </c>
      <c r="K19" s="1036" t="s">
        <v>579</v>
      </c>
      <c r="L19" s="1036" t="s">
        <v>580</v>
      </c>
      <c r="M19" s="1036" t="s">
        <v>581</v>
      </c>
      <c r="N19" s="1036" t="s">
        <v>582</v>
      </c>
      <c r="O19" s="1036" t="s">
        <v>583</v>
      </c>
      <c r="P19" s="1240"/>
      <c r="Q19" s="1240"/>
      <c r="R19" s="1245"/>
    </row>
    <row r="20" spans="1:18" ht="12.75" customHeight="1" x14ac:dyDescent="0.15">
      <c r="A20" s="1275" t="s">
        <v>142</v>
      </c>
      <c r="B20" s="1596" t="s">
        <v>549</v>
      </c>
      <c r="C20" s="1597"/>
      <c r="D20" s="48">
        <v>18</v>
      </c>
      <c r="E20" s="1285">
        <v>0</v>
      </c>
      <c r="F20" s="1272">
        <v>0</v>
      </c>
      <c r="G20" s="1311">
        <v>0</v>
      </c>
      <c r="H20" s="52">
        <v>0</v>
      </c>
      <c r="I20" s="58">
        <v>0</v>
      </c>
      <c r="J20" s="51">
        <v>0</v>
      </c>
      <c r="K20" s="51">
        <v>0</v>
      </c>
      <c r="L20" s="51" t="s">
        <v>192</v>
      </c>
      <c r="M20" s="51">
        <v>0</v>
      </c>
      <c r="N20" s="169" t="s">
        <v>169</v>
      </c>
      <c r="O20" s="169" t="s">
        <v>169</v>
      </c>
      <c r="P20" s="51">
        <v>0</v>
      </c>
      <c r="Q20" s="51">
        <v>0</v>
      </c>
      <c r="R20" s="59">
        <v>0</v>
      </c>
    </row>
    <row r="21" spans="1:18" ht="12.75" customHeight="1" x14ac:dyDescent="0.15">
      <c r="A21" s="1473"/>
      <c r="B21" s="1303" t="s">
        <v>192</v>
      </c>
      <c r="C21" s="1302"/>
      <c r="D21" s="74">
        <v>32</v>
      </c>
      <c r="E21" s="1286">
        <v>0</v>
      </c>
      <c r="F21" s="1265">
        <v>0</v>
      </c>
      <c r="G21" s="1312">
        <v>0</v>
      </c>
      <c r="H21" s="78">
        <v>0</v>
      </c>
      <c r="I21" s="84">
        <v>0</v>
      </c>
      <c r="J21" s="77">
        <v>0</v>
      </c>
      <c r="K21" s="77">
        <v>0</v>
      </c>
      <c r="L21" s="565" t="s">
        <v>549</v>
      </c>
      <c r="M21" s="121">
        <v>0</v>
      </c>
      <c r="N21" s="171" t="s">
        <v>169</v>
      </c>
      <c r="O21" s="171" t="s">
        <v>169</v>
      </c>
      <c r="P21" s="77">
        <v>0</v>
      </c>
      <c r="Q21" s="77">
        <v>0</v>
      </c>
      <c r="R21" s="85">
        <v>0</v>
      </c>
    </row>
    <row r="22" spans="1:18" ht="12.75" customHeight="1" x14ac:dyDescent="0.15">
      <c r="A22" s="74" t="s">
        <v>143</v>
      </c>
      <c r="B22" s="1303" t="s">
        <v>188</v>
      </c>
      <c r="C22" s="1302"/>
      <c r="D22" s="74">
        <v>21</v>
      </c>
      <c r="E22" s="76">
        <v>3</v>
      </c>
      <c r="F22" s="78">
        <v>3</v>
      </c>
      <c r="G22" s="80">
        <v>0.14285714285714285</v>
      </c>
      <c r="H22" s="78">
        <v>3</v>
      </c>
      <c r="I22" s="84">
        <v>3</v>
      </c>
      <c r="J22" s="77">
        <v>3</v>
      </c>
      <c r="K22" s="77">
        <v>3</v>
      </c>
      <c r="L22" s="1587"/>
      <c r="M22" s="1500"/>
      <c r="N22" s="1500"/>
      <c r="O22" s="1381"/>
      <c r="P22" s="77">
        <v>3</v>
      </c>
      <c r="Q22" s="77">
        <v>3</v>
      </c>
      <c r="R22" s="85">
        <v>0.14285714285714285</v>
      </c>
    </row>
    <row r="23" spans="1:18" ht="12.75" customHeight="1" x14ac:dyDescent="0.15">
      <c r="A23" s="1186" t="s">
        <v>262</v>
      </c>
      <c r="B23" s="123" t="s">
        <v>345</v>
      </c>
      <c r="C23" s="345" t="s">
        <v>272</v>
      </c>
      <c r="D23" s="89">
        <v>18</v>
      </c>
      <c r="E23" s="1586"/>
      <c r="F23" s="1483"/>
      <c r="G23" s="1483"/>
      <c r="H23" s="91">
        <v>0</v>
      </c>
      <c r="I23" s="98">
        <v>0</v>
      </c>
      <c r="J23" s="99">
        <v>0</v>
      </c>
      <c r="K23" s="99">
        <v>0</v>
      </c>
      <c r="L23" s="1523"/>
      <c r="M23" s="1483"/>
      <c r="N23" s="1483"/>
      <c r="O23" s="1524"/>
      <c r="P23" s="99">
        <v>0</v>
      </c>
      <c r="Q23" s="91">
        <v>0</v>
      </c>
      <c r="R23" s="125">
        <v>0</v>
      </c>
    </row>
    <row r="24" spans="1:18" ht="12.75" customHeight="1" x14ac:dyDescent="0.15">
      <c r="A24" s="1158"/>
      <c r="B24" s="126" t="s">
        <v>278</v>
      </c>
      <c r="C24" s="165" t="s">
        <v>272</v>
      </c>
      <c r="D24" s="103">
        <v>53</v>
      </c>
      <c r="E24" s="1484"/>
      <c r="F24" s="1484"/>
      <c r="G24" s="1484"/>
      <c r="H24" s="105">
        <v>3</v>
      </c>
      <c r="I24" s="111">
        <v>3</v>
      </c>
      <c r="J24" s="112">
        <v>3</v>
      </c>
      <c r="K24" s="112">
        <v>3</v>
      </c>
      <c r="L24" s="1539"/>
      <c r="M24" s="1500"/>
      <c r="N24" s="1500"/>
      <c r="O24" s="1381"/>
      <c r="P24" s="112">
        <v>3</v>
      </c>
      <c r="Q24" s="105">
        <v>3</v>
      </c>
      <c r="R24" s="128">
        <v>5.6603773584905662E-2</v>
      </c>
    </row>
    <row r="25" spans="1:18" ht="12.75" customHeight="1" x14ac:dyDescent="0.15">
      <c r="A25" s="1363" t="s">
        <v>344</v>
      </c>
      <c r="B25" s="1364"/>
      <c r="C25" s="166" t="s">
        <v>525</v>
      </c>
      <c r="D25" s="47">
        <v>71</v>
      </c>
      <c r="E25" s="1500"/>
      <c r="F25" s="1500"/>
      <c r="G25" s="1500"/>
      <c r="H25" s="63">
        <v>3</v>
      </c>
      <c r="I25" s="66">
        <v>3</v>
      </c>
      <c r="J25" s="67">
        <v>3</v>
      </c>
      <c r="K25" s="67">
        <v>3</v>
      </c>
      <c r="L25" s="1487"/>
      <c r="M25" s="1486"/>
      <c r="N25" s="1486"/>
      <c r="O25" s="1479"/>
      <c r="P25" s="67">
        <v>3</v>
      </c>
      <c r="Q25" s="67">
        <v>3</v>
      </c>
      <c r="R25" s="68">
        <v>4.2253521126760563E-2</v>
      </c>
    </row>
    <row r="26" spans="1:18" s="70" customFormat="1" ht="12.75" customHeight="1" x14ac:dyDescent="0.15">
      <c r="B26" s="115"/>
      <c r="C26" s="349"/>
      <c r="G26" s="71"/>
      <c r="R26" s="71"/>
    </row>
    <row r="27" spans="1:18" s="70" customFormat="1" ht="12.75" customHeight="1" x14ac:dyDescent="0.15">
      <c r="A27" s="70" t="s">
        <v>432</v>
      </c>
      <c r="B27" s="115"/>
      <c r="C27" s="349"/>
      <c r="G27" s="71"/>
      <c r="R27" s="71"/>
    </row>
    <row r="28" spans="1:18" ht="12.75" customHeight="1" x14ac:dyDescent="0.15">
      <c r="A28" s="1232" t="s">
        <v>227</v>
      </c>
      <c r="B28" s="1475" t="s">
        <v>228</v>
      </c>
      <c r="C28" s="1113"/>
      <c r="D28" s="1232" t="s">
        <v>229</v>
      </c>
      <c r="E28" s="1171" t="s">
        <v>239</v>
      </c>
      <c r="F28" s="1168"/>
      <c r="G28" s="1241"/>
      <c r="H28" s="1235" t="s">
        <v>233</v>
      </c>
      <c r="I28" s="1119" t="s">
        <v>245</v>
      </c>
      <c r="J28" s="1120"/>
      <c r="K28" s="1120"/>
      <c r="L28" s="1120"/>
      <c r="M28" s="1120"/>
      <c r="N28" s="1120"/>
      <c r="O28" s="1120"/>
      <c r="P28" s="1120"/>
      <c r="Q28" s="1120"/>
      <c r="R28" s="1121"/>
    </row>
    <row r="29" spans="1:18" ht="12.75" customHeight="1" x14ac:dyDescent="0.15">
      <c r="A29" s="1262"/>
      <c r="B29" s="1471"/>
      <c r="C29" s="1114"/>
      <c r="D29" s="1262"/>
      <c r="E29" s="1160"/>
      <c r="F29" s="1199"/>
      <c r="G29" s="1301"/>
      <c r="H29" s="1243"/>
      <c r="I29" s="1122" t="s">
        <v>238</v>
      </c>
      <c r="J29" s="1123"/>
      <c r="K29" s="1123"/>
      <c r="L29" s="1123" t="s">
        <v>246</v>
      </c>
      <c r="M29" s="1123"/>
      <c r="N29" s="1123"/>
      <c r="O29" s="1123"/>
      <c r="P29" s="1243" t="s">
        <v>590</v>
      </c>
      <c r="Q29" s="1243" t="s">
        <v>576</v>
      </c>
      <c r="R29" s="1244" t="s">
        <v>586</v>
      </c>
    </row>
    <row r="30" spans="1:18" s="46" customFormat="1" ht="22.5" x14ac:dyDescent="0.15">
      <c r="A30" s="1263"/>
      <c r="B30" s="1472"/>
      <c r="C30" s="1115"/>
      <c r="D30" s="1263"/>
      <c r="E30" s="804" t="s">
        <v>230</v>
      </c>
      <c r="F30" s="834" t="s">
        <v>522</v>
      </c>
      <c r="G30" s="824" t="s">
        <v>231</v>
      </c>
      <c r="H30" s="1240"/>
      <c r="I30" s="1037" t="s">
        <v>577</v>
      </c>
      <c r="J30" s="1036" t="s">
        <v>578</v>
      </c>
      <c r="K30" s="1036" t="s">
        <v>579</v>
      </c>
      <c r="L30" s="1036" t="s">
        <v>580</v>
      </c>
      <c r="M30" s="1036" t="s">
        <v>581</v>
      </c>
      <c r="N30" s="1036" t="s">
        <v>582</v>
      </c>
      <c r="O30" s="1036" t="s">
        <v>583</v>
      </c>
      <c r="P30" s="1240"/>
      <c r="Q30" s="1240"/>
      <c r="R30" s="1245"/>
    </row>
    <row r="31" spans="1:18" ht="12.75" customHeight="1" x14ac:dyDescent="0.15">
      <c r="A31" s="48" t="s">
        <v>212</v>
      </c>
      <c r="B31" s="1305" t="s">
        <v>13</v>
      </c>
      <c r="C31" s="1304"/>
      <c r="D31" s="48">
        <v>74</v>
      </c>
      <c r="E31" s="50">
        <v>1</v>
      </c>
      <c r="F31" s="52">
        <v>1</v>
      </c>
      <c r="G31" s="54">
        <v>1.3513513513513514E-2</v>
      </c>
      <c r="H31" s="52">
        <v>1</v>
      </c>
      <c r="I31" s="58">
        <v>1</v>
      </c>
      <c r="J31" s="51">
        <v>1</v>
      </c>
      <c r="K31" s="51">
        <v>1</v>
      </c>
      <c r="L31" s="1523"/>
      <c r="M31" s="1483"/>
      <c r="N31" s="1483"/>
      <c r="O31" s="1524"/>
      <c r="P31" s="51">
        <v>1</v>
      </c>
      <c r="Q31" s="51">
        <v>1</v>
      </c>
      <c r="R31" s="59">
        <v>1.3513513513513514E-2</v>
      </c>
    </row>
    <row r="32" spans="1:18" ht="12.75" customHeight="1" x14ac:dyDescent="0.15">
      <c r="A32" s="74" t="s">
        <v>110</v>
      </c>
      <c r="B32" s="1303" t="s">
        <v>13</v>
      </c>
      <c r="C32" s="1302"/>
      <c r="D32" s="74">
        <v>31</v>
      </c>
      <c r="E32" s="76">
        <v>1</v>
      </c>
      <c r="F32" s="78">
        <v>1</v>
      </c>
      <c r="G32" s="80">
        <v>3.2258064516129031E-2</v>
      </c>
      <c r="H32" s="78">
        <v>1</v>
      </c>
      <c r="I32" s="84">
        <v>1</v>
      </c>
      <c r="J32" s="77">
        <v>1</v>
      </c>
      <c r="K32" s="77">
        <v>1</v>
      </c>
      <c r="L32" s="1499"/>
      <c r="M32" s="1484"/>
      <c r="N32" s="1484"/>
      <c r="O32" s="1450"/>
      <c r="P32" s="77">
        <v>1</v>
      </c>
      <c r="Q32" s="77">
        <v>1</v>
      </c>
      <c r="R32" s="85">
        <v>3.2258064516129031E-2</v>
      </c>
    </row>
    <row r="33" spans="1:18" ht="12.75" customHeight="1" x14ac:dyDescent="0.15">
      <c r="A33" s="74" t="s">
        <v>111</v>
      </c>
      <c r="B33" s="1303" t="s">
        <v>13</v>
      </c>
      <c r="C33" s="1302"/>
      <c r="D33" s="74">
        <v>32</v>
      </c>
      <c r="E33" s="76">
        <v>1</v>
      </c>
      <c r="F33" s="78">
        <v>1</v>
      </c>
      <c r="G33" s="80">
        <v>3.125E-2</v>
      </c>
      <c r="H33" s="78">
        <v>1</v>
      </c>
      <c r="I33" s="84">
        <v>1</v>
      </c>
      <c r="J33" s="77">
        <v>1</v>
      </c>
      <c r="K33" s="77">
        <v>1</v>
      </c>
      <c r="L33" s="1499"/>
      <c r="M33" s="1484"/>
      <c r="N33" s="1484"/>
      <c r="O33" s="1450"/>
      <c r="P33" s="77">
        <v>1</v>
      </c>
      <c r="Q33" s="77">
        <v>1</v>
      </c>
      <c r="R33" s="85">
        <v>3.125E-2</v>
      </c>
    </row>
    <row r="34" spans="1:18" ht="12.75" customHeight="1" x14ac:dyDescent="0.15">
      <c r="A34" s="74" t="s">
        <v>214</v>
      </c>
      <c r="B34" s="1303" t="s">
        <v>13</v>
      </c>
      <c r="C34" s="1302"/>
      <c r="D34" s="74">
        <v>50</v>
      </c>
      <c r="E34" s="76">
        <v>5</v>
      </c>
      <c r="F34" s="78">
        <v>5</v>
      </c>
      <c r="G34" s="80">
        <v>0.1</v>
      </c>
      <c r="H34" s="78">
        <v>5</v>
      </c>
      <c r="I34" s="84">
        <v>5</v>
      </c>
      <c r="J34" s="77">
        <v>5</v>
      </c>
      <c r="K34" s="77">
        <v>5</v>
      </c>
      <c r="L34" s="1499"/>
      <c r="M34" s="1484"/>
      <c r="N34" s="1484"/>
      <c r="O34" s="1450"/>
      <c r="P34" s="77">
        <v>5</v>
      </c>
      <c r="Q34" s="77">
        <v>5</v>
      </c>
      <c r="R34" s="85">
        <v>0.1</v>
      </c>
    </row>
    <row r="35" spans="1:18" ht="12.75" customHeight="1" x14ac:dyDescent="0.15">
      <c r="A35" s="74" t="s">
        <v>112</v>
      </c>
      <c r="B35" s="1303" t="s">
        <v>13</v>
      </c>
      <c r="C35" s="1302"/>
      <c r="D35" s="74">
        <v>28</v>
      </c>
      <c r="E35" s="76">
        <v>0</v>
      </c>
      <c r="F35" s="78">
        <v>0</v>
      </c>
      <c r="G35" s="80">
        <v>0</v>
      </c>
      <c r="H35" s="78">
        <v>0</v>
      </c>
      <c r="I35" s="84">
        <v>0</v>
      </c>
      <c r="J35" s="77">
        <v>0</v>
      </c>
      <c r="K35" s="77">
        <v>0</v>
      </c>
      <c r="L35" s="1499"/>
      <c r="M35" s="1484"/>
      <c r="N35" s="1484"/>
      <c r="O35" s="1450"/>
      <c r="P35" s="77">
        <v>0</v>
      </c>
      <c r="Q35" s="77">
        <v>0</v>
      </c>
      <c r="R35" s="85">
        <v>0</v>
      </c>
    </row>
    <row r="36" spans="1:18" ht="12.75" customHeight="1" x14ac:dyDescent="0.15">
      <c r="A36" s="74" t="s">
        <v>115</v>
      </c>
      <c r="B36" s="1303" t="s">
        <v>13</v>
      </c>
      <c r="C36" s="1302"/>
      <c r="D36" s="74">
        <v>17</v>
      </c>
      <c r="E36" s="76">
        <v>0</v>
      </c>
      <c r="F36" s="78">
        <v>0</v>
      </c>
      <c r="G36" s="80">
        <v>0</v>
      </c>
      <c r="H36" s="78">
        <v>0</v>
      </c>
      <c r="I36" s="84">
        <v>0</v>
      </c>
      <c r="J36" s="77">
        <v>0</v>
      </c>
      <c r="K36" s="77">
        <v>0</v>
      </c>
      <c r="L36" s="1499"/>
      <c r="M36" s="1484"/>
      <c r="N36" s="1484"/>
      <c r="O36" s="1450"/>
      <c r="P36" s="77">
        <v>0</v>
      </c>
      <c r="Q36" s="77">
        <v>0</v>
      </c>
      <c r="R36" s="85">
        <v>0</v>
      </c>
    </row>
    <row r="37" spans="1:18" ht="12.75" customHeight="1" x14ac:dyDescent="0.15">
      <c r="A37" s="74" t="s">
        <v>116</v>
      </c>
      <c r="B37" s="1303" t="s">
        <v>13</v>
      </c>
      <c r="C37" s="1302"/>
      <c r="D37" s="74">
        <v>10</v>
      </c>
      <c r="E37" s="76">
        <v>7</v>
      </c>
      <c r="F37" s="78">
        <v>7</v>
      </c>
      <c r="G37" s="80">
        <v>0.7</v>
      </c>
      <c r="H37" s="78">
        <v>7</v>
      </c>
      <c r="I37" s="84">
        <v>7</v>
      </c>
      <c r="J37" s="77">
        <v>7</v>
      </c>
      <c r="K37" s="77">
        <v>7</v>
      </c>
      <c r="L37" s="1499"/>
      <c r="M37" s="1484"/>
      <c r="N37" s="1484"/>
      <c r="O37" s="1450"/>
      <c r="P37" s="77">
        <v>7</v>
      </c>
      <c r="Q37" s="77">
        <v>7</v>
      </c>
      <c r="R37" s="85">
        <v>0.7</v>
      </c>
    </row>
    <row r="38" spans="1:18" ht="12.75" customHeight="1" x14ac:dyDescent="0.15">
      <c r="A38" s="74" t="s">
        <v>117</v>
      </c>
      <c r="B38" s="1303" t="s">
        <v>13</v>
      </c>
      <c r="C38" s="1302"/>
      <c r="D38" s="74">
        <v>30</v>
      </c>
      <c r="E38" s="76">
        <v>0</v>
      </c>
      <c r="F38" s="78">
        <v>0</v>
      </c>
      <c r="G38" s="80">
        <v>0</v>
      </c>
      <c r="H38" s="679">
        <v>0</v>
      </c>
      <c r="I38" s="84">
        <v>0</v>
      </c>
      <c r="J38" s="77">
        <v>0</v>
      </c>
      <c r="K38" s="77">
        <v>0</v>
      </c>
      <c r="L38" s="1499"/>
      <c r="M38" s="1484"/>
      <c r="N38" s="1484"/>
      <c r="O38" s="1450"/>
      <c r="P38" s="77">
        <v>0</v>
      </c>
      <c r="Q38" s="77">
        <v>0</v>
      </c>
      <c r="R38" s="85">
        <v>0</v>
      </c>
    </row>
    <row r="39" spans="1:18" ht="12.75" customHeight="1" x14ac:dyDescent="0.15">
      <c r="A39" s="74" t="s">
        <v>135</v>
      </c>
      <c r="B39" s="1303" t="s">
        <v>13</v>
      </c>
      <c r="C39" s="1302"/>
      <c r="D39" s="74">
        <v>23</v>
      </c>
      <c r="E39" s="76">
        <v>0</v>
      </c>
      <c r="F39" s="78">
        <v>0</v>
      </c>
      <c r="G39" s="80">
        <v>0</v>
      </c>
      <c r="H39" s="78">
        <v>0</v>
      </c>
      <c r="I39" s="84">
        <v>0</v>
      </c>
      <c r="J39" s="77">
        <v>0</v>
      </c>
      <c r="K39" s="77">
        <v>0</v>
      </c>
      <c r="L39" s="1499"/>
      <c r="M39" s="1484"/>
      <c r="N39" s="1484"/>
      <c r="O39" s="1450"/>
      <c r="P39" s="77">
        <v>0</v>
      </c>
      <c r="Q39" s="77">
        <v>0</v>
      </c>
      <c r="R39" s="85">
        <v>0</v>
      </c>
    </row>
    <row r="40" spans="1:18" ht="12.75" customHeight="1" x14ac:dyDescent="0.15">
      <c r="A40" s="130" t="s">
        <v>137</v>
      </c>
      <c r="B40" s="1323" t="s">
        <v>13</v>
      </c>
      <c r="C40" s="1326"/>
      <c r="D40" s="130">
        <v>26</v>
      </c>
      <c r="E40" s="132">
        <v>2</v>
      </c>
      <c r="F40" s="133">
        <v>2</v>
      </c>
      <c r="G40" s="135">
        <v>7.6923076923076927E-2</v>
      </c>
      <c r="H40" s="133">
        <v>2</v>
      </c>
      <c r="I40" s="140">
        <v>2</v>
      </c>
      <c r="J40" s="121">
        <v>2</v>
      </c>
      <c r="K40" s="121">
        <v>2</v>
      </c>
      <c r="L40" s="1539"/>
      <c r="M40" s="1500"/>
      <c r="N40" s="1500"/>
      <c r="O40" s="1381"/>
      <c r="P40" s="121">
        <v>2</v>
      </c>
      <c r="Q40" s="121">
        <v>2</v>
      </c>
      <c r="R40" s="141">
        <v>7.6923076923076927E-2</v>
      </c>
    </row>
    <row r="41" spans="1:18" ht="12.75" customHeight="1" x14ac:dyDescent="0.15">
      <c r="A41" s="831" t="s">
        <v>262</v>
      </c>
      <c r="B41" s="61" t="s">
        <v>300</v>
      </c>
      <c r="C41" s="166" t="s">
        <v>271</v>
      </c>
      <c r="D41" s="47">
        <v>321</v>
      </c>
      <c r="E41" s="1536"/>
      <c r="F41" s="1486"/>
      <c r="G41" s="1486"/>
      <c r="H41" s="63">
        <v>17</v>
      </c>
      <c r="I41" s="66">
        <v>17</v>
      </c>
      <c r="J41" s="67">
        <v>17</v>
      </c>
      <c r="K41" s="67">
        <v>17</v>
      </c>
      <c r="L41" s="1487"/>
      <c r="M41" s="1486"/>
      <c r="N41" s="1486"/>
      <c r="O41" s="1479"/>
      <c r="P41" s="67">
        <v>17</v>
      </c>
      <c r="Q41" s="67">
        <v>17</v>
      </c>
      <c r="R41" s="68">
        <v>5.2959501557632398E-2</v>
      </c>
    </row>
    <row r="42" spans="1:18" s="70" customFormat="1" ht="12.75" customHeight="1" x14ac:dyDescent="0.15">
      <c r="B42" s="115"/>
      <c r="C42" s="349"/>
      <c r="G42" s="71"/>
      <c r="R42" s="71"/>
    </row>
    <row r="43" spans="1:18" s="70" customFormat="1" ht="12.75" customHeight="1" x14ac:dyDescent="0.15">
      <c r="B43" s="115"/>
      <c r="C43" s="349"/>
      <c r="G43" s="71"/>
      <c r="R43" s="71"/>
    </row>
  </sheetData>
  <mergeCells count="69">
    <mergeCell ref="E41:G41"/>
    <mergeCell ref="L31:O40"/>
    <mergeCell ref="G20:G21"/>
    <mergeCell ref="E20:E21"/>
    <mergeCell ref="F20:F21"/>
    <mergeCell ref="I28:R28"/>
    <mergeCell ref="I29:K29"/>
    <mergeCell ref="L29:O29"/>
    <mergeCell ref="P29:P30"/>
    <mergeCell ref="Q29:Q30"/>
    <mergeCell ref="R29:R30"/>
    <mergeCell ref="L41:O41"/>
    <mergeCell ref="L7:O13"/>
    <mergeCell ref="L22:O22"/>
    <mergeCell ref="L23:O24"/>
    <mergeCell ref="L25:O25"/>
    <mergeCell ref="L18:O18"/>
    <mergeCell ref="L14:O14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H28:H30"/>
    <mergeCell ref="B21:C21"/>
    <mergeCell ref="B22:C22"/>
    <mergeCell ref="B13:C13"/>
    <mergeCell ref="A17:A19"/>
    <mergeCell ref="B17:C19"/>
    <mergeCell ref="A28:A30"/>
    <mergeCell ref="A20:A21"/>
    <mergeCell ref="B20:C20"/>
    <mergeCell ref="E28:G29"/>
    <mergeCell ref="A25:B25"/>
    <mergeCell ref="E23:G25"/>
    <mergeCell ref="A23:A24"/>
    <mergeCell ref="B28:C30"/>
    <mergeCell ref="D28:D30"/>
    <mergeCell ref="E14:G14"/>
    <mergeCell ref="Q18:Q19"/>
    <mergeCell ref="R18:R19"/>
    <mergeCell ref="D17:D19"/>
    <mergeCell ref="H17:H19"/>
    <mergeCell ref="I17:R17"/>
    <mergeCell ref="E17:G18"/>
    <mergeCell ref="I18:K18"/>
    <mergeCell ref="P18:P19"/>
    <mergeCell ref="A4:A6"/>
    <mergeCell ref="B8:C8"/>
    <mergeCell ref="B9:C9"/>
    <mergeCell ref="B10:C10"/>
    <mergeCell ref="B11:C11"/>
    <mergeCell ref="B12:C12"/>
    <mergeCell ref="D4:D6"/>
    <mergeCell ref="H4:H6"/>
    <mergeCell ref="I4:R4"/>
    <mergeCell ref="E4:G5"/>
    <mergeCell ref="B7:C7"/>
    <mergeCell ref="B4:C6"/>
    <mergeCell ref="I5:K5"/>
    <mergeCell ref="L5:O5"/>
    <mergeCell ref="P5:P6"/>
    <mergeCell ref="Q5:Q6"/>
    <mergeCell ref="R5:R6"/>
  </mergeCells>
  <phoneticPr fontId="1"/>
  <pageMargins left="0.39370078740157483" right="0.39370078740157483" top="0.47244094488188981" bottom="0.47244094488188981" header="0.31496062992125984" footer="0.31496062992125984"/>
  <pageSetup paperSize="9" scale="64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P16"/>
  <sheetViews>
    <sheetView zoomScaleNormal="100" zoomScaleSheetLayoutView="100" workbookViewId="0"/>
  </sheetViews>
  <sheetFormatPr defaultColWidth="8.75" defaultRowHeight="12.75" customHeight="1" x14ac:dyDescent="0.15"/>
  <cols>
    <col min="1" max="1" width="26.25" style="33" customWidth="1"/>
    <col min="2" max="2" width="16.25" style="348" customWidth="1"/>
    <col min="3" max="3" width="5" style="33" customWidth="1"/>
    <col min="4" max="4" width="7.5" style="278" customWidth="1"/>
    <col min="5" max="10" width="7.5" style="33" customWidth="1"/>
    <col min="11" max="11" width="16.25" style="33" customWidth="1"/>
    <col min="12" max="16" width="7.5" style="33" customWidth="1"/>
    <col min="17" max="16384" width="8.75" style="33"/>
  </cols>
  <sheetData>
    <row r="1" spans="1:16" ht="12.75" customHeight="1" x14ac:dyDescent="0.15">
      <c r="A1" s="32" t="s">
        <v>596</v>
      </c>
    </row>
    <row r="3" spans="1:16" ht="12.75" customHeight="1" x14ac:dyDescent="0.15">
      <c r="A3" s="350" t="s">
        <v>435</v>
      </c>
      <c r="B3" s="372"/>
      <c r="C3" s="372"/>
    </row>
    <row r="4" spans="1:16" ht="12.75" customHeight="1" x14ac:dyDescent="0.15">
      <c r="A4" s="1232" t="s">
        <v>227</v>
      </c>
      <c r="B4" s="1235" t="s">
        <v>228</v>
      </c>
      <c r="C4" s="1355"/>
      <c r="D4" s="1232" t="s">
        <v>229</v>
      </c>
      <c r="E4" s="1475" t="s">
        <v>521</v>
      </c>
      <c r="F4" s="1235"/>
      <c r="G4" s="1235" t="s">
        <v>233</v>
      </c>
      <c r="H4" s="1119" t="s">
        <v>245</v>
      </c>
      <c r="I4" s="1120"/>
      <c r="J4" s="1120"/>
      <c r="K4" s="1120"/>
      <c r="L4" s="1120"/>
      <c r="M4" s="1120"/>
      <c r="N4" s="1120"/>
      <c r="O4" s="1120"/>
      <c r="P4" s="1121"/>
    </row>
    <row r="5" spans="1:16" ht="12.75" customHeight="1" x14ac:dyDescent="0.15">
      <c r="A5" s="1262"/>
      <c r="B5" s="1243"/>
      <c r="C5" s="1151"/>
      <c r="D5" s="1262"/>
      <c r="E5" s="1471" t="s">
        <v>230</v>
      </c>
      <c r="F5" s="1123" t="s">
        <v>524</v>
      </c>
      <c r="G5" s="1243"/>
      <c r="H5" s="1122" t="s">
        <v>238</v>
      </c>
      <c r="I5" s="1123"/>
      <c r="J5" s="1123"/>
      <c r="K5" s="1123" t="s">
        <v>246</v>
      </c>
      <c r="L5" s="1123"/>
      <c r="M5" s="1123"/>
      <c r="N5" s="1123"/>
      <c r="O5" s="1243" t="s">
        <v>590</v>
      </c>
      <c r="P5" s="1114" t="s">
        <v>584</v>
      </c>
    </row>
    <row r="6" spans="1:16" s="347" customFormat="1" ht="22.5" x14ac:dyDescent="0.15">
      <c r="A6" s="1263"/>
      <c r="B6" s="1240"/>
      <c r="C6" s="1191"/>
      <c r="D6" s="1263"/>
      <c r="E6" s="1472"/>
      <c r="F6" s="1598"/>
      <c r="G6" s="1240"/>
      <c r="H6" s="1037" t="s">
        <v>577</v>
      </c>
      <c r="I6" s="1036" t="s">
        <v>578</v>
      </c>
      <c r="J6" s="1036" t="s">
        <v>579</v>
      </c>
      <c r="K6" s="1036" t="s">
        <v>580</v>
      </c>
      <c r="L6" s="1036" t="s">
        <v>581</v>
      </c>
      <c r="M6" s="1036" t="s">
        <v>582</v>
      </c>
      <c r="N6" s="1036" t="s">
        <v>583</v>
      </c>
      <c r="O6" s="1240"/>
      <c r="P6" s="1115"/>
    </row>
    <row r="7" spans="1:16" ht="12.75" customHeight="1" x14ac:dyDescent="0.15">
      <c r="A7" s="1275" t="s">
        <v>494</v>
      </c>
      <c r="B7" s="1306" t="s">
        <v>361</v>
      </c>
      <c r="C7" s="1272"/>
      <c r="D7" s="411" t="s">
        <v>399</v>
      </c>
      <c r="E7" s="1285">
        <v>17</v>
      </c>
      <c r="F7" s="1272">
        <v>17</v>
      </c>
      <c r="G7" s="416">
        <v>17</v>
      </c>
      <c r="H7" s="422">
        <v>17</v>
      </c>
      <c r="I7" s="423">
        <v>17</v>
      </c>
      <c r="J7" s="423">
        <v>17</v>
      </c>
      <c r="K7" s="423" t="s">
        <v>362</v>
      </c>
      <c r="L7" s="423">
        <v>0</v>
      </c>
      <c r="M7" s="169" t="s">
        <v>169</v>
      </c>
      <c r="N7" s="169" t="s">
        <v>169</v>
      </c>
      <c r="O7" s="423">
        <v>17</v>
      </c>
      <c r="P7" s="421">
        <v>17</v>
      </c>
    </row>
    <row r="8" spans="1:16" ht="12.75" customHeight="1" x14ac:dyDescent="0.15">
      <c r="A8" s="1473"/>
      <c r="B8" s="1352" t="s">
        <v>362</v>
      </c>
      <c r="C8" s="1251"/>
      <c r="D8" s="413" t="s">
        <v>399</v>
      </c>
      <c r="E8" s="1286" t="e">
        <v>#REF!</v>
      </c>
      <c r="F8" s="1265" t="e">
        <v>#REF!</v>
      </c>
      <c r="G8" s="415">
        <v>0</v>
      </c>
      <c r="H8" s="420">
        <v>0</v>
      </c>
      <c r="I8" s="414">
        <v>0</v>
      </c>
      <c r="J8" s="414">
        <v>0</v>
      </c>
      <c r="K8" s="414" t="s">
        <v>361</v>
      </c>
      <c r="L8" s="414">
        <v>13</v>
      </c>
      <c r="M8" s="410" t="s">
        <v>169</v>
      </c>
      <c r="N8" s="410" t="s">
        <v>169</v>
      </c>
      <c r="O8" s="414">
        <v>0</v>
      </c>
      <c r="P8" s="419">
        <v>0</v>
      </c>
    </row>
    <row r="9" spans="1:16" ht="12.75" customHeight="1" x14ac:dyDescent="0.15">
      <c r="A9" s="831" t="s">
        <v>262</v>
      </c>
      <c r="B9" s="113" t="s">
        <v>304</v>
      </c>
      <c r="C9" s="424" t="s">
        <v>271</v>
      </c>
      <c r="D9" s="426" t="s">
        <v>399</v>
      </c>
      <c r="E9" s="1536"/>
      <c r="F9" s="1486"/>
      <c r="G9" s="424">
        <v>17</v>
      </c>
      <c r="H9" s="427">
        <v>17</v>
      </c>
      <c r="I9" s="402">
        <v>17</v>
      </c>
      <c r="J9" s="402">
        <v>17</v>
      </c>
      <c r="K9" s="425"/>
      <c r="L9" s="402">
        <v>13</v>
      </c>
      <c r="M9" s="362" t="s">
        <v>169</v>
      </c>
      <c r="N9" s="362" t="s">
        <v>169</v>
      </c>
      <c r="O9" s="402">
        <v>17</v>
      </c>
      <c r="P9" s="428">
        <v>17</v>
      </c>
    </row>
    <row r="11" spans="1:16" ht="12.75" customHeight="1" x14ac:dyDescent="0.15">
      <c r="A11" s="115" t="s">
        <v>436</v>
      </c>
      <c r="B11" s="372"/>
      <c r="C11" s="372"/>
    </row>
    <row r="12" spans="1:16" ht="12.75" customHeight="1" x14ac:dyDescent="0.15">
      <c r="A12" s="1232" t="s">
        <v>227</v>
      </c>
      <c r="B12" s="1235" t="s">
        <v>228</v>
      </c>
      <c r="C12" s="1355"/>
      <c r="D12" s="1232" t="s">
        <v>229</v>
      </c>
      <c r="E12" s="1475" t="s">
        <v>521</v>
      </c>
      <c r="F12" s="1235"/>
      <c r="G12" s="1235" t="s">
        <v>233</v>
      </c>
      <c r="H12" s="1119" t="s">
        <v>245</v>
      </c>
      <c r="I12" s="1120"/>
      <c r="J12" s="1120"/>
      <c r="K12" s="1120"/>
      <c r="L12" s="1120"/>
      <c r="M12" s="1120"/>
      <c r="N12" s="1120"/>
      <c r="O12" s="1120"/>
      <c r="P12" s="1121"/>
    </row>
    <row r="13" spans="1:16" ht="12.75" customHeight="1" x14ac:dyDescent="0.15">
      <c r="A13" s="1233"/>
      <c r="B13" s="1236"/>
      <c r="C13" s="1356"/>
      <c r="D13" s="1233"/>
      <c r="E13" s="1471" t="s">
        <v>230</v>
      </c>
      <c r="F13" s="1123" t="s">
        <v>524</v>
      </c>
      <c r="G13" s="1236"/>
      <c r="H13" s="1122" t="s">
        <v>238</v>
      </c>
      <c r="I13" s="1123"/>
      <c r="J13" s="1123"/>
      <c r="K13" s="1123" t="s">
        <v>246</v>
      </c>
      <c r="L13" s="1123"/>
      <c r="M13" s="1123"/>
      <c r="N13" s="1123"/>
      <c r="O13" s="1243" t="s">
        <v>590</v>
      </c>
      <c r="P13" s="1114" t="s">
        <v>584</v>
      </c>
    </row>
    <row r="14" spans="1:16" ht="22.5" x14ac:dyDescent="0.15">
      <c r="A14" s="1234"/>
      <c r="B14" s="1237"/>
      <c r="C14" s="1336"/>
      <c r="D14" s="1234"/>
      <c r="E14" s="1472"/>
      <c r="F14" s="1598"/>
      <c r="G14" s="1237"/>
      <c r="H14" s="1037" t="s">
        <v>577</v>
      </c>
      <c r="I14" s="1036" t="s">
        <v>578</v>
      </c>
      <c r="J14" s="1036" t="s">
        <v>579</v>
      </c>
      <c r="K14" s="1036" t="s">
        <v>580</v>
      </c>
      <c r="L14" s="1036" t="s">
        <v>581</v>
      </c>
      <c r="M14" s="1036" t="s">
        <v>582</v>
      </c>
      <c r="N14" s="1036" t="s">
        <v>583</v>
      </c>
      <c r="O14" s="1240"/>
      <c r="P14" s="1115"/>
    </row>
    <row r="15" spans="1:16" ht="12.75" customHeight="1" x14ac:dyDescent="0.15">
      <c r="A15" s="417" t="s">
        <v>438</v>
      </c>
      <c r="B15" s="1306" t="s">
        <v>304</v>
      </c>
      <c r="C15" s="1272"/>
      <c r="D15" s="411" t="s">
        <v>399</v>
      </c>
      <c r="E15" s="418">
        <v>3</v>
      </c>
      <c r="F15" s="416">
        <v>3</v>
      </c>
      <c r="G15" s="416">
        <v>3</v>
      </c>
      <c r="H15" s="422">
        <v>3</v>
      </c>
      <c r="I15" s="423">
        <v>3</v>
      </c>
      <c r="J15" s="423">
        <v>3</v>
      </c>
      <c r="K15" s="1166"/>
      <c r="L15" s="1126"/>
      <c r="M15" s="1126"/>
      <c r="N15" s="1167"/>
      <c r="O15" s="423">
        <v>3</v>
      </c>
      <c r="P15" s="421">
        <v>3</v>
      </c>
    </row>
    <row r="16" spans="1:16" ht="12.75" customHeight="1" x14ac:dyDescent="0.15">
      <c r="A16" s="831" t="s">
        <v>262</v>
      </c>
      <c r="B16" s="113" t="s">
        <v>304</v>
      </c>
      <c r="C16" s="633" t="s">
        <v>271</v>
      </c>
      <c r="D16" s="647" t="s">
        <v>399</v>
      </c>
      <c r="E16" s="1536"/>
      <c r="F16" s="1486"/>
      <c r="G16" s="633">
        <v>3</v>
      </c>
      <c r="H16" s="644">
        <v>3</v>
      </c>
      <c r="I16" s="402">
        <v>3</v>
      </c>
      <c r="J16" s="402">
        <v>3</v>
      </c>
      <c r="K16" s="1166"/>
      <c r="L16" s="1126"/>
      <c r="M16" s="1126"/>
      <c r="N16" s="1167"/>
      <c r="O16" s="402">
        <v>3</v>
      </c>
      <c r="P16" s="428">
        <v>3</v>
      </c>
    </row>
  </sheetData>
  <mergeCells count="34">
    <mergeCell ref="A4:A6"/>
    <mergeCell ref="B4:C6"/>
    <mergeCell ref="D4:D6"/>
    <mergeCell ref="G4:G6"/>
    <mergeCell ref="F5:F6"/>
    <mergeCell ref="E4:F4"/>
    <mergeCell ref="E5:E6"/>
    <mergeCell ref="A12:A14"/>
    <mergeCell ref="B12:C14"/>
    <mergeCell ref="D12:D14"/>
    <mergeCell ref="A7:A8"/>
    <mergeCell ref="B7:C7"/>
    <mergeCell ref="B8:C8"/>
    <mergeCell ref="B15:C15"/>
    <mergeCell ref="E9:F9"/>
    <mergeCell ref="H12:P12"/>
    <mergeCell ref="G12:G14"/>
    <mergeCell ref="H13:J13"/>
    <mergeCell ref="E12:F12"/>
    <mergeCell ref="E13:E14"/>
    <mergeCell ref="F13:F14"/>
    <mergeCell ref="O13:O14"/>
    <mergeCell ref="P13:P14"/>
    <mergeCell ref="H4:P4"/>
    <mergeCell ref="H5:J5"/>
    <mergeCell ref="K5:N5"/>
    <mergeCell ref="O5:O6"/>
    <mergeCell ref="P5:P6"/>
    <mergeCell ref="E16:F16"/>
    <mergeCell ref="K15:N15"/>
    <mergeCell ref="K16:N16"/>
    <mergeCell ref="K13:N13"/>
    <mergeCell ref="F7:F8"/>
    <mergeCell ref="E7:E8"/>
  </mergeCells>
  <phoneticPr fontId="1"/>
  <pageMargins left="0.39370078740157483" right="0.39370078740157483" top="0.47244094488188981" bottom="0.47244094488188981" header="0.31496062992125984" footer="0.31496062992125984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53"/>
  <sheetViews>
    <sheetView zoomScaleNormal="100" zoomScaleSheetLayoutView="100" workbookViewId="0"/>
  </sheetViews>
  <sheetFormatPr defaultColWidth="8.75" defaultRowHeight="12.75" customHeight="1" x14ac:dyDescent="0.15"/>
  <cols>
    <col min="1" max="1" width="2.875" style="33" customWidth="1"/>
    <col min="2" max="2" width="30" style="35" customWidth="1"/>
    <col min="3" max="7" width="10.625" style="33" customWidth="1"/>
    <col min="8" max="8" width="6.25" style="301" customWidth="1"/>
    <col min="9" max="9" width="10.625" style="33" customWidth="1"/>
    <col min="10" max="13" width="6.25" style="33" customWidth="1"/>
    <col min="14" max="15" width="10.625" style="33" customWidth="1"/>
    <col min="16" max="18" width="6.25" style="33" customWidth="1"/>
    <col min="19" max="16384" width="8.75" style="33"/>
  </cols>
  <sheetData>
    <row r="1" spans="1:20" ht="12.75" customHeight="1" x14ac:dyDescent="0.15">
      <c r="A1" s="191" t="s">
        <v>382</v>
      </c>
      <c r="B1" s="33"/>
    </row>
    <row r="2" spans="1:20" s="34" customFormat="1" ht="14.25" x14ac:dyDescent="0.15">
      <c r="A2" s="1133" t="s">
        <v>397</v>
      </c>
      <c r="B2" s="1133"/>
      <c r="C2" s="1133"/>
      <c r="D2" s="1133"/>
      <c r="E2" s="1133"/>
      <c r="F2" s="1133"/>
      <c r="G2" s="1133"/>
      <c r="H2" s="1133"/>
      <c r="I2" s="1133"/>
      <c r="J2" s="1133"/>
      <c r="K2" s="1133"/>
      <c r="L2" s="1133"/>
      <c r="M2" s="1133"/>
      <c r="N2" s="1133"/>
      <c r="O2" s="1133"/>
      <c r="P2" s="1133"/>
      <c r="Q2" s="1133"/>
      <c r="R2" s="1133"/>
      <c r="S2" s="1133"/>
      <c r="T2" s="1133"/>
    </row>
    <row r="3" spans="1:20" ht="11.25" x14ac:dyDescent="0.15">
      <c r="A3" s="278"/>
      <c r="B3" s="278"/>
      <c r="C3" s="278"/>
      <c r="D3" s="278"/>
      <c r="E3" s="278"/>
      <c r="F3" s="278"/>
      <c r="G3" s="278"/>
      <c r="H3" s="278"/>
      <c r="I3" s="278"/>
    </row>
    <row r="4" spans="1:20" ht="11.25" x14ac:dyDescent="0.15">
      <c r="A4" s="278"/>
      <c r="B4" s="1155"/>
      <c r="C4" s="1155"/>
      <c r="D4" s="1155"/>
      <c r="E4" s="1155"/>
      <c r="F4" s="1155"/>
      <c r="G4" s="1155"/>
      <c r="H4" s="1155"/>
      <c r="I4" s="1155"/>
      <c r="J4" s="1155"/>
      <c r="K4" s="1155"/>
      <c r="L4" s="1155"/>
      <c r="M4" s="1155"/>
      <c r="N4" s="1155"/>
      <c r="O4" s="1155"/>
      <c r="P4" s="1155"/>
      <c r="Q4" s="1155"/>
      <c r="R4" s="1155"/>
    </row>
    <row r="5" spans="1:20" ht="11.25" x14ac:dyDescent="0.15">
      <c r="A5" s="278"/>
      <c r="B5" s="278"/>
      <c r="C5" s="278"/>
      <c r="D5" s="278"/>
      <c r="E5" s="278"/>
      <c r="F5" s="278"/>
      <c r="G5" s="278"/>
      <c r="H5" s="278"/>
      <c r="I5" s="278"/>
    </row>
    <row r="6" spans="1:20" ht="12.75" customHeight="1" x14ac:dyDescent="0.15">
      <c r="A6" s="299" t="s">
        <v>371</v>
      </c>
      <c r="B6" s="300"/>
      <c r="C6" s="300"/>
      <c r="D6" s="300"/>
    </row>
    <row r="7" spans="1:20" ht="12.75" customHeight="1" x14ac:dyDescent="0.15">
      <c r="A7" s="1134" t="s">
        <v>359</v>
      </c>
      <c r="B7" s="1135"/>
      <c r="C7" s="1140" t="s">
        <v>372</v>
      </c>
      <c r="D7" s="1143" t="s">
        <v>492</v>
      </c>
      <c r="E7" s="1171" t="s">
        <v>367</v>
      </c>
      <c r="F7" s="1168"/>
      <c r="G7" s="1168"/>
      <c r="H7" s="1168"/>
      <c r="I7" s="1140" t="s">
        <v>356</v>
      </c>
      <c r="J7" s="1146" t="s">
        <v>255</v>
      </c>
      <c r="K7" s="1147"/>
      <c r="L7" s="1189"/>
    </row>
    <row r="8" spans="1:20" s="46" customFormat="1" ht="27" customHeight="1" x14ac:dyDescent="0.15">
      <c r="A8" s="1138"/>
      <c r="B8" s="1139"/>
      <c r="C8" s="1142"/>
      <c r="D8" s="1145"/>
      <c r="E8" s="42" t="s">
        <v>368</v>
      </c>
      <c r="F8" s="43" t="s">
        <v>236</v>
      </c>
      <c r="G8" s="1191" t="s">
        <v>357</v>
      </c>
      <c r="H8" s="1192"/>
      <c r="I8" s="1142"/>
      <c r="J8" s="42" t="s">
        <v>248</v>
      </c>
      <c r="K8" s="43" t="s">
        <v>249</v>
      </c>
      <c r="L8" s="45" t="s">
        <v>250</v>
      </c>
    </row>
    <row r="9" spans="1:20" ht="12.75" customHeight="1" x14ac:dyDescent="0.15">
      <c r="A9" s="302" t="s">
        <v>354</v>
      </c>
      <c r="B9" s="200"/>
      <c r="C9" s="200"/>
      <c r="D9" s="200"/>
      <c r="E9" s="200"/>
      <c r="F9" s="200"/>
      <c r="G9" s="200"/>
      <c r="H9" s="511"/>
      <c r="I9" s="200"/>
      <c r="J9" s="200"/>
      <c r="K9" s="200"/>
      <c r="L9" s="305"/>
    </row>
    <row r="10" spans="1:20" ht="12.75" customHeight="1" x14ac:dyDescent="0.15">
      <c r="A10" s="486"/>
      <c r="B10" s="455" t="s">
        <v>300</v>
      </c>
      <c r="C10" s="523" t="s">
        <v>271</v>
      </c>
      <c r="D10" s="445">
        <v>70</v>
      </c>
      <c r="E10" s="69">
        <v>25</v>
      </c>
      <c r="F10" s="402">
        <v>24</v>
      </c>
      <c r="G10" s="512">
        <v>24</v>
      </c>
      <c r="H10" s="64"/>
      <c r="I10" s="317">
        <v>0.35714285714285715</v>
      </c>
      <c r="J10" s="520">
        <v>0</v>
      </c>
      <c r="K10" s="402">
        <v>0</v>
      </c>
      <c r="L10" s="521">
        <v>0</v>
      </c>
    </row>
    <row r="11" spans="1:20" s="70" customFormat="1" ht="12.75" customHeight="1" x14ac:dyDescent="0.15">
      <c r="A11" s="1161" t="s">
        <v>316</v>
      </c>
      <c r="B11" s="1172"/>
      <c r="C11" s="523" t="s">
        <v>274</v>
      </c>
      <c r="D11" s="445">
        <v>70</v>
      </c>
      <c r="E11" s="69">
        <v>25</v>
      </c>
      <c r="F11" s="402">
        <v>24</v>
      </c>
      <c r="G11" s="512">
        <v>24</v>
      </c>
      <c r="H11" s="64"/>
      <c r="I11" s="317">
        <v>0.35714285714285715</v>
      </c>
      <c r="J11" s="520">
        <v>0</v>
      </c>
      <c r="K11" s="402">
        <v>0</v>
      </c>
      <c r="L11" s="521">
        <v>0</v>
      </c>
    </row>
    <row r="14" spans="1:20" ht="12.75" customHeight="1" x14ac:dyDescent="0.15">
      <c r="A14" s="192" t="s">
        <v>396</v>
      </c>
      <c r="B14" s="674"/>
      <c r="C14" s="674"/>
      <c r="D14" s="674"/>
      <c r="E14" s="674"/>
      <c r="F14" s="674"/>
      <c r="G14" s="674"/>
      <c r="H14" s="717"/>
      <c r="I14" s="674"/>
      <c r="J14" s="674"/>
      <c r="K14" s="674"/>
      <c r="L14" s="674"/>
      <c r="M14" s="674"/>
      <c r="N14" s="674"/>
    </row>
    <row r="15" spans="1:20" ht="14.25" x14ac:dyDescent="0.15">
      <c r="A15" s="1133" t="s">
        <v>398</v>
      </c>
      <c r="B15" s="1133"/>
      <c r="C15" s="1133"/>
      <c r="D15" s="1133"/>
      <c r="E15" s="1133"/>
      <c r="F15" s="1133"/>
      <c r="G15" s="1133"/>
      <c r="H15" s="1133"/>
      <c r="I15" s="1133"/>
      <c r="J15" s="1133"/>
      <c r="K15" s="1133"/>
      <c r="L15" s="1133"/>
      <c r="M15" s="1133"/>
      <c r="N15" s="1133"/>
      <c r="O15" s="1133"/>
      <c r="P15" s="1133"/>
      <c r="Q15" s="1133"/>
      <c r="R15" s="1133"/>
      <c r="S15" s="1133"/>
      <c r="T15" s="1133"/>
    </row>
    <row r="16" spans="1:20" ht="12.75" customHeight="1" x14ac:dyDescent="0.15">
      <c r="A16" s="662"/>
      <c r="B16" s="662"/>
      <c r="C16" s="662"/>
      <c r="D16" s="662"/>
      <c r="E16" s="662"/>
      <c r="F16" s="662"/>
      <c r="G16" s="662"/>
      <c r="H16" s="662"/>
      <c r="I16" s="278"/>
    </row>
    <row r="17" spans="1:18" ht="11.25" x14ac:dyDescent="0.15">
      <c r="A17" s="278"/>
      <c r="B17" s="1155"/>
      <c r="C17" s="1155"/>
      <c r="D17" s="1155"/>
      <c r="E17" s="1155"/>
      <c r="F17" s="1155"/>
      <c r="G17" s="1155"/>
      <c r="H17" s="1155"/>
      <c r="I17" s="1155"/>
      <c r="J17" s="1155"/>
      <c r="K17" s="1155"/>
      <c r="L17" s="1155"/>
      <c r="M17" s="1155"/>
      <c r="N17" s="1155"/>
      <c r="O17" s="1155"/>
      <c r="P17" s="1155"/>
      <c r="Q17" s="1155"/>
      <c r="R17" s="1155"/>
    </row>
    <row r="18" spans="1:18" ht="12.75" customHeight="1" x14ac:dyDescent="0.15">
      <c r="A18" s="278"/>
      <c r="B18" s="278"/>
      <c r="C18" s="278"/>
      <c r="D18" s="278"/>
      <c r="E18" s="278"/>
      <c r="F18" s="278"/>
      <c r="G18" s="278"/>
      <c r="H18" s="278"/>
      <c r="I18" s="278"/>
    </row>
    <row r="19" spans="1:18" ht="12.75" customHeight="1" x14ac:dyDescent="0.15">
      <c r="A19" s="299" t="s">
        <v>371</v>
      </c>
      <c r="B19" s="300"/>
      <c r="C19" s="300"/>
      <c r="D19" s="300"/>
    </row>
    <row r="20" spans="1:18" ht="12.75" customHeight="1" x14ac:dyDescent="0.15">
      <c r="A20" s="1134" t="s">
        <v>359</v>
      </c>
      <c r="B20" s="1135"/>
      <c r="C20" s="1140" t="s">
        <v>372</v>
      </c>
      <c r="D20" s="1140" t="s">
        <v>493</v>
      </c>
      <c r="E20" s="1171" t="s">
        <v>367</v>
      </c>
      <c r="F20" s="1168"/>
      <c r="G20" s="1168"/>
      <c r="H20" s="1168"/>
      <c r="I20" s="1140" t="s">
        <v>356</v>
      </c>
      <c r="J20" s="1146" t="s">
        <v>255</v>
      </c>
      <c r="K20" s="1147"/>
      <c r="L20" s="1189"/>
    </row>
    <row r="21" spans="1:18" s="46" customFormat="1" ht="27" customHeight="1" x14ac:dyDescent="0.15">
      <c r="A21" s="1138"/>
      <c r="B21" s="1139"/>
      <c r="C21" s="1142"/>
      <c r="D21" s="1142"/>
      <c r="E21" s="514" t="s">
        <v>368</v>
      </c>
      <c r="F21" s="470" t="s">
        <v>236</v>
      </c>
      <c r="G21" s="1191" t="s">
        <v>357</v>
      </c>
      <c r="H21" s="1192"/>
      <c r="I21" s="1142"/>
      <c r="J21" s="514" t="s">
        <v>248</v>
      </c>
      <c r="K21" s="470" t="s">
        <v>249</v>
      </c>
      <c r="L21" s="446" t="s">
        <v>250</v>
      </c>
    </row>
    <row r="22" spans="1:18" ht="12.75" customHeight="1" x14ac:dyDescent="0.15">
      <c r="A22" s="302" t="s">
        <v>354</v>
      </c>
      <c r="B22" s="200"/>
      <c r="C22" s="200"/>
      <c r="D22" s="200"/>
      <c r="E22" s="200"/>
      <c r="F22" s="200"/>
      <c r="G22" s="200"/>
      <c r="H22" s="511"/>
      <c r="I22" s="200"/>
      <c r="J22" s="200"/>
      <c r="K22" s="200"/>
      <c r="L22" s="305"/>
    </row>
    <row r="23" spans="1:18" ht="12.75" customHeight="1" x14ac:dyDescent="0.15">
      <c r="A23" s="486"/>
      <c r="B23" s="452" t="s">
        <v>378</v>
      </c>
      <c r="C23" s="476" t="s">
        <v>271</v>
      </c>
      <c r="D23" s="476" t="s">
        <v>610</v>
      </c>
      <c r="E23" s="464">
        <v>13</v>
      </c>
      <c r="F23" s="515">
        <v>13</v>
      </c>
      <c r="G23" s="465">
        <v>11</v>
      </c>
      <c r="H23" s="95"/>
      <c r="I23" s="365" t="s">
        <v>610</v>
      </c>
      <c r="J23" s="518">
        <v>1</v>
      </c>
      <c r="K23" s="515">
        <v>0</v>
      </c>
      <c r="L23" s="519">
        <v>4</v>
      </c>
    </row>
    <row r="24" spans="1:18" ht="12.75" customHeight="1" x14ac:dyDescent="0.15">
      <c r="A24" s="1159"/>
      <c r="B24" s="1160" t="s">
        <v>318</v>
      </c>
      <c r="C24" s="459" t="s">
        <v>271</v>
      </c>
      <c r="D24" s="487">
        <v>12</v>
      </c>
      <c r="E24" s="489">
        <v>2</v>
      </c>
      <c r="F24" s="495">
        <v>2</v>
      </c>
      <c r="G24" s="483">
        <v>2</v>
      </c>
      <c r="H24" s="484"/>
      <c r="I24" s="321">
        <v>0.16666666666666666</v>
      </c>
      <c r="J24" s="494">
        <v>1</v>
      </c>
      <c r="K24" s="495">
        <v>0</v>
      </c>
      <c r="L24" s="493">
        <v>0</v>
      </c>
    </row>
    <row r="25" spans="1:18" ht="12.75" customHeight="1" x14ac:dyDescent="0.15">
      <c r="A25" s="1159"/>
      <c r="B25" s="1148"/>
      <c r="C25" s="477" t="s">
        <v>272</v>
      </c>
      <c r="D25" s="488">
        <v>4</v>
      </c>
      <c r="E25" s="490">
        <v>0</v>
      </c>
      <c r="F25" s="479">
        <v>0</v>
      </c>
      <c r="G25" s="480">
        <v>0</v>
      </c>
      <c r="H25" s="485"/>
      <c r="I25" s="323">
        <v>0</v>
      </c>
      <c r="J25" s="492">
        <v>0</v>
      </c>
      <c r="K25" s="479">
        <v>0</v>
      </c>
      <c r="L25" s="491">
        <v>0</v>
      </c>
    </row>
    <row r="26" spans="1:18" ht="12.75" customHeight="1" x14ac:dyDescent="0.15">
      <c r="A26" s="1159"/>
      <c r="B26" s="1148"/>
      <c r="C26" s="477" t="s">
        <v>274</v>
      </c>
      <c r="D26" s="488">
        <v>16</v>
      </c>
      <c r="E26" s="490">
        <v>2</v>
      </c>
      <c r="F26" s="479">
        <v>2</v>
      </c>
      <c r="G26" s="480">
        <v>2</v>
      </c>
      <c r="H26" s="485"/>
      <c r="I26" s="323">
        <v>0.125</v>
      </c>
      <c r="J26" s="492">
        <v>1</v>
      </c>
      <c r="K26" s="479">
        <v>0</v>
      </c>
      <c r="L26" s="491">
        <v>0</v>
      </c>
    </row>
    <row r="27" spans="1:18" ht="12.75" customHeight="1" x14ac:dyDescent="0.15">
      <c r="A27" s="1159"/>
      <c r="B27" s="449" t="s">
        <v>380</v>
      </c>
      <c r="C27" s="477" t="s">
        <v>271</v>
      </c>
      <c r="D27" s="477" t="s">
        <v>610</v>
      </c>
      <c r="E27" s="490">
        <v>15</v>
      </c>
      <c r="F27" s="479">
        <v>14</v>
      </c>
      <c r="G27" s="480">
        <v>13</v>
      </c>
      <c r="H27" s="485"/>
      <c r="I27" s="366" t="s">
        <v>610</v>
      </c>
      <c r="J27" s="492">
        <v>1</v>
      </c>
      <c r="K27" s="479">
        <v>0</v>
      </c>
      <c r="L27" s="491">
        <v>4</v>
      </c>
    </row>
    <row r="28" spans="1:18" ht="12.75" customHeight="1" x14ac:dyDescent="0.15">
      <c r="A28" s="1159"/>
      <c r="B28" s="449" t="s">
        <v>282</v>
      </c>
      <c r="C28" s="477" t="s">
        <v>271</v>
      </c>
      <c r="D28" s="488">
        <v>16</v>
      </c>
      <c r="E28" s="490">
        <v>7</v>
      </c>
      <c r="F28" s="479">
        <v>7</v>
      </c>
      <c r="G28" s="480">
        <v>7</v>
      </c>
      <c r="H28" s="485"/>
      <c r="I28" s="323">
        <v>0.4375</v>
      </c>
      <c r="J28" s="492">
        <v>1</v>
      </c>
      <c r="K28" s="479">
        <v>0</v>
      </c>
      <c r="L28" s="491">
        <v>2</v>
      </c>
    </row>
    <row r="29" spans="1:18" ht="12.75" customHeight="1" x14ac:dyDescent="0.15">
      <c r="A29" s="1159"/>
      <c r="B29" s="457" t="s">
        <v>391</v>
      </c>
      <c r="C29" s="477" t="s">
        <v>271</v>
      </c>
      <c r="D29" s="488">
        <v>8</v>
      </c>
      <c r="E29" s="490">
        <v>7</v>
      </c>
      <c r="F29" s="479">
        <v>5</v>
      </c>
      <c r="G29" s="480">
        <v>5</v>
      </c>
      <c r="H29" s="485"/>
      <c r="I29" s="323">
        <v>0.875</v>
      </c>
      <c r="J29" s="492">
        <v>1</v>
      </c>
      <c r="K29" s="479">
        <v>0</v>
      </c>
      <c r="L29" s="491">
        <v>2</v>
      </c>
    </row>
    <row r="30" spans="1:18" s="70" customFormat="1" ht="12.75" customHeight="1" x14ac:dyDescent="0.15">
      <c r="A30" s="1171" t="s">
        <v>316</v>
      </c>
      <c r="B30" s="1193"/>
      <c r="C30" s="476" t="s">
        <v>271</v>
      </c>
      <c r="D30" s="89">
        <v>100</v>
      </c>
      <c r="E30" s="464">
        <v>44</v>
      </c>
      <c r="F30" s="515">
        <v>41</v>
      </c>
      <c r="G30" s="465">
        <v>38</v>
      </c>
      <c r="H30" s="95"/>
      <c r="I30" s="307">
        <v>0.44</v>
      </c>
      <c r="J30" s="518">
        <v>5</v>
      </c>
      <c r="K30" s="515">
        <v>0</v>
      </c>
      <c r="L30" s="519">
        <v>12</v>
      </c>
    </row>
    <row r="31" spans="1:18" s="70" customFormat="1" ht="12.75" customHeight="1" x14ac:dyDescent="0.15">
      <c r="A31" s="1159"/>
      <c r="B31" s="1194"/>
      <c r="C31" s="477" t="s">
        <v>272</v>
      </c>
      <c r="D31" s="488">
        <v>4</v>
      </c>
      <c r="E31" s="490">
        <v>0</v>
      </c>
      <c r="F31" s="479">
        <v>0</v>
      </c>
      <c r="G31" s="480">
        <v>0</v>
      </c>
      <c r="H31" s="485"/>
      <c r="I31" s="323">
        <v>0</v>
      </c>
      <c r="J31" s="492">
        <v>0</v>
      </c>
      <c r="K31" s="479">
        <v>0</v>
      </c>
      <c r="L31" s="491">
        <v>0</v>
      </c>
    </row>
    <row r="32" spans="1:18" s="70" customFormat="1" ht="12.75" customHeight="1" x14ac:dyDescent="0.15">
      <c r="A32" s="1162"/>
      <c r="B32" s="1195"/>
      <c r="C32" s="478" t="s">
        <v>274</v>
      </c>
      <c r="D32" s="103">
        <v>104</v>
      </c>
      <c r="E32" s="473">
        <v>44</v>
      </c>
      <c r="F32" s="508">
        <v>41</v>
      </c>
      <c r="G32" s="474">
        <v>38</v>
      </c>
      <c r="H32" s="108"/>
      <c r="I32" s="311">
        <v>0.42307692307692307</v>
      </c>
      <c r="J32" s="516">
        <v>5</v>
      </c>
      <c r="K32" s="508">
        <v>0</v>
      </c>
      <c r="L32" s="517">
        <v>12</v>
      </c>
    </row>
    <row r="33" spans="1:20" ht="12.75" customHeight="1" x14ac:dyDescent="0.15">
      <c r="B33" s="994" t="s">
        <v>611</v>
      </c>
      <c r="C33" s="841"/>
    </row>
    <row r="35" spans="1:20" ht="12.75" customHeight="1" x14ac:dyDescent="0.15">
      <c r="A35" s="191" t="s">
        <v>406</v>
      </c>
      <c r="B35" s="33"/>
    </row>
    <row r="36" spans="1:20" ht="14.25" x14ac:dyDescent="0.15">
      <c r="A36" s="1133" t="s">
        <v>528</v>
      </c>
      <c r="B36" s="1133"/>
      <c r="C36" s="1133"/>
      <c r="D36" s="1133"/>
      <c r="E36" s="1133"/>
      <c r="F36" s="1133"/>
      <c r="G36" s="1133"/>
      <c r="H36" s="1133"/>
      <c r="I36" s="1133"/>
      <c r="J36" s="1133"/>
      <c r="K36" s="1133"/>
      <c r="L36" s="1133"/>
      <c r="M36" s="1133"/>
      <c r="N36" s="1133"/>
      <c r="O36" s="1133"/>
      <c r="P36" s="1133"/>
      <c r="Q36" s="1133"/>
      <c r="R36" s="1133"/>
      <c r="S36" s="1133"/>
      <c r="T36" s="1133"/>
    </row>
    <row r="37" spans="1:20" ht="12.75" customHeight="1" x14ac:dyDescent="0.15">
      <c r="A37" s="278"/>
      <c r="B37" s="278"/>
      <c r="C37" s="278"/>
      <c r="D37" s="278"/>
      <c r="E37" s="278"/>
      <c r="F37" s="278"/>
      <c r="G37" s="278"/>
      <c r="H37" s="278"/>
      <c r="I37" s="278"/>
    </row>
    <row r="38" spans="1:20" ht="11.25" x14ac:dyDescent="0.15">
      <c r="A38" s="278"/>
      <c r="B38" s="1155" t="s">
        <v>423</v>
      </c>
      <c r="C38" s="1155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</row>
    <row r="39" spans="1:20" ht="12.75" customHeight="1" x14ac:dyDescent="0.15">
      <c r="A39" s="278"/>
      <c r="B39" s="278"/>
      <c r="C39" s="278"/>
      <c r="D39" s="278"/>
      <c r="E39" s="278"/>
      <c r="F39" s="278"/>
      <c r="G39" s="278"/>
      <c r="H39" s="278"/>
      <c r="I39" s="278"/>
    </row>
    <row r="40" spans="1:20" ht="12.75" customHeight="1" x14ac:dyDescent="0.15">
      <c r="A40" s="299" t="s">
        <v>371</v>
      </c>
      <c r="B40" s="300"/>
      <c r="C40" s="300"/>
      <c r="D40" s="300"/>
    </row>
    <row r="41" spans="1:20" ht="12.75" customHeight="1" x14ac:dyDescent="0.15">
      <c r="A41" s="1134" t="s">
        <v>359</v>
      </c>
      <c r="B41" s="1135"/>
      <c r="C41" s="1140" t="s">
        <v>372</v>
      </c>
      <c r="D41" s="1140" t="s">
        <v>493</v>
      </c>
      <c r="E41" s="1171" t="s">
        <v>367</v>
      </c>
      <c r="F41" s="1168"/>
      <c r="G41" s="1168"/>
      <c r="H41" s="1168"/>
      <c r="I41" s="1140" t="s">
        <v>356</v>
      </c>
      <c r="J41" s="1146" t="s">
        <v>255</v>
      </c>
      <c r="K41" s="1147"/>
      <c r="L41" s="1189"/>
    </row>
    <row r="42" spans="1:20" s="46" customFormat="1" ht="27" customHeight="1" x14ac:dyDescent="0.15">
      <c r="A42" s="1138"/>
      <c r="B42" s="1139"/>
      <c r="C42" s="1142"/>
      <c r="D42" s="1142"/>
      <c r="E42" s="514" t="s">
        <v>368</v>
      </c>
      <c r="F42" s="470" t="s">
        <v>236</v>
      </c>
      <c r="G42" s="1191" t="s">
        <v>357</v>
      </c>
      <c r="H42" s="1192"/>
      <c r="I42" s="1142"/>
      <c r="J42" s="514" t="s">
        <v>248</v>
      </c>
      <c r="K42" s="470" t="s">
        <v>249</v>
      </c>
      <c r="L42" s="446" t="s">
        <v>250</v>
      </c>
    </row>
    <row r="43" spans="1:20" ht="12.75" customHeight="1" x14ac:dyDescent="0.15">
      <c r="A43" s="302" t="s">
        <v>354</v>
      </c>
      <c r="B43" s="200"/>
      <c r="C43" s="200"/>
      <c r="D43" s="200"/>
      <c r="E43" s="200"/>
      <c r="F43" s="200"/>
      <c r="G43" s="200"/>
      <c r="H43" s="511"/>
      <c r="I43" s="200"/>
      <c r="J43" s="60"/>
      <c r="K43" s="475"/>
      <c r="L43" s="335"/>
    </row>
    <row r="44" spans="1:20" ht="12.75" customHeight="1" x14ac:dyDescent="0.15">
      <c r="A44" s="1159"/>
      <c r="B44" s="663" t="s">
        <v>304</v>
      </c>
      <c r="C44" s="734" t="s">
        <v>271</v>
      </c>
      <c r="D44" s="744">
        <v>16</v>
      </c>
      <c r="E44" s="745">
        <v>21</v>
      </c>
      <c r="F44" s="743">
        <v>21</v>
      </c>
      <c r="G44" s="720">
        <v>16</v>
      </c>
      <c r="H44" s="64"/>
      <c r="I44" s="317">
        <v>1.3125</v>
      </c>
      <c r="J44" s="728">
        <v>0</v>
      </c>
      <c r="K44" s="743">
        <v>0</v>
      </c>
      <c r="L44" s="729">
        <v>6</v>
      </c>
    </row>
    <row r="45" spans="1:20" s="849" customFormat="1" ht="12.75" customHeight="1" x14ac:dyDescent="0.15">
      <c r="A45" s="1159"/>
      <c r="B45" s="844" t="s">
        <v>425</v>
      </c>
      <c r="C45" s="848" t="s">
        <v>274</v>
      </c>
      <c r="D45" s="854">
        <v>16</v>
      </c>
      <c r="E45" s="850">
        <v>21</v>
      </c>
      <c r="F45" s="856">
        <v>21</v>
      </c>
      <c r="G45" s="851">
        <v>16</v>
      </c>
      <c r="H45" s="64"/>
      <c r="I45" s="317">
        <v>1.3125</v>
      </c>
      <c r="J45" s="857">
        <v>0</v>
      </c>
      <c r="K45" s="856">
        <v>0</v>
      </c>
      <c r="L45" s="859">
        <v>6</v>
      </c>
    </row>
    <row r="46" spans="1:20" ht="12.75" customHeight="1" x14ac:dyDescent="0.15">
      <c r="A46" s="1159"/>
      <c r="B46" s="656" t="s">
        <v>313</v>
      </c>
      <c r="C46" s="654" t="s">
        <v>271</v>
      </c>
      <c r="D46" s="714">
        <v>60</v>
      </c>
      <c r="E46" s="713">
        <v>63</v>
      </c>
      <c r="F46" s="699">
        <v>63</v>
      </c>
      <c r="G46" s="715">
        <v>56</v>
      </c>
      <c r="H46" s="1061">
        <v>0</v>
      </c>
      <c r="I46" s="525">
        <v>1.05</v>
      </c>
      <c r="J46" s="692">
        <v>1</v>
      </c>
      <c r="K46" s="693">
        <v>0</v>
      </c>
      <c r="L46" s="691">
        <v>4</v>
      </c>
    </row>
    <row r="47" spans="1:20" ht="12.75" customHeight="1" x14ac:dyDescent="0.15">
      <c r="A47" s="1159"/>
      <c r="B47" s="658" t="s">
        <v>309</v>
      </c>
      <c r="C47" s="659" t="s">
        <v>271</v>
      </c>
      <c r="D47" s="710">
        <v>26</v>
      </c>
      <c r="E47" s="712">
        <v>34</v>
      </c>
      <c r="F47" s="680">
        <v>34</v>
      </c>
      <c r="G47" s="681">
        <v>26</v>
      </c>
      <c r="H47" s="1062">
        <v>0</v>
      </c>
      <c r="I47" s="328">
        <v>1.3076923076923077</v>
      </c>
      <c r="J47" s="698">
        <v>0</v>
      </c>
      <c r="K47" s="699">
        <v>0</v>
      </c>
      <c r="L47" s="701">
        <v>1</v>
      </c>
    </row>
    <row r="48" spans="1:20" s="70" customFormat="1" ht="12.75" customHeight="1" x14ac:dyDescent="0.15">
      <c r="A48" s="1159"/>
      <c r="B48" s="663" t="s">
        <v>355</v>
      </c>
      <c r="C48" s="734" t="s">
        <v>538</v>
      </c>
      <c r="D48" s="744">
        <v>86</v>
      </c>
      <c r="E48" s="745">
        <v>97</v>
      </c>
      <c r="F48" s="743">
        <v>97</v>
      </c>
      <c r="G48" s="720">
        <v>82</v>
      </c>
      <c r="H48" s="1063">
        <v>0</v>
      </c>
      <c r="I48" s="317">
        <v>1.1279069767441861</v>
      </c>
      <c r="J48" s="728">
        <v>1</v>
      </c>
      <c r="K48" s="743">
        <v>0</v>
      </c>
      <c r="L48" s="729">
        <v>5</v>
      </c>
    </row>
    <row r="49" spans="1:12" s="70" customFormat="1" ht="12.75" customHeight="1" x14ac:dyDescent="0.15">
      <c r="A49" s="454"/>
      <c r="B49" s="734" t="s">
        <v>384</v>
      </c>
      <c r="C49" s="655" t="s">
        <v>274</v>
      </c>
      <c r="D49" s="707">
        <v>102</v>
      </c>
      <c r="E49" s="668">
        <v>118</v>
      </c>
      <c r="F49" s="725">
        <v>118</v>
      </c>
      <c r="G49" s="670">
        <v>98</v>
      </c>
      <c r="H49" s="1064">
        <v>0</v>
      </c>
      <c r="I49" s="310">
        <v>1.1568627450980393</v>
      </c>
      <c r="J49" s="708">
        <v>1</v>
      </c>
      <c r="K49" s="725">
        <v>0</v>
      </c>
      <c r="L49" s="145">
        <v>11</v>
      </c>
    </row>
    <row r="50" spans="1:12" s="70" customFormat="1" ht="12.75" customHeight="1" x14ac:dyDescent="0.15">
      <c r="A50" s="302" t="s">
        <v>307</v>
      </c>
      <c r="B50" s="115"/>
      <c r="C50" s="674"/>
      <c r="D50" s="674"/>
      <c r="E50" s="674"/>
      <c r="F50" s="674"/>
      <c r="G50" s="674"/>
      <c r="H50" s="1061"/>
      <c r="I50" s="674"/>
      <c r="J50" s="117"/>
      <c r="K50" s="475"/>
      <c r="L50" s="335"/>
    </row>
    <row r="51" spans="1:12" ht="12.75" customHeight="1" x14ac:dyDescent="0.15">
      <c r="A51" s="1159"/>
      <c r="B51" s="455" t="s">
        <v>361</v>
      </c>
      <c r="C51" s="462" t="s">
        <v>271</v>
      </c>
      <c r="D51" s="505">
        <v>20</v>
      </c>
      <c r="E51" s="466">
        <v>27</v>
      </c>
      <c r="F51" s="499">
        <v>27</v>
      </c>
      <c r="G51" s="468">
        <v>20</v>
      </c>
      <c r="H51" s="1065">
        <v>0</v>
      </c>
      <c r="I51" s="315">
        <v>1.35</v>
      </c>
      <c r="J51" s="498">
        <v>0</v>
      </c>
      <c r="K51" s="499">
        <v>0</v>
      </c>
      <c r="L51" s="500">
        <v>0</v>
      </c>
    </row>
    <row r="52" spans="1:12" ht="12.75" customHeight="1" x14ac:dyDescent="0.15">
      <c r="A52" s="1162"/>
      <c r="B52" s="461" t="s">
        <v>358</v>
      </c>
      <c r="C52" s="523" t="s">
        <v>274</v>
      </c>
      <c r="D52" s="445">
        <v>20</v>
      </c>
      <c r="E52" s="69">
        <v>27</v>
      </c>
      <c r="F52" s="402">
        <v>27</v>
      </c>
      <c r="G52" s="512">
        <v>20</v>
      </c>
      <c r="H52" s="1063">
        <v>0</v>
      </c>
      <c r="I52" s="317">
        <v>1.35</v>
      </c>
      <c r="J52" s="520">
        <v>0</v>
      </c>
      <c r="K52" s="402">
        <v>0</v>
      </c>
      <c r="L52" s="521">
        <v>0</v>
      </c>
    </row>
    <row r="53" spans="1:12" ht="12.75" customHeight="1" x14ac:dyDescent="0.15">
      <c r="A53" s="1161" t="s">
        <v>316</v>
      </c>
      <c r="B53" s="1190"/>
      <c r="C53" s="523" t="s">
        <v>274</v>
      </c>
      <c r="D53" s="445">
        <v>122</v>
      </c>
      <c r="E53" s="69">
        <v>145</v>
      </c>
      <c r="F53" s="402">
        <v>145</v>
      </c>
      <c r="G53" s="512">
        <v>118</v>
      </c>
      <c r="H53" s="1063">
        <v>0</v>
      </c>
      <c r="I53" s="317">
        <v>1.1885245901639345</v>
      </c>
      <c r="J53" s="520">
        <v>1</v>
      </c>
      <c r="K53" s="402">
        <v>0</v>
      </c>
      <c r="L53" s="521">
        <v>11</v>
      </c>
    </row>
  </sheetData>
  <mergeCells count="34">
    <mergeCell ref="D41:D42"/>
    <mergeCell ref="E7:H7"/>
    <mergeCell ref="G8:H8"/>
    <mergeCell ref="E20:H20"/>
    <mergeCell ref="G21:H21"/>
    <mergeCell ref="E41:H41"/>
    <mergeCell ref="B38:R38"/>
    <mergeCell ref="B17:R17"/>
    <mergeCell ref="A11:B11"/>
    <mergeCell ref="A30:B32"/>
    <mergeCell ref="A15:T15"/>
    <mergeCell ref="A51:A52"/>
    <mergeCell ref="A53:B53"/>
    <mergeCell ref="A20:B21"/>
    <mergeCell ref="C20:C21"/>
    <mergeCell ref="I20:I21"/>
    <mergeCell ref="A41:B42"/>
    <mergeCell ref="C41:C42"/>
    <mergeCell ref="I41:I42"/>
    <mergeCell ref="A24:A29"/>
    <mergeCell ref="B24:B26"/>
    <mergeCell ref="A44:A48"/>
    <mergeCell ref="G42:H42"/>
    <mergeCell ref="A36:T36"/>
    <mergeCell ref="J20:L20"/>
    <mergeCell ref="J41:L41"/>
    <mergeCell ref="D20:D21"/>
    <mergeCell ref="A2:T2"/>
    <mergeCell ref="A7:B8"/>
    <mergeCell ref="C7:C8"/>
    <mergeCell ref="I7:I8"/>
    <mergeCell ref="J7:L7"/>
    <mergeCell ref="B4:R4"/>
    <mergeCell ref="D7:D8"/>
  </mergeCells>
  <phoneticPr fontId="1"/>
  <pageMargins left="0.39370078740157483" right="0.39370078740157483" top="0.47244094488188981" bottom="0.47244094488188981" header="0.31496062992125984" footer="0.31496062992125984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46"/>
  <sheetViews>
    <sheetView zoomScaleNormal="100" zoomScaleSheetLayoutView="100" workbookViewId="0"/>
  </sheetViews>
  <sheetFormatPr defaultColWidth="8.75" defaultRowHeight="12.75" customHeight="1" x14ac:dyDescent="0.15"/>
  <cols>
    <col min="1" max="1" width="2.875" style="33" customWidth="1"/>
    <col min="2" max="2" width="30" style="35" customWidth="1"/>
    <col min="3" max="12" width="10.625" style="33" customWidth="1"/>
    <col min="13" max="13" width="6.25" style="301" customWidth="1"/>
    <col min="14" max="14" width="10.625" style="33" customWidth="1"/>
    <col min="15" max="15" width="10.625" style="37" customWidth="1"/>
    <col min="16" max="18" width="6.25" style="33" customWidth="1"/>
    <col min="19" max="16384" width="8.75" style="33"/>
  </cols>
  <sheetData>
    <row r="1" spans="1:18" ht="12.75" customHeight="1" x14ac:dyDescent="0.15">
      <c r="A1" s="191" t="s">
        <v>407</v>
      </c>
      <c r="B1" s="33"/>
      <c r="M1" s="33"/>
      <c r="O1" s="33"/>
    </row>
    <row r="2" spans="1:18" s="34" customFormat="1" ht="14.25" x14ac:dyDescent="0.15">
      <c r="A2" s="1185" t="s">
        <v>506</v>
      </c>
      <c r="B2" s="1133"/>
      <c r="C2" s="1133"/>
      <c r="D2" s="1133"/>
      <c r="E2" s="1133"/>
      <c r="F2" s="1133"/>
      <c r="G2" s="1133"/>
      <c r="H2" s="1133"/>
      <c r="I2" s="1133"/>
      <c r="J2" s="1133"/>
      <c r="K2" s="1133"/>
      <c r="L2" s="1133"/>
      <c r="M2" s="1133"/>
      <c r="N2" s="1133"/>
      <c r="O2" s="1133"/>
      <c r="P2" s="1133"/>
      <c r="Q2" s="1133"/>
      <c r="R2" s="1133"/>
    </row>
    <row r="3" spans="1:18" ht="11.25" x14ac:dyDescent="0.1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</row>
    <row r="4" spans="1:18" ht="11.25" x14ac:dyDescent="0.15">
      <c r="A4" s="278"/>
      <c r="B4" s="1155" t="s">
        <v>423</v>
      </c>
      <c r="C4" s="1155"/>
      <c r="D4" s="1155"/>
      <c r="E4" s="1155"/>
      <c r="F4" s="1155"/>
      <c r="G4" s="1155"/>
      <c r="H4" s="1155"/>
      <c r="I4" s="1155"/>
      <c r="J4" s="1155"/>
      <c r="K4" s="1155"/>
      <c r="L4" s="1155"/>
      <c r="M4" s="1155"/>
      <c r="N4" s="1155"/>
      <c r="O4" s="1155"/>
      <c r="P4" s="1155"/>
      <c r="Q4" s="1155"/>
      <c r="R4" s="1155"/>
    </row>
    <row r="5" spans="1:18" ht="11.25" x14ac:dyDescent="0.15">
      <c r="A5" s="278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12.75" customHeight="1" x14ac:dyDescent="0.15">
      <c r="A6" s="299" t="s">
        <v>371</v>
      </c>
      <c r="B6" s="300"/>
      <c r="C6" s="300"/>
    </row>
    <row r="7" spans="1:18" ht="12.75" customHeight="1" x14ac:dyDescent="0.15">
      <c r="A7" s="1134" t="s">
        <v>359</v>
      </c>
      <c r="B7" s="1135"/>
      <c r="C7" s="1140" t="s">
        <v>372</v>
      </c>
      <c r="D7" s="1143" t="s">
        <v>492</v>
      </c>
      <c r="E7" s="1146" t="s">
        <v>367</v>
      </c>
      <c r="F7" s="1147"/>
      <c r="G7" s="1147"/>
      <c r="H7" s="1147"/>
      <c r="I7" s="1147"/>
      <c r="J7" s="1147"/>
      <c r="K7" s="1130" t="s">
        <v>504</v>
      </c>
      <c r="L7" s="1107" t="s">
        <v>366</v>
      </c>
      <c r="M7" s="1108"/>
      <c r="N7" s="1113" t="s">
        <v>503</v>
      </c>
      <c r="O7" s="1116" t="s">
        <v>505</v>
      </c>
      <c r="P7" s="1119" t="s">
        <v>255</v>
      </c>
      <c r="Q7" s="1120"/>
      <c r="R7" s="1121"/>
    </row>
    <row r="8" spans="1:18" ht="27" customHeight="1" x14ac:dyDescent="0.15">
      <c r="A8" s="1136"/>
      <c r="B8" s="1137"/>
      <c r="C8" s="1141"/>
      <c r="D8" s="1144"/>
      <c r="E8" s="1148" t="s">
        <v>363</v>
      </c>
      <c r="F8" s="1149"/>
      <c r="G8" s="1149"/>
      <c r="H8" s="1150"/>
      <c r="I8" s="1151" t="s">
        <v>365</v>
      </c>
      <c r="J8" s="1152"/>
      <c r="K8" s="1131"/>
      <c r="L8" s="1109"/>
      <c r="M8" s="1110"/>
      <c r="N8" s="1114"/>
      <c r="O8" s="1117"/>
      <c r="P8" s="1122"/>
      <c r="Q8" s="1123"/>
      <c r="R8" s="1124"/>
    </row>
    <row r="9" spans="1:18" s="46" customFormat="1" ht="27" customHeight="1" x14ac:dyDescent="0.15">
      <c r="A9" s="1138"/>
      <c r="B9" s="1139"/>
      <c r="C9" s="1142"/>
      <c r="D9" s="1145"/>
      <c r="E9" s="514" t="s">
        <v>368</v>
      </c>
      <c r="F9" s="470" t="s">
        <v>236</v>
      </c>
      <c r="G9" s="470" t="s">
        <v>357</v>
      </c>
      <c r="H9" s="470" t="s">
        <v>356</v>
      </c>
      <c r="I9" s="470" t="s">
        <v>369</v>
      </c>
      <c r="J9" s="463" t="s">
        <v>364</v>
      </c>
      <c r="K9" s="1132"/>
      <c r="L9" s="1111"/>
      <c r="M9" s="1112"/>
      <c r="N9" s="1115"/>
      <c r="O9" s="1118"/>
      <c r="P9" s="514" t="s">
        <v>248</v>
      </c>
      <c r="Q9" s="470" t="s">
        <v>249</v>
      </c>
      <c r="R9" s="446" t="s">
        <v>250</v>
      </c>
    </row>
    <row r="10" spans="1:18" ht="12.75" customHeight="1" x14ac:dyDescent="0.15">
      <c r="A10" s="505" t="s">
        <v>354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303"/>
      <c r="N10" s="200"/>
      <c r="O10" s="312"/>
      <c r="P10" s="200"/>
      <c r="Q10" s="200"/>
      <c r="R10" s="305"/>
    </row>
    <row r="11" spans="1:18" ht="12.75" customHeight="1" x14ac:dyDescent="0.15">
      <c r="A11" s="714"/>
      <c r="B11" s="1140" t="s">
        <v>530</v>
      </c>
      <c r="C11" s="675" t="s">
        <v>271</v>
      </c>
      <c r="D11" s="703">
        <v>19545</v>
      </c>
      <c r="E11" s="665">
        <v>22368</v>
      </c>
      <c r="F11" s="722">
        <v>22324</v>
      </c>
      <c r="G11" s="722">
        <v>18837</v>
      </c>
      <c r="H11" s="224">
        <v>1.1444359171143514</v>
      </c>
      <c r="I11" s="722">
        <v>98</v>
      </c>
      <c r="J11" s="722">
        <v>83</v>
      </c>
      <c r="K11" s="722">
        <v>22466</v>
      </c>
      <c r="L11" s="666">
        <v>18920</v>
      </c>
      <c r="M11" s="95">
        <v>18</v>
      </c>
      <c r="N11" s="666">
        <v>136</v>
      </c>
      <c r="O11" s="307">
        <v>1.1494499872090049</v>
      </c>
      <c r="P11" s="665">
        <v>3</v>
      </c>
      <c r="Q11" s="722">
        <v>0</v>
      </c>
      <c r="R11" s="727">
        <v>675</v>
      </c>
    </row>
    <row r="12" spans="1:18" ht="12.75" customHeight="1" x14ac:dyDescent="0.15">
      <c r="A12" s="714"/>
      <c r="B12" s="1156"/>
      <c r="C12" s="676" t="s">
        <v>272</v>
      </c>
      <c r="D12" s="704">
        <v>160</v>
      </c>
      <c r="E12" s="688">
        <v>171</v>
      </c>
      <c r="F12" s="678">
        <v>171</v>
      </c>
      <c r="G12" s="678">
        <v>160</v>
      </c>
      <c r="H12" s="696">
        <v>1.0687500000000001</v>
      </c>
      <c r="I12" s="846" t="s">
        <v>531</v>
      </c>
      <c r="J12" s="846" t="s">
        <v>531</v>
      </c>
      <c r="K12" s="678">
        <v>171</v>
      </c>
      <c r="L12" s="679">
        <v>160</v>
      </c>
      <c r="M12" s="684">
        <v>0</v>
      </c>
      <c r="N12" s="786">
        <v>0</v>
      </c>
      <c r="O12" s="323">
        <v>1.0687500000000001</v>
      </c>
      <c r="P12" s="688">
        <v>0</v>
      </c>
      <c r="Q12" s="678">
        <v>0</v>
      </c>
      <c r="R12" s="689">
        <v>0</v>
      </c>
    </row>
    <row r="13" spans="1:18" ht="12.75" customHeight="1" x14ac:dyDescent="0.15">
      <c r="A13" s="714"/>
      <c r="B13" s="1165"/>
      <c r="C13" s="676" t="s">
        <v>274</v>
      </c>
      <c r="D13" s="704">
        <v>19705</v>
      </c>
      <c r="E13" s="688">
        <v>22539</v>
      </c>
      <c r="F13" s="678">
        <v>22495</v>
      </c>
      <c r="G13" s="678">
        <v>18997</v>
      </c>
      <c r="H13" s="696">
        <v>1.1438213651357523</v>
      </c>
      <c r="I13" s="678">
        <v>98</v>
      </c>
      <c r="J13" s="678">
        <v>83</v>
      </c>
      <c r="K13" s="678">
        <v>22637</v>
      </c>
      <c r="L13" s="679">
        <v>19080</v>
      </c>
      <c r="M13" s="684">
        <v>18</v>
      </c>
      <c r="N13" s="679">
        <v>136</v>
      </c>
      <c r="O13" s="323">
        <v>1.1487947221517381</v>
      </c>
      <c r="P13" s="688">
        <v>3</v>
      </c>
      <c r="Q13" s="678">
        <v>0</v>
      </c>
      <c r="R13" s="689">
        <v>675</v>
      </c>
    </row>
    <row r="14" spans="1:18" ht="12.75" customHeight="1" x14ac:dyDescent="0.15">
      <c r="A14" s="714"/>
      <c r="B14" s="750" t="s">
        <v>373</v>
      </c>
      <c r="C14" s="659" t="s">
        <v>271</v>
      </c>
      <c r="D14" s="730">
        <v>1080</v>
      </c>
      <c r="E14" s="712">
        <v>1217</v>
      </c>
      <c r="F14" s="680">
        <v>1214</v>
      </c>
      <c r="G14" s="680">
        <v>1080</v>
      </c>
      <c r="H14" s="709">
        <v>1.1268518518518518</v>
      </c>
      <c r="I14" s="1179"/>
      <c r="J14" s="1180"/>
      <c r="K14" s="680">
        <v>1217</v>
      </c>
      <c r="L14" s="681">
        <v>1080</v>
      </c>
      <c r="M14" s="716">
        <v>0</v>
      </c>
      <c r="N14" s="681">
        <v>9</v>
      </c>
      <c r="O14" s="328">
        <v>1.1268518518518518</v>
      </c>
      <c r="P14" s="712">
        <v>0</v>
      </c>
      <c r="Q14" s="680">
        <v>0</v>
      </c>
      <c r="R14" s="700">
        <v>52</v>
      </c>
    </row>
    <row r="15" spans="1:18" ht="12.75" customHeight="1" x14ac:dyDescent="0.15">
      <c r="A15" s="714"/>
      <c r="B15" s="1168" t="s">
        <v>374</v>
      </c>
      <c r="C15" s="675" t="s">
        <v>271</v>
      </c>
      <c r="D15" s="703">
        <v>20625</v>
      </c>
      <c r="E15" s="665">
        <v>23585</v>
      </c>
      <c r="F15" s="722">
        <v>23538</v>
      </c>
      <c r="G15" s="722">
        <v>19917</v>
      </c>
      <c r="H15" s="224">
        <v>1.1435151515151516</v>
      </c>
      <c r="I15" s="722">
        <v>98</v>
      </c>
      <c r="J15" s="722">
        <v>83</v>
      </c>
      <c r="K15" s="722">
        <v>23683</v>
      </c>
      <c r="L15" s="666">
        <v>20000</v>
      </c>
      <c r="M15" s="95">
        <v>18</v>
      </c>
      <c r="N15" s="666">
        <v>145</v>
      </c>
      <c r="O15" s="307">
        <v>1.1482666666666668</v>
      </c>
      <c r="P15" s="665">
        <v>3</v>
      </c>
      <c r="Q15" s="722">
        <v>0</v>
      </c>
      <c r="R15" s="727">
        <v>727</v>
      </c>
    </row>
    <row r="16" spans="1:18" ht="12.75" customHeight="1" x14ac:dyDescent="0.15">
      <c r="A16" s="714"/>
      <c r="B16" s="1170"/>
      <c r="C16" s="676" t="s">
        <v>272</v>
      </c>
      <c r="D16" s="704">
        <v>160</v>
      </c>
      <c r="E16" s="688">
        <v>171</v>
      </c>
      <c r="F16" s="678">
        <v>171</v>
      </c>
      <c r="G16" s="678">
        <v>160</v>
      </c>
      <c r="H16" s="696">
        <v>1.0687500000000001</v>
      </c>
      <c r="I16" s="846" t="s">
        <v>531</v>
      </c>
      <c r="J16" s="846" t="s">
        <v>531</v>
      </c>
      <c r="K16" s="678">
        <v>171</v>
      </c>
      <c r="L16" s="679">
        <v>160</v>
      </c>
      <c r="M16" s="684">
        <v>0</v>
      </c>
      <c r="N16" s="786">
        <v>0</v>
      </c>
      <c r="O16" s="323">
        <v>1.0687500000000001</v>
      </c>
      <c r="P16" s="688">
        <v>0</v>
      </c>
      <c r="Q16" s="678">
        <v>0</v>
      </c>
      <c r="R16" s="689">
        <v>0</v>
      </c>
    </row>
    <row r="17" spans="1:18" ht="12.75" customHeight="1" x14ac:dyDescent="0.15">
      <c r="A17" s="714"/>
      <c r="B17" s="1170"/>
      <c r="C17" s="677" t="s">
        <v>274</v>
      </c>
      <c r="D17" s="705">
        <v>20785</v>
      </c>
      <c r="E17" s="672">
        <v>23756</v>
      </c>
      <c r="F17" s="711">
        <v>23709</v>
      </c>
      <c r="G17" s="711">
        <v>20077</v>
      </c>
      <c r="H17" s="225">
        <v>1.1429396199182102</v>
      </c>
      <c r="I17" s="711">
        <v>98</v>
      </c>
      <c r="J17" s="711">
        <v>83</v>
      </c>
      <c r="K17" s="711">
        <v>23854</v>
      </c>
      <c r="L17" s="673">
        <v>20160</v>
      </c>
      <c r="M17" s="108">
        <v>18</v>
      </c>
      <c r="N17" s="673">
        <v>145</v>
      </c>
      <c r="O17" s="311">
        <v>1.1476545585758962</v>
      </c>
      <c r="P17" s="672">
        <v>3</v>
      </c>
      <c r="Q17" s="711">
        <v>0</v>
      </c>
      <c r="R17" s="724">
        <v>727</v>
      </c>
    </row>
    <row r="18" spans="1:18" ht="12.75" customHeight="1" x14ac:dyDescent="0.15">
      <c r="A18" s="714"/>
      <c r="B18" s="504" t="s">
        <v>285</v>
      </c>
      <c r="C18" s="660" t="s">
        <v>271</v>
      </c>
      <c r="D18" s="732">
        <v>400</v>
      </c>
      <c r="E18" s="687">
        <v>463</v>
      </c>
      <c r="F18" s="693">
        <v>460</v>
      </c>
      <c r="G18" s="693">
        <v>377</v>
      </c>
      <c r="H18" s="695">
        <v>1.1575</v>
      </c>
      <c r="I18" s="693">
        <v>48</v>
      </c>
      <c r="J18" s="693">
        <v>23</v>
      </c>
      <c r="K18" s="693">
        <v>511</v>
      </c>
      <c r="L18" s="682">
        <v>400</v>
      </c>
      <c r="M18" s="683">
        <v>0</v>
      </c>
      <c r="N18" s="682">
        <v>1</v>
      </c>
      <c r="O18" s="321">
        <v>1.2775000000000001</v>
      </c>
      <c r="P18" s="687">
        <v>0</v>
      </c>
      <c r="Q18" s="693">
        <v>0</v>
      </c>
      <c r="R18" s="691">
        <v>0</v>
      </c>
    </row>
    <row r="19" spans="1:18" ht="12.75" customHeight="1" x14ac:dyDescent="0.15">
      <c r="A19" s="714"/>
      <c r="B19" s="1198" t="s">
        <v>261</v>
      </c>
      <c r="C19" s="676" t="s">
        <v>271</v>
      </c>
      <c r="D19" s="704">
        <v>2590</v>
      </c>
      <c r="E19" s="688">
        <v>2097</v>
      </c>
      <c r="F19" s="678">
        <v>2092</v>
      </c>
      <c r="G19" s="678">
        <v>2062</v>
      </c>
      <c r="H19" s="696">
        <v>0.80965250965250968</v>
      </c>
      <c r="I19" s="678">
        <v>14</v>
      </c>
      <c r="J19" s="678">
        <v>13</v>
      </c>
      <c r="K19" s="678">
        <v>2111</v>
      </c>
      <c r="L19" s="679">
        <v>2075</v>
      </c>
      <c r="M19" s="684">
        <v>2</v>
      </c>
      <c r="N19" s="679">
        <v>3</v>
      </c>
      <c r="O19" s="323">
        <v>0.81505791505791503</v>
      </c>
      <c r="P19" s="688">
        <v>0</v>
      </c>
      <c r="Q19" s="678">
        <v>0</v>
      </c>
      <c r="R19" s="689">
        <v>0</v>
      </c>
    </row>
    <row r="20" spans="1:18" ht="12.75" customHeight="1" x14ac:dyDescent="0.15">
      <c r="A20" s="510"/>
      <c r="B20" s="1169"/>
      <c r="C20" s="676" t="s">
        <v>272</v>
      </c>
      <c r="D20" s="704">
        <v>120</v>
      </c>
      <c r="E20" s="688">
        <v>109</v>
      </c>
      <c r="F20" s="678">
        <v>109</v>
      </c>
      <c r="G20" s="678">
        <v>100</v>
      </c>
      <c r="H20" s="696">
        <v>0.90833333333333333</v>
      </c>
      <c r="I20" s="678">
        <v>9</v>
      </c>
      <c r="J20" s="678">
        <v>9</v>
      </c>
      <c r="K20" s="678">
        <v>118</v>
      </c>
      <c r="L20" s="679">
        <v>109</v>
      </c>
      <c r="M20" s="684">
        <v>0</v>
      </c>
      <c r="N20" s="679">
        <v>0</v>
      </c>
      <c r="O20" s="323">
        <v>0.98333333333333328</v>
      </c>
      <c r="P20" s="688">
        <v>0</v>
      </c>
      <c r="Q20" s="678">
        <v>0</v>
      </c>
      <c r="R20" s="689">
        <v>0</v>
      </c>
    </row>
    <row r="21" spans="1:18" ht="12.75" customHeight="1" x14ac:dyDescent="0.15">
      <c r="A21" s="510"/>
      <c r="B21" s="1199"/>
      <c r="C21" s="676" t="s">
        <v>274</v>
      </c>
      <c r="D21" s="704">
        <v>2710</v>
      </c>
      <c r="E21" s="688">
        <v>2206</v>
      </c>
      <c r="F21" s="678">
        <v>2201</v>
      </c>
      <c r="G21" s="678">
        <v>2162</v>
      </c>
      <c r="H21" s="696">
        <v>0.81402214022140218</v>
      </c>
      <c r="I21" s="678">
        <v>23</v>
      </c>
      <c r="J21" s="678">
        <v>22</v>
      </c>
      <c r="K21" s="678">
        <v>2229</v>
      </c>
      <c r="L21" s="679">
        <v>2184</v>
      </c>
      <c r="M21" s="684">
        <v>2</v>
      </c>
      <c r="N21" s="679">
        <v>3</v>
      </c>
      <c r="O21" s="323">
        <v>0.82250922509225088</v>
      </c>
      <c r="P21" s="688">
        <v>0</v>
      </c>
      <c r="Q21" s="678">
        <v>0</v>
      </c>
      <c r="R21" s="689">
        <v>0</v>
      </c>
    </row>
    <row r="22" spans="1:18" ht="12.75" customHeight="1" x14ac:dyDescent="0.15">
      <c r="A22" s="510"/>
      <c r="B22" s="1198" t="s">
        <v>286</v>
      </c>
      <c r="C22" s="290" t="s">
        <v>271</v>
      </c>
      <c r="D22" s="210">
        <v>600</v>
      </c>
      <c r="E22" s="119">
        <v>524</v>
      </c>
      <c r="F22" s="100">
        <v>522</v>
      </c>
      <c r="G22" s="100">
        <v>522</v>
      </c>
      <c r="H22" s="120">
        <v>0.87333333333333329</v>
      </c>
      <c r="I22" s="1048" t="s">
        <v>169</v>
      </c>
      <c r="J22" s="1048" t="s">
        <v>169</v>
      </c>
      <c r="K22" s="100">
        <v>524</v>
      </c>
      <c r="L22" s="101">
        <v>522</v>
      </c>
      <c r="M22" s="212">
        <v>2</v>
      </c>
      <c r="N22" s="1098" t="s">
        <v>169</v>
      </c>
      <c r="O22" s="323">
        <v>0.87333333333333329</v>
      </c>
      <c r="P22" s="119">
        <v>0</v>
      </c>
      <c r="Q22" s="100">
        <v>0</v>
      </c>
      <c r="R22" s="102">
        <v>0</v>
      </c>
    </row>
    <row r="23" spans="1:18" ht="12.75" customHeight="1" x14ac:dyDescent="0.15">
      <c r="A23" s="510"/>
      <c r="B23" s="1169"/>
      <c r="C23" s="290" t="s">
        <v>272</v>
      </c>
      <c r="D23" s="210">
        <v>360</v>
      </c>
      <c r="E23" s="119">
        <v>365</v>
      </c>
      <c r="F23" s="100">
        <v>365</v>
      </c>
      <c r="G23" s="100">
        <v>284</v>
      </c>
      <c r="H23" s="120">
        <v>1.0138888888888888</v>
      </c>
      <c r="I23" s="100">
        <v>79</v>
      </c>
      <c r="J23" s="100">
        <v>76</v>
      </c>
      <c r="K23" s="100">
        <v>444</v>
      </c>
      <c r="L23" s="101">
        <v>360</v>
      </c>
      <c r="M23" s="212">
        <v>0</v>
      </c>
      <c r="N23" s="101">
        <v>4</v>
      </c>
      <c r="O23" s="323">
        <v>1.2333333333333334</v>
      </c>
      <c r="P23" s="119">
        <v>0</v>
      </c>
      <c r="Q23" s="100">
        <v>0</v>
      </c>
      <c r="R23" s="102">
        <v>0</v>
      </c>
    </row>
    <row r="24" spans="1:18" ht="12.75" customHeight="1" x14ac:dyDescent="0.15">
      <c r="A24" s="510"/>
      <c r="B24" s="1199"/>
      <c r="C24" s="290" t="s">
        <v>274</v>
      </c>
      <c r="D24" s="210">
        <v>960</v>
      </c>
      <c r="E24" s="119">
        <v>889</v>
      </c>
      <c r="F24" s="100">
        <v>887</v>
      </c>
      <c r="G24" s="100">
        <v>806</v>
      </c>
      <c r="H24" s="120">
        <v>0.92604166666666665</v>
      </c>
      <c r="I24" s="100">
        <v>79</v>
      </c>
      <c r="J24" s="100">
        <v>76</v>
      </c>
      <c r="K24" s="100">
        <v>968</v>
      </c>
      <c r="L24" s="101">
        <v>882</v>
      </c>
      <c r="M24" s="212">
        <v>2</v>
      </c>
      <c r="N24" s="101">
        <v>4</v>
      </c>
      <c r="O24" s="323">
        <v>1.0083333333333333</v>
      </c>
      <c r="P24" s="119">
        <v>0</v>
      </c>
      <c r="Q24" s="100">
        <v>0</v>
      </c>
      <c r="R24" s="102">
        <v>0</v>
      </c>
    </row>
    <row r="25" spans="1:18" ht="12.75" customHeight="1" x14ac:dyDescent="0.15">
      <c r="A25" s="510"/>
      <c r="B25" s="450" t="s">
        <v>287</v>
      </c>
      <c r="C25" s="290" t="s">
        <v>271</v>
      </c>
      <c r="D25" s="210">
        <v>240</v>
      </c>
      <c r="E25" s="119">
        <v>262</v>
      </c>
      <c r="F25" s="100">
        <v>262</v>
      </c>
      <c r="G25" s="100">
        <v>240</v>
      </c>
      <c r="H25" s="120">
        <v>1.0916666666666666</v>
      </c>
      <c r="I25" s="1181"/>
      <c r="J25" s="1182"/>
      <c r="K25" s="100">
        <v>262</v>
      </c>
      <c r="L25" s="101">
        <v>240</v>
      </c>
      <c r="M25" s="212">
        <v>0</v>
      </c>
      <c r="N25" s="101">
        <v>7</v>
      </c>
      <c r="O25" s="323">
        <v>1.0916666666666666</v>
      </c>
      <c r="P25" s="119">
        <v>0</v>
      </c>
      <c r="Q25" s="100">
        <v>0</v>
      </c>
      <c r="R25" s="102">
        <v>7</v>
      </c>
    </row>
    <row r="26" spans="1:18" ht="12.75" customHeight="1" x14ac:dyDescent="0.15">
      <c r="A26" s="510"/>
      <c r="B26" s="450" t="s">
        <v>375</v>
      </c>
      <c r="C26" s="290" t="s">
        <v>271</v>
      </c>
      <c r="D26" s="210">
        <v>40</v>
      </c>
      <c r="E26" s="119">
        <v>46</v>
      </c>
      <c r="F26" s="100">
        <v>46</v>
      </c>
      <c r="G26" s="100">
        <v>39</v>
      </c>
      <c r="H26" s="120">
        <v>1.1499999999999999</v>
      </c>
      <c r="I26" s="100">
        <v>2</v>
      </c>
      <c r="J26" s="100">
        <v>1</v>
      </c>
      <c r="K26" s="100">
        <v>48</v>
      </c>
      <c r="L26" s="101">
        <v>40</v>
      </c>
      <c r="M26" s="212">
        <v>0</v>
      </c>
      <c r="N26" s="101">
        <v>0</v>
      </c>
      <c r="O26" s="323">
        <v>1.2</v>
      </c>
      <c r="P26" s="119">
        <v>0</v>
      </c>
      <c r="Q26" s="100">
        <v>0</v>
      </c>
      <c r="R26" s="102">
        <v>0</v>
      </c>
    </row>
    <row r="27" spans="1:18" ht="12.75" customHeight="1" x14ac:dyDescent="0.15">
      <c r="A27" s="510"/>
      <c r="B27" s="450" t="s">
        <v>376</v>
      </c>
      <c r="C27" s="290" t="s">
        <v>271</v>
      </c>
      <c r="D27" s="210">
        <v>40</v>
      </c>
      <c r="E27" s="119">
        <v>34</v>
      </c>
      <c r="F27" s="100">
        <v>34</v>
      </c>
      <c r="G27" s="100">
        <v>34</v>
      </c>
      <c r="H27" s="120">
        <v>0.85</v>
      </c>
      <c r="I27" s="846" t="s">
        <v>531</v>
      </c>
      <c r="J27" s="846" t="s">
        <v>531</v>
      </c>
      <c r="K27" s="100">
        <v>34</v>
      </c>
      <c r="L27" s="101">
        <v>34</v>
      </c>
      <c r="M27" s="212"/>
      <c r="N27" s="1098" t="s">
        <v>169</v>
      </c>
      <c r="O27" s="323">
        <v>0.85</v>
      </c>
      <c r="P27" s="119">
        <v>0</v>
      </c>
      <c r="Q27" s="100">
        <v>0</v>
      </c>
      <c r="R27" s="102">
        <v>0</v>
      </c>
    </row>
    <row r="28" spans="1:18" ht="12.75" customHeight="1" x14ac:dyDescent="0.15">
      <c r="A28" s="510"/>
      <c r="B28" s="450" t="s">
        <v>377</v>
      </c>
      <c r="C28" s="290" t="s">
        <v>271</v>
      </c>
      <c r="D28" s="210">
        <v>120</v>
      </c>
      <c r="E28" s="119">
        <v>152</v>
      </c>
      <c r="F28" s="100">
        <v>152</v>
      </c>
      <c r="G28" s="100">
        <v>108</v>
      </c>
      <c r="H28" s="120">
        <v>1.2666666666666666</v>
      </c>
      <c r="I28" s="100">
        <v>44</v>
      </c>
      <c r="J28" s="100">
        <v>12</v>
      </c>
      <c r="K28" s="100">
        <v>196</v>
      </c>
      <c r="L28" s="101">
        <v>120</v>
      </c>
      <c r="M28" s="212">
        <v>0</v>
      </c>
      <c r="N28" s="101">
        <v>0</v>
      </c>
      <c r="O28" s="323">
        <v>1.6333333333333333</v>
      </c>
      <c r="P28" s="119">
        <v>0</v>
      </c>
      <c r="Q28" s="100">
        <v>0</v>
      </c>
      <c r="R28" s="102">
        <v>2</v>
      </c>
    </row>
    <row r="29" spans="1:18" ht="12.75" customHeight="1" x14ac:dyDescent="0.15">
      <c r="A29" s="510"/>
      <c r="B29" s="450" t="s">
        <v>378</v>
      </c>
      <c r="C29" s="290" t="s">
        <v>271</v>
      </c>
      <c r="D29" s="210">
        <v>349</v>
      </c>
      <c r="E29" s="119">
        <v>477</v>
      </c>
      <c r="F29" s="100">
        <v>476</v>
      </c>
      <c r="G29" s="100">
        <v>347</v>
      </c>
      <c r="H29" s="120">
        <v>1.3667621776504297</v>
      </c>
      <c r="I29" s="1052">
        <v>15</v>
      </c>
      <c r="J29" s="1052">
        <v>2</v>
      </c>
      <c r="K29" s="100">
        <v>492</v>
      </c>
      <c r="L29" s="101">
        <v>349</v>
      </c>
      <c r="M29" s="212">
        <v>1</v>
      </c>
      <c r="N29" s="101">
        <v>0</v>
      </c>
      <c r="O29" s="323">
        <v>1.4097421203438396</v>
      </c>
      <c r="P29" s="119">
        <v>0</v>
      </c>
      <c r="Q29" s="100">
        <v>0</v>
      </c>
      <c r="R29" s="102">
        <v>55</v>
      </c>
    </row>
    <row r="30" spans="1:18" ht="12.75" customHeight="1" x14ac:dyDescent="0.15">
      <c r="A30" s="510"/>
      <c r="B30" s="450" t="s">
        <v>379</v>
      </c>
      <c r="C30" s="290" t="s">
        <v>272</v>
      </c>
      <c r="D30" s="210">
        <v>40</v>
      </c>
      <c r="E30" s="119">
        <v>35</v>
      </c>
      <c r="F30" s="100">
        <v>35</v>
      </c>
      <c r="G30" s="100">
        <v>35</v>
      </c>
      <c r="H30" s="120">
        <v>0.875</v>
      </c>
      <c r="I30" s="100">
        <v>2</v>
      </c>
      <c r="J30" s="100">
        <v>2</v>
      </c>
      <c r="K30" s="100">
        <v>37</v>
      </c>
      <c r="L30" s="101">
        <v>37</v>
      </c>
      <c r="M30" s="212">
        <v>0</v>
      </c>
      <c r="N30" s="786">
        <v>0</v>
      </c>
      <c r="O30" s="323">
        <v>0.92500000000000004</v>
      </c>
      <c r="P30" s="119">
        <v>0</v>
      </c>
      <c r="Q30" s="100">
        <v>0</v>
      </c>
      <c r="R30" s="102">
        <v>0</v>
      </c>
    </row>
    <row r="31" spans="1:18" ht="12.75" customHeight="1" x14ac:dyDescent="0.15">
      <c r="A31" s="510"/>
      <c r="B31" s="1196" t="s">
        <v>318</v>
      </c>
      <c r="C31" s="290" t="s">
        <v>271</v>
      </c>
      <c r="D31" s="210">
        <v>118</v>
      </c>
      <c r="E31" s="119">
        <v>82</v>
      </c>
      <c r="F31" s="100">
        <v>82</v>
      </c>
      <c r="G31" s="100">
        <v>70</v>
      </c>
      <c r="H31" s="120">
        <v>0.69491525423728817</v>
      </c>
      <c r="I31" s="100">
        <v>71</v>
      </c>
      <c r="J31" s="100">
        <v>43</v>
      </c>
      <c r="K31" s="100">
        <v>153</v>
      </c>
      <c r="L31" s="101">
        <v>113</v>
      </c>
      <c r="M31" s="212">
        <v>0</v>
      </c>
      <c r="N31" s="101">
        <v>0</v>
      </c>
      <c r="O31" s="323">
        <v>1.2966101694915255</v>
      </c>
      <c r="P31" s="119">
        <v>0</v>
      </c>
      <c r="Q31" s="100">
        <v>0</v>
      </c>
      <c r="R31" s="102">
        <v>8</v>
      </c>
    </row>
    <row r="32" spans="1:18" ht="12.75" customHeight="1" x14ac:dyDescent="0.15">
      <c r="A32" s="510"/>
      <c r="B32" s="1194"/>
      <c r="C32" s="290" t="s">
        <v>272</v>
      </c>
      <c r="D32" s="210">
        <v>40</v>
      </c>
      <c r="E32" s="119">
        <v>18</v>
      </c>
      <c r="F32" s="100">
        <v>18</v>
      </c>
      <c r="G32" s="100">
        <v>18</v>
      </c>
      <c r="H32" s="120">
        <v>0.45</v>
      </c>
      <c r="I32" s="1052">
        <v>1</v>
      </c>
      <c r="J32" s="1052">
        <v>1</v>
      </c>
      <c r="K32" s="100">
        <v>19</v>
      </c>
      <c r="L32" s="101">
        <v>19</v>
      </c>
      <c r="M32" s="212">
        <v>0</v>
      </c>
      <c r="N32" s="1006" t="s">
        <v>169</v>
      </c>
      <c r="O32" s="323">
        <v>0.47499999999999998</v>
      </c>
      <c r="P32" s="119">
        <v>0</v>
      </c>
      <c r="Q32" s="100">
        <v>0</v>
      </c>
      <c r="R32" s="102">
        <v>1</v>
      </c>
    </row>
    <row r="33" spans="1:18" ht="12.75" customHeight="1" x14ac:dyDescent="0.15">
      <c r="A33" s="510"/>
      <c r="B33" s="1197"/>
      <c r="C33" s="290" t="s">
        <v>274</v>
      </c>
      <c r="D33" s="210">
        <v>158</v>
      </c>
      <c r="E33" s="119">
        <v>100</v>
      </c>
      <c r="F33" s="100">
        <v>100</v>
      </c>
      <c r="G33" s="100">
        <v>88</v>
      </c>
      <c r="H33" s="120">
        <v>0.63291139240506333</v>
      </c>
      <c r="I33" s="100">
        <v>72</v>
      </c>
      <c r="J33" s="100">
        <v>44</v>
      </c>
      <c r="K33" s="100">
        <v>172</v>
      </c>
      <c r="L33" s="101">
        <v>132</v>
      </c>
      <c r="M33" s="212">
        <v>0</v>
      </c>
      <c r="N33" s="101">
        <v>0</v>
      </c>
      <c r="O33" s="323">
        <v>1.0886075949367089</v>
      </c>
      <c r="P33" s="119">
        <v>0</v>
      </c>
      <c r="Q33" s="100">
        <v>0</v>
      </c>
      <c r="R33" s="102">
        <v>9</v>
      </c>
    </row>
    <row r="34" spans="1:18" ht="12.75" customHeight="1" x14ac:dyDescent="0.15">
      <c r="A34" s="510"/>
      <c r="B34" s="450" t="s">
        <v>380</v>
      </c>
      <c r="C34" s="290" t="s">
        <v>271</v>
      </c>
      <c r="D34" s="210">
        <v>867</v>
      </c>
      <c r="E34" s="119">
        <v>806</v>
      </c>
      <c r="F34" s="100">
        <v>805</v>
      </c>
      <c r="G34" s="100">
        <v>700</v>
      </c>
      <c r="H34" s="120">
        <v>0.92964244521337946</v>
      </c>
      <c r="I34" s="100">
        <v>256</v>
      </c>
      <c r="J34" s="100">
        <v>123</v>
      </c>
      <c r="K34" s="100">
        <v>1062</v>
      </c>
      <c r="L34" s="101">
        <v>823</v>
      </c>
      <c r="M34" s="212">
        <v>1</v>
      </c>
      <c r="N34" s="101">
        <v>3</v>
      </c>
      <c r="O34" s="323">
        <v>1.2249134948096885</v>
      </c>
      <c r="P34" s="119">
        <v>4</v>
      </c>
      <c r="Q34" s="100">
        <v>0</v>
      </c>
      <c r="R34" s="102">
        <v>143</v>
      </c>
    </row>
    <row r="35" spans="1:18" ht="12.75" customHeight="1" x14ac:dyDescent="0.15">
      <c r="A35" s="510"/>
      <c r="B35" s="450" t="s">
        <v>282</v>
      </c>
      <c r="C35" s="290" t="s">
        <v>271</v>
      </c>
      <c r="D35" s="210">
        <v>153</v>
      </c>
      <c r="E35" s="119">
        <v>252</v>
      </c>
      <c r="F35" s="100">
        <v>252</v>
      </c>
      <c r="G35" s="100">
        <v>153</v>
      </c>
      <c r="H35" s="120">
        <v>1.6470588235294117</v>
      </c>
      <c r="I35" s="846" t="s">
        <v>531</v>
      </c>
      <c r="J35" s="846" t="s">
        <v>531</v>
      </c>
      <c r="K35" s="100">
        <v>252</v>
      </c>
      <c r="L35" s="101">
        <v>153</v>
      </c>
      <c r="M35" s="212">
        <v>0</v>
      </c>
      <c r="N35" s="101">
        <v>0</v>
      </c>
      <c r="O35" s="323">
        <v>1.6470588235294117</v>
      </c>
      <c r="P35" s="119">
        <v>3</v>
      </c>
      <c r="Q35" s="100">
        <v>0</v>
      </c>
      <c r="R35" s="102">
        <v>33</v>
      </c>
    </row>
    <row r="36" spans="1:18" ht="12.75" customHeight="1" x14ac:dyDescent="0.15">
      <c r="A36" s="510"/>
      <c r="B36" s="526" t="s">
        <v>381</v>
      </c>
      <c r="C36" s="334" t="s">
        <v>271</v>
      </c>
      <c r="D36" s="211">
        <v>3480</v>
      </c>
      <c r="E36" s="195">
        <v>4906</v>
      </c>
      <c r="F36" s="199">
        <v>4904</v>
      </c>
      <c r="G36" s="199">
        <v>3480</v>
      </c>
      <c r="H36" s="197">
        <v>1.4097701149425288</v>
      </c>
      <c r="I36" s="1173"/>
      <c r="J36" s="1174"/>
      <c r="K36" s="199">
        <v>4906</v>
      </c>
      <c r="L36" s="196">
        <v>3480</v>
      </c>
      <c r="M36" s="198">
        <v>0</v>
      </c>
      <c r="N36" s="196">
        <v>14</v>
      </c>
      <c r="O36" s="328">
        <v>1.4097701149425288</v>
      </c>
      <c r="P36" s="195">
        <v>88</v>
      </c>
      <c r="Q36" s="199">
        <v>0</v>
      </c>
      <c r="R36" s="139">
        <v>2851</v>
      </c>
    </row>
    <row r="37" spans="1:18" ht="12.75" customHeight="1" x14ac:dyDescent="0.15">
      <c r="A37" s="510"/>
      <c r="B37" s="526" t="s">
        <v>296</v>
      </c>
      <c r="C37" s="334" t="s">
        <v>271</v>
      </c>
      <c r="D37" s="211">
        <v>240</v>
      </c>
      <c r="E37" s="195">
        <v>296</v>
      </c>
      <c r="F37" s="199">
        <v>296</v>
      </c>
      <c r="G37" s="199">
        <v>240</v>
      </c>
      <c r="H37" s="197">
        <v>1.2333333333333334</v>
      </c>
      <c r="I37" s="1177"/>
      <c r="J37" s="1178"/>
      <c r="K37" s="199">
        <v>296</v>
      </c>
      <c r="L37" s="196">
        <v>240</v>
      </c>
      <c r="M37" s="198">
        <v>0</v>
      </c>
      <c r="N37" s="196">
        <v>0</v>
      </c>
      <c r="O37" s="328">
        <v>1.2333333333333334</v>
      </c>
      <c r="P37" s="195">
        <v>0</v>
      </c>
      <c r="Q37" s="199">
        <v>0</v>
      </c>
      <c r="R37" s="139">
        <v>7</v>
      </c>
    </row>
    <row r="38" spans="1:18" ht="12.75" customHeight="1" x14ac:dyDescent="0.15">
      <c r="A38" s="510"/>
      <c r="B38" s="1168" t="s">
        <v>270</v>
      </c>
      <c r="C38" s="288" t="s">
        <v>271</v>
      </c>
      <c r="D38" s="293">
        <v>9237</v>
      </c>
      <c r="E38" s="285">
        <v>10397</v>
      </c>
      <c r="F38" s="99">
        <v>10383</v>
      </c>
      <c r="G38" s="99">
        <v>8372</v>
      </c>
      <c r="H38" s="224">
        <v>1.1255818988849193</v>
      </c>
      <c r="I38" s="99">
        <v>450</v>
      </c>
      <c r="J38" s="99">
        <v>217</v>
      </c>
      <c r="K38" s="99">
        <v>10847</v>
      </c>
      <c r="L38" s="91">
        <v>8589</v>
      </c>
      <c r="M38" s="95">
        <v>6</v>
      </c>
      <c r="N38" s="91">
        <v>28</v>
      </c>
      <c r="O38" s="307">
        <v>1.1742990148316552</v>
      </c>
      <c r="P38" s="285">
        <v>95</v>
      </c>
      <c r="Q38" s="99">
        <v>0</v>
      </c>
      <c r="R38" s="160">
        <v>3106</v>
      </c>
    </row>
    <row r="39" spans="1:18" ht="12.75" customHeight="1" x14ac:dyDescent="0.15">
      <c r="A39" s="510"/>
      <c r="B39" s="1169"/>
      <c r="C39" s="290" t="s">
        <v>272</v>
      </c>
      <c r="D39" s="210">
        <v>560</v>
      </c>
      <c r="E39" s="119">
        <v>527</v>
      </c>
      <c r="F39" s="100">
        <v>527</v>
      </c>
      <c r="G39" s="100">
        <v>437</v>
      </c>
      <c r="H39" s="120">
        <v>0.94107142857142856</v>
      </c>
      <c r="I39" s="100">
        <v>91</v>
      </c>
      <c r="J39" s="100">
        <v>88</v>
      </c>
      <c r="K39" s="100">
        <v>618</v>
      </c>
      <c r="L39" s="101">
        <v>525</v>
      </c>
      <c r="M39" s="212">
        <v>0</v>
      </c>
      <c r="N39" s="101">
        <v>4</v>
      </c>
      <c r="O39" s="323">
        <v>1.1035714285714286</v>
      </c>
      <c r="P39" s="119">
        <v>0</v>
      </c>
      <c r="Q39" s="100">
        <v>0</v>
      </c>
      <c r="R39" s="102">
        <v>1</v>
      </c>
    </row>
    <row r="40" spans="1:18" ht="12.75" customHeight="1" x14ac:dyDescent="0.15">
      <c r="A40" s="510"/>
      <c r="B40" s="1170"/>
      <c r="C40" s="309" t="s">
        <v>274</v>
      </c>
      <c r="D40" s="294">
        <v>9797</v>
      </c>
      <c r="E40" s="286">
        <v>10924</v>
      </c>
      <c r="F40" s="112">
        <v>10910</v>
      </c>
      <c r="G40" s="112">
        <v>8809</v>
      </c>
      <c r="H40" s="225">
        <v>1.1150352148616924</v>
      </c>
      <c r="I40" s="112">
        <v>541</v>
      </c>
      <c r="J40" s="112">
        <v>305</v>
      </c>
      <c r="K40" s="112">
        <v>11465</v>
      </c>
      <c r="L40" s="105">
        <v>9114</v>
      </c>
      <c r="M40" s="108">
        <v>6</v>
      </c>
      <c r="N40" s="105">
        <v>32</v>
      </c>
      <c r="O40" s="311">
        <v>1.1702562008778197</v>
      </c>
      <c r="P40" s="286">
        <v>95</v>
      </c>
      <c r="Q40" s="112">
        <v>0</v>
      </c>
      <c r="R40" s="164">
        <v>3107</v>
      </c>
    </row>
    <row r="41" spans="1:18" ht="12.75" customHeight="1" x14ac:dyDescent="0.15">
      <c r="A41" s="510"/>
      <c r="B41" s="460" t="s">
        <v>300</v>
      </c>
      <c r="C41" s="314" t="s">
        <v>271</v>
      </c>
      <c r="D41" s="305">
        <v>3464</v>
      </c>
      <c r="E41" s="154">
        <v>3818</v>
      </c>
      <c r="F41" s="202">
        <v>3810</v>
      </c>
      <c r="G41" s="202">
        <v>3324</v>
      </c>
      <c r="H41" s="156">
        <v>1.1021939953810624</v>
      </c>
      <c r="I41" s="852" t="s">
        <v>531</v>
      </c>
      <c r="J41" s="852" t="s">
        <v>531</v>
      </c>
      <c r="K41" s="202">
        <v>3818</v>
      </c>
      <c r="L41" s="155">
        <v>3324</v>
      </c>
      <c r="M41" s="303">
        <v>2</v>
      </c>
      <c r="N41" s="155">
        <v>17</v>
      </c>
      <c r="O41" s="315">
        <v>1.1021939953810624</v>
      </c>
      <c r="P41" s="154">
        <v>1</v>
      </c>
      <c r="Q41" s="202">
        <v>0</v>
      </c>
      <c r="R41" s="276">
        <v>13</v>
      </c>
    </row>
    <row r="42" spans="1:18" ht="12.75" customHeight="1" x14ac:dyDescent="0.15">
      <c r="A42" s="510"/>
      <c r="B42" s="440" t="s">
        <v>310</v>
      </c>
      <c r="C42" s="309" t="s">
        <v>271</v>
      </c>
      <c r="D42" s="294">
        <v>234</v>
      </c>
      <c r="E42" s="286">
        <v>256</v>
      </c>
      <c r="F42" s="112">
        <v>256</v>
      </c>
      <c r="G42" s="112">
        <v>234</v>
      </c>
      <c r="H42" s="225">
        <v>1.0940170940170941</v>
      </c>
      <c r="I42" s="1179"/>
      <c r="J42" s="1180"/>
      <c r="K42" s="112">
        <v>256</v>
      </c>
      <c r="L42" s="105">
        <v>234</v>
      </c>
      <c r="M42" s="108">
        <v>0</v>
      </c>
      <c r="N42" s="105">
        <v>3</v>
      </c>
      <c r="O42" s="311">
        <v>1.0940170940170941</v>
      </c>
      <c r="P42" s="286">
        <v>0</v>
      </c>
      <c r="Q42" s="112">
        <v>0</v>
      </c>
      <c r="R42" s="164">
        <v>0</v>
      </c>
    </row>
    <row r="43" spans="1:18" s="70" customFormat="1" ht="12.75" customHeight="1" x14ac:dyDescent="0.15">
      <c r="A43" s="506"/>
      <c r="B43" s="460" t="s">
        <v>355</v>
      </c>
      <c r="C43" s="277" t="s">
        <v>274</v>
      </c>
      <c r="D43" s="129">
        <v>3698</v>
      </c>
      <c r="E43" s="69">
        <v>4074</v>
      </c>
      <c r="F43" s="214">
        <v>4066</v>
      </c>
      <c r="G43" s="214">
        <v>3558</v>
      </c>
      <c r="H43" s="114">
        <v>1.1016765819361818</v>
      </c>
      <c r="I43" s="858" t="s">
        <v>531</v>
      </c>
      <c r="J43" s="858" t="s">
        <v>531</v>
      </c>
      <c r="K43" s="214">
        <v>4074</v>
      </c>
      <c r="L43" s="63">
        <v>3558</v>
      </c>
      <c r="M43" s="142">
        <v>2</v>
      </c>
      <c r="N43" s="63">
        <v>20</v>
      </c>
      <c r="O43" s="317">
        <v>1.1016765819361818</v>
      </c>
      <c r="P43" s="69">
        <v>1</v>
      </c>
      <c r="Q43" s="214">
        <v>0</v>
      </c>
      <c r="R43" s="62">
        <v>13</v>
      </c>
    </row>
    <row r="44" spans="1:18" s="70" customFormat="1" ht="12.75" customHeight="1" x14ac:dyDescent="0.15">
      <c r="A44" s="1171" t="s">
        <v>316</v>
      </c>
      <c r="B44" s="1193"/>
      <c r="C44" s="288" t="s">
        <v>271</v>
      </c>
      <c r="D44" s="293">
        <v>33560</v>
      </c>
      <c r="E44" s="285">
        <v>38056</v>
      </c>
      <c r="F44" s="99">
        <v>37987</v>
      </c>
      <c r="G44" s="99">
        <v>31847</v>
      </c>
      <c r="H44" s="224">
        <v>1.1339690107270559</v>
      </c>
      <c r="I44" s="99">
        <v>548</v>
      </c>
      <c r="J44" s="99">
        <v>300</v>
      </c>
      <c r="K44" s="99">
        <v>38604</v>
      </c>
      <c r="L44" s="91">
        <v>32147</v>
      </c>
      <c r="M44" s="95">
        <v>26</v>
      </c>
      <c r="N44" s="91">
        <v>193</v>
      </c>
      <c r="O44" s="307">
        <v>1.1502979737783074</v>
      </c>
      <c r="P44" s="285">
        <v>99</v>
      </c>
      <c r="Q44" s="99">
        <v>0</v>
      </c>
      <c r="R44" s="160">
        <v>3846</v>
      </c>
    </row>
    <row r="45" spans="1:18" s="70" customFormat="1" ht="12.75" customHeight="1" x14ac:dyDescent="0.15">
      <c r="A45" s="1159"/>
      <c r="B45" s="1194"/>
      <c r="C45" s="290" t="s">
        <v>272</v>
      </c>
      <c r="D45" s="210">
        <v>720</v>
      </c>
      <c r="E45" s="119">
        <v>698</v>
      </c>
      <c r="F45" s="100">
        <v>698</v>
      </c>
      <c r="G45" s="100">
        <v>597</v>
      </c>
      <c r="H45" s="120">
        <v>0.96944444444444444</v>
      </c>
      <c r="I45" s="100">
        <v>91</v>
      </c>
      <c r="J45" s="100">
        <v>88</v>
      </c>
      <c r="K45" s="100">
        <v>789</v>
      </c>
      <c r="L45" s="101">
        <v>685</v>
      </c>
      <c r="M45" s="212">
        <v>0</v>
      </c>
      <c r="N45" s="101">
        <v>4</v>
      </c>
      <c r="O45" s="323">
        <v>1.0958333333333334</v>
      </c>
      <c r="P45" s="119">
        <v>0</v>
      </c>
      <c r="Q45" s="100">
        <v>0</v>
      </c>
      <c r="R45" s="102">
        <v>1</v>
      </c>
    </row>
    <row r="46" spans="1:18" s="70" customFormat="1" ht="12.75" customHeight="1" x14ac:dyDescent="0.15">
      <c r="A46" s="1162"/>
      <c r="B46" s="1195"/>
      <c r="C46" s="309" t="s">
        <v>274</v>
      </c>
      <c r="D46" s="294">
        <v>34280</v>
      </c>
      <c r="E46" s="286">
        <v>38754</v>
      </c>
      <c r="F46" s="112">
        <v>38685</v>
      </c>
      <c r="G46" s="112">
        <v>32444</v>
      </c>
      <c r="H46" s="225">
        <v>1.1305134189031505</v>
      </c>
      <c r="I46" s="112">
        <v>639</v>
      </c>
      <c r="J46" s="112">
        <v>388</v>
      </c>
      <c r="K46" s="112">
        <v>39393</v>
      </c>
      <c r="L46" s="105">
        <v>32832</v>
      </c>
      <c r="M46" s="108">
        <v>26</v>
      </c>
      <c r="N46" s="105">
        <v>197</v>
      </c>
      <c r="O46" s="311">
        <v>1.1491540256709452</v>
      </c>
      <c r="P46" s="286">
        <v>99</v>
      </c>
      <c r="Q46" s="112">
        <v>0</v>
      </c>
      <c r="R46" s="164">
        <v>3847</v>
      </c>
    </row>
  </sheetData>
  <mergeCells count="24">
    <mergeCell ref="B11:B13"/>
    <mergeCell ref="B15:B17"/>
    <mergeCell ref="B19:B21"/>
    <mergeCell ref="B22:B24"/>
    <mergeCell ref="I14:J14"/>
    <mergeCell ref="A2:R2"/>
    <mergeCell ref="A7:B9"/>
    <mergeCell ref="C7:C9"/>
    <mergeCell ref="D7:D9"/>
    <mergeCell ref="L7:M9"/>
    <mergeCell ref="N7:N9"/>
    <mergeCell ref="O7:O9"/>
    <mergeCell ref="P7:R8"/>
    <mergeCell ref="E8:H8"/>
    <mergeCell ref="E7:J7"/>
    <mergeCell ref="K7:K9"/>
    <mergeCell ref="I8:J8"/>
    <mergeCell ref="B4:R4"/>
    <mergeCell ref="I25:J25"/>
    <mergeCell ref="I36:J37"/>
    <mergeCell ref="I42:J42"/>
    <mergeCell ref="A44:B46"/>
    <mergeCell ref="B38:B40"/>
    <mergeCell ref="B31:B33"/>
  </mergeCells>
  <phoneticPr fontId="1"/>
  <conditionalFormatting sqref="M11:M46">
    <cfRule type="cellIs" dxfId="91" priority="2" operator="equal">
      <formula>0</formula>
    </cfRule>
  </conditionalFormatting>
  <conditionalFormatting sqref="M4">
    <cfRule type="cellIs" dxfId="90" priority="1" operator="equal">
      <formula>0</formula>
    </cfRule>
  </conditionalFormatting>
  <pageMargins left="0.39370078740157483" right="0.39370078740157483" top="0.47244094488188981" bottom="0.47244094488188981" header="0.31496062992125984" footer="0.31496062992125984"/>
  <pageSetup paperSize="9"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20"/>
  <sheetViews>
    <sheetView zoomScaleNormal="100" zoomScaleSheetLayoutView="100" workbookViewId="0"/>
  </sheetViews>
  <sheetFormatPr defaultColWidth="8.75" defaultRowHeight="12.75" customHeight="1" x14ac:dyDescent="0.15"/>
  <cols>
    <col min="1" max="1" width="2.875" style="33" customWidth="1"/>
    <col min="2" max="2" width="30" style="35" customWidth="1"/>
    <col min="3" max="12" width="10.625" style="33" customWidth="1"/>
    <col min="13" max="13" width="6.25" style="33" customWidth="1"/>
    <col min="14" max="15" width="10.625" style="33" customWidth="1"/>
    <col min="16" max="18" width="6.25" style="33" customWidth="1"/>
    <col min="19" max="16384" width="8.75" style="33"/>
  </cols>
  <sheetData>
    <row r="1" spans="1:18" ht="12.75" customHeight="1" x14ac:dyDescent="0.15">
      <c r="A1" s="191" t="s">
        <v>507</v>
      </c>
      <c r="B1" s="33"/>
    </row>
    <row r="2" spans="1:18" s="278" customFormat="1" ht="14.25" x14ac:dyDescent="0.15">
      <c r="A2" s="1185" t="s">
        <v>497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5"/>
      <c r="Q2" s="1185"/>
      <c r="R2" s="1185"/>
    </row>
    <row r="3" spans="1:18" ht="12.75" customHeight="1" x14ac:dyDescent="0.15">
      <c r="A3" s="278"/>
      <c r="B3" s="278"/>
      <c r="C3" s="278"/>
      <c r="D3" s="278"/>
      <c r="E3" s="278"/>
      <c r="F3" s="278"/>
      <c r="G3" s="278"/>
      <c r="H3" s="278"/>
      <c r="I3" s="278"/>
      <c r="J3" s="278"/>
    </row>
    <row r="4" spans="1:18" ht="12.75" customHeight="1" x14ac:dyDescent="0.15">
      <c r="A4" s="299" t="s">
        <v>371</v>
      </c>
      <c r="B4" s="300"/>
      <c r="C4" s="300"/>
    </row>
    <row r="5" spans="1:18" ht="12.75" customHeight="1" x14ac:dyDescent="0.15">
      <c r="A5" s="1134" t="s">
        <v>359</v>
      </c>
      <c r="B5" s="1135"/>
      <c r="C5" s="1140" t="s">
        <v>372</v>
      </c>
      <c r="D5" s="1146" t="s">
        <v>367</v>
      </c>
      <c r="E5" s="1147"/>
      <c r="F5" s="1147"/>
      <c r="G5" s="1147"/>
      <c r="H5" s="1147"/>
      <c r="I5" s="1130" t="s">
        <v>383</v>
      </c>
      <c r="J5" s="1200" t="s">
        <v>366</v>
      </c>
    </row>
    <row r="6" spans="1:18" ht="27" customHeight="1" x14ac:dyDescent="0.15">
      <c r="A6" s="1136"/>
      <c r="B6" s="1137"/>
      <c r="C6" s="1141"/>
      <c r="D6" s="1148" t="s">
        <v>363</v>
      </c>
      <c r="E6" s="1149"/>
      <c r="F6" s="1149"/>
      <c r="G6" s="1151" t="s">
        <v>365</v>
      </c>
      <c r="H6" s="1152"/>
      <c r="I6" s="1131"/>
      <c r="J6" s="1201"/>
    </row>
    <row r="7" spans="1:18" s="46" customFormat="1" ht="27" customHeight="1" x14ac:dyDescent="0.15">
      <c r="A7" s="1138"/>
      <c r="B7" s="1139"/>
      <c r="C7" s="1142"/>
      <c r="D7" s="42" t="s">
        <v>368</v>
      </c>
      <c r="E7" s="43" t="s">
        <v>236</v>
      </c>
      <c r="F7" s="43" t="s">
        <v>357</v>
      </c>
      <c r="G7" s="43" t="s">
        <v>369</v>
      </c>
      <c r="H7" s="158" t="s">
        <v>364</v>
      </c>
      <c r="I7" s="1132"/>
      <c r="J7" s="1202"/>
    </row>
    <row r="8" spans="1:18" ht="12.75" customHeight="1" x14ac:dyDescent="0.15">
      <c r="A8" s="302" t="s">
        <v>354</v>
      </c>
      <c r="B8" s="200"/>
      <c r="C8" s="200"/>
      <c r="D8" s="200"/>
      <c r="E8" s="200"/>
      <c r="F8" s="200"/>
      <c r="G8" s="200"/>
      <c r="H8" s="200"/>
      <c r="I8" s="200"/>
      <c r="J8" s="305"/>
    </row>
    <row r="9" spans="1:18" ht="12.75" customHeight="1" x14ac:dyDescent="0.15">
      <c r="A9" s="1159"/>
      <c r="B9" s="922" t="s">
        <v>261</v>
      </c>
      <c r="C9" s="675" t="s">
        <v>271</v>
      </c>
      <c r="D9" s="665">
        <v>1</v>
      </c>
      <c r="E9" s="722">
        <v>1</v>
      </c>
      <c r="F9" s="722">
        <v>0</v>
      </c>
      <c r="G9" s="722">
        <v>1</v>
      </c>
      <c r="H9" s="722">
        <v>1</v>
      </c>
      <c r="I9" s="722">
        <v>2</v>
      </c>
      <c r="J9" s="727">
        <v>1</v>
      </c>
    </row>
    <row r="10" spans="1:18" ht="12.75" customHeight="1" x14ac:dyDescent="0.15">
      <c r="A10" s="1159"/>
      <c r="B10" s="917" t="s">
        <v>270</v>
      </c>
      <c r="C10" s="675" t="s">
        <v>274</v>
      </c>
      <c r="D10" s="665">
        <v>1</v>
      </c>
      <c r="E10" s="722">
        <v>1</v>
      </c>
      <c r="F10" s="722">
        <v>0</v>
      </c>
      <c r="G10" s="722">
        <v>1</v>
      </c>
      <c r="H10" s="722">
        <v>1</v>
      </c>
      <c r="I10" s="722">
        <v>2</v>
      </c>
      <c r="J10" s="727">
        <v>1</v>
      </c>
      <c r="K10" s="685"/>
      <c r="L10" s="674"/>
      <c r="M10" s="674"/>
      <c r="N10" s="674"/>
      <c r="O10" s="674"/>
    </row>
    <row r="11" spans="1:18" ht="12.75" customHeight="1" x14ac:dyDescent="0.15">
      <c r="A11" s="1159"/>
      <c r="B11" s="316" t="s">
        <v>309</v>
      </c>
      <c r="C11" s="277" t="s">
        <v>271</v>
      </c>
      <c r="D11" s="69">
        <v>3</v>
      </c>
      <c r="E11" s="214">
        <v>3</v>
      </c>
      <c r="F11" s="214">
        <v>3</v>
      </c>
      <c r="G11" s="1166"/>
      <c r="H11" s="1167"/>
      <c r="I11" s="214">
        <v>3</v>
      </c>
      <c r="J11" s="62">
        <v>3</v>
      </c>
    </row>
    <row r="12" spans="1:18" s="70" customFormat="1" ht="12.75" customHeight="1" x14ac:dyDescent="0.15">
      <c r="A12" s="1159"/>
      <c r="B12" s="316" t="s">
        <v>355</v>
      </c>
      <c r="C12" s="277" t="s">
        <v>274</v>
      </c>
      <c r="D12" s="69">
        <v>3</v>
      </c>
      <c r="E12" s="214">
        <v>3</v>
      </c>
      <c r="F12" s="214">
        <v>3</v>
      </c>
      <c r="G12" s="1166"/>
      <c r="H12" s="1167"/>
      <c r="I12" s="214">
        <v>3</v>
      </c>
      <c r="J12" s="62">
        <v>3</v>
      </c>
    </row>
    <row r="13" spans="1:18" s="70" customFormat="1" ht="12.75" customHeight="1" x14ac:dyDescent="0.15">
      <c r="A13" s="318"/>
      <c r="B13" s="1171" t="s">
        <v>384</v>
      </c>
      <c r="C13" s="288" t="s">
        <v>271</v>
      </c>
      <c r="D13" s="285">
        <v>4</v>
      </c>
      <c r="E13" s="99">
        <v>4</v>
      </c>
      <c r="F13" s="99">
        <v>3</v>
      </c>
      <c r="G13" s="99">
        <v>1</v>
      </c>
      <c r="H13" s="99">
        <v>1</v>
      </c>
      <c r="I13" s="99">
        <v>5</v>
      </c>
      <c r="J13" s="160">
        <v>4</v>
      </c>
    </row>
    <row r="14" spans="1:18" s="70" customFormat="1" ht="12.75" customHeight="1" x14ac:dyDescent="0.15">
      <c r="A14" s="318"/>
      <c r="B14" s="1162"/>
      <c r="C14" s="309" t="s">
        <v>274</v>
      </c>
      <c r="D14" s="286">
        <v>4</v>
      </c>
      <c r="E14" s="112">
        <v>4</v>
      </c>
      <c r="F14" s="112">
        <v>3</v>
      </c>
      <c r="G14" s="112">
        <v>1</v>
      </c>
      <c r="H14" s="112">
        <v>1</v>
      </c>
      <c r="I14" s="112">
        <v>5</v>
      </c>
      <c r="J14" s="164">
        <v>4</v>
      </c>
    </row>
    <row r="15" spans="1:18" s="70" customFormat="1" ht="12.75" customHeight="1" x14ac:dyDescent="0.15">
      <c r="A15" s="333" t="s">
        <v>306</v>
      </c>
      <c r="B15" s="329"/>
      <c r="C15" s="200"/>
      <c r="D15" s="200"/>
      <c r="E15" s="200"/>
      <c r="F15" s="200"/>
      <c r="G15" s="200"/>
      <c r="H15" s="200"/>
      <c r="I15" s="200"/>
      <c r="J15" s="305"/>
    </row>
    <row r="16" spans="1:18" ht="12.75" customHeight="1" x14ac:dyDescent="0.15">
      <c r="A16" s="1159"/>
      <c r="B16" s="330" t="s">
        <v>304</v>
      </c>
      <c r="C16" s="288" t="s">
        <v>271</v>
      </c>
      <c r="D16" s="159">
        <v>1</v>
      </c>
      <c r="E16" s="99">
        <v>1</v>
      </c>
      <c r="F16" s="99">
        <v>1</v>
      </c>
      <c r="G16" s="751" t="s">
        <v>169</v>
      </c>
      <c r="H16" s="751" t="s">
        <v>169</v>
      </c>
      <c r="I16" s="99">
        <v>1</v>
      </c>
      <c r="J16" s="160">
        <v>1</v>
      </c>
    </row>
    <row r="17" spans="1:10" ht="12.75" customHeight="1" x14ac:dyDescent="0.15">
      <c r="A17" s="1159"/>
      <c r="B17" s="308" t="s">
        <v>303</v>
      </c>
      <c r="C17" s="309" t="s">
        <v>271</v>
      </c>
      <c r="D17" s="163">
        <v>1</v>
      </c>
      <c r="E17" s="112">
        <v>0</v>
      </c>
      <c r="F17" s="112">
        <v>0</v>
      </c>
      <c r="G17" s="860" t="s">
        <v>531</v>
      </c>
      <c r="H17" s="860" t="s">
        <v>531</v>
      </c>
      <c r="I17" s="112">
        <v>1</v>
      </c>
      <c r="J17" s="164">
        <v>0</v>
      </c>
    </row>
    <row r="18" spans="1:10" ht="12.75" customHeight="1" x14ac:dyDescent="0.15">
      <c r="A18" s="1162"/>
      <c r="B18" s="316" t="s">
        <v>360</v>
      </c>
      <c r="C18" s="277" t="s">
        <v>274</v>
      </c>
      <c r="D18" s="66">
        <v>2</v>
      </c>
      <c r="E18" s="214">
        <v>1</v>
      </c>
      <c r="F18" s="214">
        <v>1</v>
      </c>
      <c r="G18" s="858" t="s">
        <v>531</v>
      </c>
      <c r="H18" s="858" t="s">
        <v>531</v>
      </c>
      <c r="I18" s="214">
        <v>2</v>
      </c>
      <c r="J18" s="62">
        <v>1</v>
      </c>
    </row>
    <row r="19" spans="1:10" ht="12.75" customHeight="1" x14ac:dyDescent="0.15">
      <c r="A19" s="1171" t="s">
        <v>316</v>
      </c>
      <c r="B19" s="1168"/>
      <c r="C19" s="288" t="s">
        <v>271</v>
      </c>
      <c r="D19" s="285">
        <v>6</v>
      </c>
      <c r="E19" s="99">
        <v>5</v>
      </c>
      <c r="F19" s="99">
        <v>4</v>
      </c>
      <c r="G19" s="99">
        <v>1</v>
      </c>
      <c r="H19" s="99">
        <v>1</v>
      </c>
      <c r="I19" s="99">
        <v>7</v>
      </c>
      <c r="J19" s="160">
        <v>5</v>
      </c>
    </row>
    <row r="20" spans="1:10" ht="12.75" customHeight="1" x14ac:dyDescent="0.15">
      <c r="A20" s="1162"/>
      <c r="B20" s="1170"/>
      <c r="C20" s="309" t="s">
        <v>274</v>
      </c>
      <c r="D20" s="286">
        <v>6</v>
      </c>
      <c r="E20" s="112">
        <v>5</v>
      </c>
      <c r="F20" s="112">
        <v>4</v>
      </c>
      <c r="G20" s="112">
        <v>1</v>
      </c>
      <c r="H20" s="112">
        <v>1</v>
      </c>
      <c r="I20" s="112">
        <v>7</v>
      </c>
      <c r="J20" s="164">
        <v>5</v>
      </c>
    </row>
  </sheetData>
  <mergeCells count="14">
    <mergeCell ref="A2:R2"/>
    <mergeCell ref="A16:A18"/>
    <mergeCell ref="A19:B20"/>
    <mergeCell ref="I5:I7"/>
    <mergeCell ref="J5:J7"/>
    <mergeCell ref="B13:B14"/>
    <mergeCell ref="A5:B7"/>
    <mergeCell ref="C5:C7"/>
    <mergeCell ref="D5:H5"/>
    <mergeCell ref="D6:F6"/>
    <mergeCell ref="G6:H6"/>
    <mergeCell ref="A9:A12"/>
    <mergeCell ref="G11:H11"/>
    <mergeCell ref="G12:H12"/>
  </mergeCells>
  <phoneticPr fontId="1"/>
  <pageMargins left="0.39370078740157483" right="0.39370078740157483" top="0.47244094488188981" bottom="0.47244094488188981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23"/>
  <sheetViews>
    <sheetView zoomScaleNormal="100" zoomScaleSheetLayoutView="100" workbookViewId="0"/>
  </sheetViews>
  <sheetFormatPr defaultColWidth="8.75" defaultRowHeight="12.75" customHeight="1" x14ac:dyDescent="0.15"/>
  <cols>
    <col min="1" max="1" width="2.875" style="33" customWidth="1"/>
    <col min="2" max="2" width="30" style="35" customWidth="1"/>
    <col min="3" max="12" width="10.625" style="33" customWidth="1"/>
    <col min="13" max="13" width="6.25" style="33" customWidth="1"/>
    <col min="14" max="15" width="10.625" style="33" customWidth="1"/>
    <col min="16" max="18" width="6.25" style="33" customWidth="1"/>
    <col min="19" max="16384" width="8.75" style="33"/>
  </cols>
  <sheetData>
    <row r="1" spans="1:18" ht="12.75" customHeight="1" x14ac:dyDescent="0.15">
      <c r="A1" s="191" t="s">
        <v>508</v>
      </c>
      <c r="B1" s="33"/>
    </row>
    <row r="2" spans="1:18" s="34" customFormat="1" ht="14.25" x14ac:dyDescent="0.15">
      <c r="A2" s="1185" t="s">
        <v>601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5"/>
      <c r="Q2" s="1185"/>
      <c r="R2" s="1185"/>
    </row>
    <row r="3" spans="1:18" ht="12.75" customHeight="1" x14ac:dyDescent="0.15">
      <c r="A3" s="278"/>
      <c r="B3" s="278"/>
      <c r="C3" s="278"/>
      <c r="D3" s="278"/>
      <c r="E3" s="278"/>
      <c r="F3" s="278"/>
      <c r="G3" s="278"/>
      <c r="H3" s="278"/>
      <c r="I3" s="278"/>
      <c r="J3" s="278"/>
    </row>
    <row r="4" spans="1:18" ht="12.75" customHeight="1" x14ac:dyDescent="0.15">
      <c r="A4" s="299" t="s">
        <v>371</v>
      </c>
      <c r="B4" s="300"/>
      <c r="C4" s="300"/>
    </row>
    <row r="5" spans="1:18" ht="12.75" customHeight="1" x14ac:dyDescent="0.15">
      <c r="A5" s="1134" t="s">
        <v>359</v>
      </c>
      <c r="B5" s="1135"/>
      <c r="C5" s="1140" t="s">
        <v>372</v>
      </c>
      <c r="D5" s="1146" t="s">
        <v>367</v>
      </c>
      <c r="E5" s="1147"/>
      <c r="F5" s="1147"/>
      <c r="G5" s="1147"/>
      <c r="H5" s="1147"/>
      <c r="I5" s="1130" t="s">
        <v>383</v>
      </c>
      <c r="J5" s="1200" t="s">
        <v>366</v>
      </c>
    </row>
    <row r="6" spans="1:18" ht="27" customHeight="1" x14ac:dyDescent="0.15">
      <c r="A6" s="1136"/>
      <c r="B6" s="1137"/>
      <c r="C6" s="1141"/>
      <c r="D6" s="1148" t="s">
        <v>363</v>
      </c>
      <c r="E6" s="1149"/>
      <c r="F6" s="1149"/>
      <c r="G6" s="1151" t="s">
        <v>365</v>
      </c>
      <c r="H6" s="1152"/>
      <c r="I6" s="1131"/>
      <c r="J6" s="1201"/>
    </row>
    <row r="7" spans="1:18" s="46" customFormat="1" ht="27" customHeight="1" x14ac:dyDescent="0.15">
      <c r="A7" s="1138"/>
      <c r="B7" s="1139"/>
      <c r="C7" s="1142"/>
      <c r="D7" s="42" t="s">
        <v>368</v>
      </c>
      <c r="E7" s="43" t="s">
        <v>236</v>
      </c>
      <c r="F7" s="43" t="s">
        <v>357</v>
      </c>
      <c r="G7" s="43" t="s">
        <v>369</v>
      </c>
      <c r="H7" s="158" t="s">
        <v>364</v>
      </c>
      <c r="I7" s="1132"/>
      <c r="J7" s="1202"/>
    </row>
    <row r="8" spans="1:18" ht="12.75" customHeight="1" x14ac:dyDescent="0.15">
      <c r="A8" s="302" t="s">
        <v>354</v>
      </c>
      <c r="B8" s="200"/>
      <c r="C8" s="200"/>
      <c r="D8" s="200"/>
      <c r="E8" s="200"/>
      <c r="F8" s="200"/>
      <c r="G8" s="200"/>
      <c r="H8" s="200"/>
      <c r="I8" s="200"/>
      <c r="J8" s="305"/>
    </row>
    <row r="9" spans="1:18" ht="12.75" customHeight="1" x14ac:dyDescent="0.15">
      <c r="A9" s="714"/>
      <c r="B9" s="451" t="s">
        <v>542</v>
      </c>
      <c r="C9" s="476" t="s">
        <v>271</v>
      </c>
      <c r="D9" s="464">
        <v>23</v>
      </c>
      <c r="E9" s="515">
        <v>23</v>
      </c>
      <c r="F9" s="515">
        <v>18</v>
      </c>
      <c r="G9" s="1022" t="s">
        <v>169</v>
      </c>
      <c r="H9" s="1022" t="s">
        <v>169</v>
      </c>
      <c r="I9" s="515">
        <v>23</v>
      </c>
      <c r="J9" s="519">
        <v>18</v>
      </c>
    </row>
    <row r="10" spans="1:18" ht="12.75" customHeight="1" x14ac:dyDescent="0.15">
      <c r="A10" s="714"/>
      <c r="B10" s="457" t="s">
        <v>373</v>
      </c>
      <c r="C10" s="458" t="s">
        <v>271</v>
      </c>
      <c r="D10" s="509">
        <v>2</v>
      </c>
      <c r="E10" s="481">
        <v>2</v>
      </c>
      <c r="F10" s="481">
        <v>0</v>
      </c>
      <c r="G10" s="1179"/>
      <c r="H10" s="1180"/>
      <c r="I10" s="481">
        <v>2</v>
      </c>
      <c r="J10" s="497">
        <v>0</v>
      </c>
    </row>
    <row r="11" spans="1:18" ht="12.75" customHeight="1" x14ac:dyDescent="0.15">
      <c r="A11" s="714"/>
      <c r="B11" s="461" t="s">
        <v>374</v>
      </c>
      <c r="C11" s="523" t="s">
        <v>274</v>
      </c>
      <c r="D11" s="69">
        <v>25</v>
      </c>
      <c r="E11" s="402">
        <v>25</v>
      </c>
      <c r="F11" s="402">
        <v>18</v>
      </c>
      <c r="G11" s="1054" t="s">
        <v>593</v>
      </c>
      <c r="H11" s="1054" t="s">
        <v>593</v>
      </c>
      <c r="I11" s="402">
        <v>25</v>
      </c>
      <c r="J11" s="521">
        <v>18</v>
      </c>
    </row>
    <row r="12" spans="1:18" ht="12.75" customHeight="1" x14ac:dyDescent="0.15">
      <c r="A12" s="714"/>
      <c r="B12" s="653" t="s">
        <v>285</v>
      </c>
      <c r="C12" s="675" t="s">
        <v>271</v>
      </c>
      <c r="D12" s="665">
        <v>2</v>
      </c>
      <c r="E12" s="722">
        <v>2</v>
      </c>
      <c r="F12" s="722">
        <v>0</v>
      </c>
      <c r="G12" s="1056">
        <v>1</v>
      </c>
      <c r="H12" s="1056">
        <v>0</v>
      </c>
      <c r="I12" s="722">
        <v>3</v>
      </c>
      <c r="J12" s="727">
        <v>0</v>
      </c>
    </row>
    <row r="13" spans="1:18" ht="12.75" customHeight="1" x14ac:dyDescent="0.15">
      <c r="A13" s="714"/>
      <c r="B13" s="652" t="s">
        <v>261</v>
      </c>
      <c r="C13" s="676" t="s">
        <v>271</v>
      </c>
      <c r="D13" s="688">
        <v>4</v>
      </c>
      <c r="E13" s="678">
        <v>3</v>
      </c>
      <c r="F13" s="678">
        <v>2</v>
      </c>
      <c r="G13" s="1023" t="s">
        <v>169</v>
      </c>
      <c r="H13" s="1023" t="s">
        <v>169</v>
      </c>
      <c r="I13" s="678">
        <v>4</v>
      </c>
      <c r="J13" s="689">
        <v>2</v>
      </c>
    </row>
    <row r="14" spans="1:18" ht="12.75" customHeight="1" x14ac:dyDescent="0.15">
      <c r="A14" s="714"/>
      <c r="B14" s="918" t="s">
        <v>286</v>
      </c>
      <c r="C14" s="660" t="s">
        <v>271</v>
      </c>
      <c r="D14" s="687">
        <v>2</v>
      </c>
      <c r="E14" s="693">
        <v>2</v>
      </c>
      <c r="F14" s="693">
        <v>2</v>
      </c>
      <c r="G14" s="1181"/>
      <c r="H14" s="1182"/>
      <c r="I14" s="693">
        <v>2</v>
      </c>
      <c r="J14" s="691">
        <v>2</v>
      </c>
      <c r="K14" s="685"/>
      <c r="L14" s="674"/>
      <c r="M14" s="674"/>
      <c r="N14" s="674"/>
    </row>
    <row r="15" spans="1:18" ht="12.75" customHeight="1" x14ac:dyDescent="0.15">
      <c r="A15" s="714"/>
      <c r="B15" s="652" t="s">
        <v>377</v>
      </c>
      <c r="C15" s="676" t="s">
        <v>271</v>
      </c>
      <c r="D15" s="688">
        <v>0</v>
      </c>
      <c r="E15" s="678">
        <v>0</v>
      </c>
      <c r="F15" s="678">
        <v>0</v>
      </c>
      <c r="G15" s="864" t="s">
        <v>534</v>
      </c>
      <c r="H15" s="864" t="s">
        <v>534</v>
      </c>
      <c r="I15" s="678">
        <v>0</v>
      </c>
      <c r="J15" s="689">
        <v>0</v>
      </c>
    </row>
    <row r="16" spans="1:18" ht="12.75" customHeight="1" x14ac:dyDescent="0.15">
      <c r="A16" s="714"/>
      <c r="B16" s="652" t="s">
        <v>378</v>
      </c>
      <c r="C16" s="676" t="s">
        <v>271</v>
      </c>
      <c r="D16" s="688">
        <v>1</v>
      </c>
      <c r="E16" s="678">
        <v>1</v>
      </c>
      <c r="F16" s="678">
        <v>1</v>
      </c>
      <c r="G16" s="1173"/>
      <c r="H16" s="1174"/>
      <c r="I16" s="678">
        <v>1</v>
      </c>
      <c r="J16" s="689">
        <v>1</v>
      </c>
    </row>
    <row r="17" spans="1:10" ht="12.75" customHeight="1" x14ac:dyDescent="0.15">
      <c r="A17" s="714"/>
      <c r="B17" s="449" t="s">
        <v>380</v>
      </c>
      <c r="C17" s="477" t="s">
        <v>271</v>
      </c>
      <c r="D17" s="490">
        <v>1</v>
      </c>
      <c r="E17" s="479">
        <v>1</v>
      </c>
      <c r="F17" s="479">
        <v>1</v>
      </c>
      <c r="G17" s="1177"/>
      <c r="H17" s="1178"/>
      <c r="I17" s="479">
        <v>1</v>
      </c>
      <c r="J17" s="491">
        <v>1</v>
      </c>
    </row>
    <row r="18" spans="1:10" ht="12.75" customHeight="1" x14ac:dyDescent="0.15">
      <c r="A18" s="510"/>
      <c r="B18" s="1171" t="s">
        <v>270</v>
      </c>
      <c r="C18" s="476" t="s">
        <v>271</v>
      </c>
      <c r="D18" s="464">
        <v>10</v>
      </c>
      <c r="E18" s="515">
        <v>9</v>
      </c>
      <c r="F18" s="515">
        <v>6</v>
      </c>
      <c r="G18" s="515">
        <v>1</v>
      </c>
      <c r="H18" s="515">
        <v>0</v>
      </c>
      <c r="I18" s="515">
        <v>11</v>
      </c>
      <c r="J18" s="519">
        <v>6</v>
      </c>
    </row>
    <row r="19" spans="1:10" ht="12.75" customHeight="1" x14ac:dyDescent="0.15">
      <c r="A19" s="510"/>
      <c r="B19" s="1162"/>
      <c r="C19" s="478" t="s">
        <v>274</v>
      </c>
      <c r="D19" s="473">
        <v>10</v>
      </c>
      <c r="E19" s="508">
        <v>9</v>
      </c>
      <c r="F19" s="508">
        <v>6</v>
      </c>
      <c r="G19" s="508">
        <v>1</v>
      </c>
      <c r="H19" s="508">
        <v>0</v>
      </c>
      <c r="I19" s="508">
        <v>11</v>
      </c>
      <c r="J19" s="517">
        <v>6</v>
      </c>
    </row>
    <row r="20" spans="1:10" ht="12.75" customHeight="1" x14ac:dyDescent="0.15">
      <c r="A20" s="510"/>
      <c r="B20" s="455" t="s">
        <v>300</v>
      </c>
      <c r="C20" s="462" t="s">
        <v>271</v>
      </c>
      <c r="D20" s="466">
        <v>3</v>
      </c>
      <c r="E20" s="499">
        <v>3</v>
      </c>
      <c r="F20" s="499">
        <v>2</v>
      </c>
      <c r="G20" s="1203"/>
      <c r="H20" s="1204"/>
      <c r="I20" s="499">
        <v>3</v>
      </c>
      <c r="J20" s="500">
        <v>2</v>
      </c>
    </row>
    <row r="21" spans="1:10" s="70" customFormat="1" ht="12.75" customHeight="1" x14ac:dyDescent="0.15">
      <c r="A21" s="510"/>
      <c r="B21" s="455" t="s">
        <v>355</v>
      </c>
      <c r="C21" s="523" t="s">
        <v>274</v>
      </c>
      <c r="D21" s="69">
        <v>3</v>
      </c>
      <c r="E21" s="402">
        <v>3</v>
      </c>
      <c r="F21" s="402">
        <v>2</v>
      </c>
      <c r="G21" s="1166"/>
      <c r="H21" s="1167"/>
      <c r="I21" s="402">
        <v>3</v>
      </c>
      <c r="J21" s="521">
        <v>2</v>
      </c>
    </row>
    <row r="22" spans="1:10" s="70" customFormat="1" ht="12.75" customHeight="1" x14ac:dyDescent="0.15">
      <c r="A22" s="1171" t="s">
        <v>316</v>
      </c>
      <c r="B22" s="1193"/>
      <c r="C22" s="476" t="s">
        <v>271</v>
      </c>
      <c r="D22" s="464">
        <v>38</v>
      </c>
      <c r="E22" s="515">
        <v>37</v>
      </c>
      <c r="F22" s="515">
        <v>26</v>
      </c>
      <c r="G22" s="515">
        <v>1</v>
      </c>
      <c r="H22" s="515">
        <v>0</v>
      </c>
      <c r="I22" s="515">
        <v>39</v>
      </c>
      <c r="J22" s="519">
        <v>26</v>
      </c>
    </row>
    <row r="23" spans="1:10" s="70" customFormat="1" ht="12.75" customHeight="1" x14ac:dyDescent="0.15">
      <c r="A23" s="1162"/>
      <c r="B23" s="1195"/>
      <c r="C23" s="478" t="s">
        <v>274</v>
      </c>
      <c r="D23" s="473">
        <v>38</v>
      </c>
      <c r="E23" s="508">
        <v>37</v>
      </c>
      <c r="F23" s="508">
        <v>26</v>
      </c>
      <c r="G23" s="508">
        <v>1</v>
      </c>
      <c r="H23" s="508">
        <v>0</v>
      </c>
      <c r="I23" s="508">
        <v>39</v>
      </c>
      <c r="J23" s="517">
        <v>26</v>
      </c>
    </row>
  </sheetData>
  <mergeCells count="15">
    <mergeCell ref="G20:H20"/>
    <mergeCell ref="G21:H21"/>
    <mergeCell ref="A22:B23"/>
    <mergeCell ref="A2:R2"/>
    <mergeCell ref="B18:B19"/>
    <mergeCell ref="A5:B7"/>
    <mergeCell ref="C5:C7"/>
    <mergeCell ref="D5:H5"/>
    <mergeCell ref="I5:I7"/>
    <mergeCell ref="J5:J7"/>
    <mergeCell ref="D6:F6"/>
    <mergeCell ref="G6:H6"/>
    <mergeCell ref="G10:H10"/>
    <mergeCell ref="G14:H14"/>
    <mergeCell ref="G16:H17"/>
  </mergeCells>
  <phoneticPr fontId="1"/>
  <pageMargins left="0.39370078740157483" right="0.39370078740157483" top="0.47244094488188981" bottom="0.47244094488188981" header="0.31496062992125984" footer="0.31496062992125984"/>
  <pageSetup paperSize="9" scale="7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45"/>
  <sheetViews>
    <sheetView zoomScaleNormal="100" zoomScaleSheetLayoutView="100" workbookViewId="0"/>
  </sheetViews>
  <sheetFormatPr defaultColWidth="8.75" defaultRowHeight="12.75" customHeight="1" x14ac:dyDescent="0.15"/>
  <cols>
    <col min="1" max="1" width="2.875" style="33" customWidth="1"/>
    <col min="2" max="2" width="30" style="35" customWidth="1"/>
    <col min="3" max="12" width="10.625" style="33" customWidth="1"/>
    <col min="13" max="13" width="10.625" style="37" customWidth="1"/>
    <col min="14" max="15" width="10.625" style="33" customWidth="1"/>
    <col min="16" max="17" width="6.25" style="33" customWidth="1"/>
    <col min="18" max="16384" width="8.75" style="33"/>
  </cols>
  <sheetData>
    <row r="1" spans="1:17" ht="12.75" customHeight="1" x14ac:dyDescent="0.15">
      <c r="A1" s="191" t="s">
        <v>408</v>
      </c>
      <c r="B1" s="33"/>
      <c r="M1" s="33"/>
    </row>
    <row r="2" spans="1:17" s="34" customFormat="1" ht="14.25" x14ac:dyDescent="0.15">
      <c r="A2" s="1185" t="s">
        <v>496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5"/>
      <c r="Q2" s="1185"/>
    </row>
    <row r="3" spans="1:17" ht="11.25" x14ac:dyDescent="0.1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</row>
    <row r="4" spans="1:17" ht="12.75" customHeight="1" x14ac:dyDescent="0.15">
      <c r="A4" s="299" t="s">
        <v>371</v>
      </c>
      <c r="B4" s="300"/>
      <c r="C4" s="300"/>
    </row>
    <row r="5" spans="1:17" ht="12.75" customHeight="1" x14ac:dyDescent="0.15">
      <c r="A5" s="1134" t="s">
        <v>359</v>
      </c>
      <c r="B5" s="1135"/>
      <c r="C5" s="1140" t="s">
        <v>372</v>
      </c>
      <c r="D5" s="1143" t="s">
        <v>492</v>
      </c>
      <c r="E5" s="1146" t="s">
        <v>367</v>
      </c>
      <c r="F5" s="1147"/>
      <c r="G5" s="1147"/>
      <c r="H5" s="1147"/>
      <c r="I5" s="1147"/>
      <c r="J5" s="1147"/>
      <c r="K5" s="1130" t="s">
        <v>504</v>
      </c>
      <c r="L5" s="1107" t="s">
        <v>366</v>
      </c>
      <c r="M5" s="1116" t="s">
        <v>539</v>
      </c>
    </row>
    <row r="6" spans="1:17" ht="27" customHeight="1" x14ac:dyDescent="0.15">
      <c r="A6" s="1136"/>
      <c r="B6" s="1137"/>
      <c r="C6" s="1141"/>
      <c r="D6" s="1144"/>
      <c r="E6" s="1148" t="s">
        <v>363</v>
      </c>
      <c r="F6" s="1149"/>
      <c r="G6" s="1149"/>
      <c r="H6" s="1150"/>
      <c r="I6" s="1151" t="s">
        <v>365</v>
      </c>
      <c r="J6" s="1152"/>
      <c r="K6" s="1131"/>
      <c r="L6" s="1109"/>
      <c r="M6" s="1117"/>
    </row>
    <row r="7" spans="1:17" s="46" customFormat="1" ht="27" customHeight="1" x14ac:dyDescent="0.15">
      <c r="A7" s="1138"/>
      <c r="B7" s="1139"/>
      <c r="C7" s="1142"/>
      <c r="D7" s="1145"/>
      <c r="E7" s="42" t="s">
        <v>368</v>
      </c>
      <c r="F7" s="43" t="s">
        <v>236</v>
      </c>
      <c r="G7" s="43" t="s">
        <v>357</v>
      </c>
      <c r="H7" s="43" t="s">
        <v>356</v>
      </c>
      <c r="I7" s="43" t="s">
        <v>369</v>
      </c>
      <c r="J7" s="158" t="s">
        <v>364</v>
      </c>
      <c r="K7" s="1132"/>
      <c r="L7" s="1111"/>
      <c r="M7" s="1118"/>
    </row>
    <row r="8" spans="1:17" ht="12.75" customHeight="1" x14ac:dyDescent="0.15">
      <c r="A8" s="302" t="s">
        <v>354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304"/>
    </row>
    <row r="9" spans="1:17" ht="12.75" customHeight="1" x14ac:dyDescent="0.15">
      <c r="A9" s="1156"/>
      <c r="B9" s="1205" t="s">
        <v>530</v>
      </c>
      <c r="C9" s="675" t="s">
        <v>271</v>
      </c>
      <c r="D9" s="703">
        <v>625</v>
      </c>
      <c r="E9" s="665">
        <v>68</v>
      </c>
      <c r="F9" s="722">
        <v>68</v>
      </c>
      <c r="G9" s="722">
        <v>68</v>
      </c>
      <c r="H9" s="224">
        <v>0.10879999999999999</v>
      </c>
      <c r="I9" s="1210"/>
      <c r="J9" s="1211"/>
      <c r="K9" s="722">
        <v>68</v>
      </c>
      <c r="L9" s="666">
        <v>68</v>
      </c>
      <c r="M9" s="307">
        <v>0.10879999999999999</v>
      </c>
    </row>
    <row r="10" spans="1:17" ht="12.75" customHeight="1" x14ac:dyDescent="0.15">
      <c r="A10" s="1156"/>
      <c r="B10" s="1206"/>
      <c r="C10" s="677" t="s">
        <v>274</v>
      </c>
      <c r="D10" s="705">
        <v>625</v>
      </c>
      <c r="E10" s="672">
        <v>68</v>
      </c>
      <c r="F10" s="711">
        <v>68</v>
      </c>
      <c r="G10" s="711">
        <v>68</v>
      </c>
      <c r="H10" s="225">
        <v>0.10879999999999999</v>
      </c>
      <c r="I10" s="1179"/>
      <c r="J10" s="1180"/>
      <c r="K10" s="711">
        <v>68</v>
      </c>
      <c r="L10" s="673">
        <v>68</v>
      </c>
      <c r="M10" s="311">
        <v>0.10879999999999999</v>
      </c>
    </row>
    <row r="11" spans="1:17" ht="12.75" customHeight="1" x14ac:dyDescent="0.15">
      <c r="A11" s="1156"/>
      <c r="B11" s="1146" t="s">
        <v>374</v>
      </c>
      <c r="C11" s="675" t="s">
        <v>271</v>
      </c>
      <c r="D11" s="703">
        <v>625</v>
      </c>
      <c r="E11" s="665">
        <v>68</v>
      </c>
      <c r="F11" s="722">
        <v>68</v>
      </c>
      <c r="G11" s="722">
        <v>68</v>
      </c>
      <c r="H11" s="224">
        <v>0.10879999999999999</v>
      </c>
      <c r="I11" s="649" t="s">
        <v>594</v>
      </c>
      <c r="J11" s="649" t="s">
        <v>594</v>
      </c>
      <c r="K11" s="722">
        <v>68</v>
      </c>
      <c r="L11" s="666">
        <v>68</v>
      </c>
      <c r="M11" s="307">
        <v>0.10879999999999999</v>
      </c>
    </row>
    <row r="12" spans="1:17" ht="12.75" customHeight="1" x14ac:dyDescent="0.15">
      <c r="A12" s="1157"/>
      <c r="B12" s="1206"/>
      <c r="C12" s="677" t="s">
        <v>274</v>
      </c>
      <c r="D12" s="705">
        <v>625</v>
      </c>
      <c r="E12" s="672">
        <v>68</v>
      </c>
      <c r="F12" s="711">
        <v>68</v>
      </c>
      <c r="G12" s="711">
        <v>68</v>
      </c>
      <c r="H12" s="225">
        <v>0.10879999999999999</v>
      </c>
      <c r="I12" s="216" t="s">
        <v>169</v>
      </c>
      <c r="J12" s="216" t="s">
        <v>169</v>
      </c>
      <c r="K12" s="711">
        <v>68</v>
      </c>
      <c r="L12" s="673">
        <v>68</v>
      </c>
      <c r="M12" s="311">
        <v>0.10879999999999999</v>
      </c>
      <c r="N12" s="756"/>
    </row>
    <row r="13" spans="1:17" ht="12.75" customHeight="1" x14ac:dyDescent="0.15">
      <c r="A13" s="1158"/>
      <c r="B13" s="1148" t="s">
        <v>261</v>
      </c>
      <c r="C13" s="676" t="s">
        <v>271</v>
      </c>
      <c r="D13" s="704">
        <v>513</v>
      </c>
      <c r="E13" s="688">
        <v>29</v>
      </c>
      <c r="F13" s="678">
        <v>29</v>
      </c>
      <c r="G13" s="678">
        <v>29</v>
      </c>
      <c r="H13" s="696">
        <v>5.6530214424951264E-2</v>
      </c>
      <c r="I13" s="650" t="s">
        <v>169</v>
      </c>
      <c r="J13" s="650" t="s">
        <v>169</v>
      </c>
      <c r="K13" s="678">
        <v>29</v>
      </c>
      <c r="L13" s="679">
        <v>29</v>
      </c>
      <c r="M13" s="323">
        <v>5.6530214424951264E-2</v>
      </c>
    </row>
    <row r="14" spans="1:17" ht="12.75" customHeight="1" x14ac:dyDescent="0.15">
      <c r="A14" s="1156"/>
      <c r="B14" s="1148"/>
      <c r="C14" s="676" t="s">
        <v>272</v>
      </c>
      <c r="D14" s="704">
        <v>17</v>
      </c>
      <c r="E14" s="688">
        <v>4</v>
      </c>
      <c r="F14" s="678">
        <v>4</v>
      </c>
      <c r="G14" s="678">
        <v>4</v>
      </c>
      <c r="H14" s="696">
        <v>0.23529411764705882</v>
      </c>
      <c r="I14" s="650" t="s">
        <v>169</v>
      </c>
      <c r="J14" s="650" t="s">
        <v>169</v>
      </c>
      <c r="K14" s="678">
        <v>4</v>
      </c>
      <c r="L14" s="679">
        <v>4</v>
      </c>
      <c r="M14" s="323">
        <v>0.23529411764705882</v>
      </c>
    </row>
    <row r="15" spans="1:17" ht="12.75" customHeight="1" x14ac:dyDescent="0.15">
      <c r="A15" s="1156"/>
      <c r="B15" s="1148"/>
      <c r="C15" s="676" t="s">
        <v>274</v>
      </c>
      <c r="D15" s="704">
        <v>530</v>
      </c>
      <c r="E15" s="688">
        <v>33</v>
      </c>
      <c r="F15" s="678">
        <v>33</v>
      </c>
      <c r="G15" s="678">
        <v>33</v>
      </c>
      <c r="H15" s="696">
        <v>6.2264150943396226E-2</v>
      </c>
      <c r="I15" s="791" t="s">
        <v>169</v>
      </c>
      <c r="J15" s="791" t="s">
        <v>169</v>
      </c>
      <c r="K15" s="678">
        <v>33</v>
      </c>
      <c r="L15" s="679">
        <v>33</v>
      </c>
      <c r="M15" s="323">
        <v>6.2264150943396226E-2</v>
      </c>
    </row>
    <row r="16" spans="1:17" ht="12.75" customHeight="1" x14ac:dyDescent="0.15">
      <c r="A16" s="1156"/>
      <c r="B16" s="919" t="s">
        <v>286</v>
      </c>
      <c r="C16" s="477" t="s">
        <v>271</v>
      </c>
      <c r="D16" s="502">
        <v>76</v>
      </c>
      <c r="E16" s="490">
        <v>18</v>
      </c>
      <c r="F16" s="479">
        <v>18</v>
      </c>
      <c r="G16" s="479">
        <v>18</v>
      </c>
      <c r="H16" s="496">
        <v>0.23684210526315788</v>
      </c>
      <c r="I16" s="1048" t="s">
        <v>593</v>
      </c>
      <c r="J16" s="1048" t="s">
        <v>593</v>
      </c>
      <c r="K16" s="479">
        <v>18</v>
      </c>
      <c r="L16" s="480">
        <v>18</v>
      </c>
      <c r="M16" s="323">
        <v>0.23684210526315788</v>
      </c>
    </row>
    <row r="17" spans="1:13" ht="12.75" customHeight="1" x14ac:dyDescent="0.15">
      <c r="A17" s="1156"/>
      <c r="B17" s="919" t="s">
        <v>563</v>
      </c>
      <c r="C17" s="925" t="s">
        <v>271</v>
      </c>
      <c r="D17" s="963">
        <v>6</v>
      </c>
      <c r="E17" s="946">
        <v>0</v>
      </c>
      <c r="F17" s="936">
        <v>0</v>
      </c>
      <c r="G17" s="936">
        <v>0</v>
      </c>
      <c r="H17" s="954">
        <v>0</v>
      </c>
      <c r="I17" s="1048" t="s">
        <v>593</v>
      </c>
      <c r="J17" s="1048" t="s">
        <v>593</v>
      </c>
      <c r="K17" s="936">
        <v>0</v>
      </c>
      <c r="L17" s="937">
        <v>0</v>
      </c>
      <c r="M17" s="323">
        <v>0</v>
      </c>
    </row>
    <row r="18" spans="1:13" ht="12.75" customHeight="1" x14ac:dyDescent="0.15">
      <c r="A18" s="1156"/>
      <c r="B18" s="449" t="s">
        <v>379</v>
      </c>
      <c r="C18" s="477" t="s">
        <v>272</v>
      </c>
      <c r="D18" s="502">
        <v>3</v>
      </c>
      <c r="E18" s="490">
        <v>1</v>
      </c>
      <c r="F18" s="479">
        <v>1</v>
      </c>
      <c r="G18" s="479">
        <v>1</v>
      </c>
      <c r="H18" s="496">
        <v>0.33333333333333331</v>
      </c>
      <c r="I18" s="448" t="s">
        <v>169</v>
      </c>
      <c r="J18" s="448" t="s">
        <v>169</v>
      </c>
      <c r="K18" s="479">
        <v>1</v>
      </c>
      <c r="L18" s="480">
        <v>1</v>
      </c>
      <c r="M18" s="323">
        <v>0.33333333333333331</v>
      </c>
    </row>
    <row r="19" spans="1:13" ht="12.75" customHeight="1" x14ac:dyDescent="0.15">
      <c r="A19" s="1156"/>
      <c r="B19" s="449" t="s">
        <v>171</v>
      </c>
      <c r="C19" s="477" t="s">
        <v>271</v>
      </c>
      <c r="D19" s="502">
        <v>11</v>
      </c>
      <c r="E19" s="490">
        <v>0</v>
      </c>
      <c r="F19" s="479">
        <v>0</v>
      </c>
      <c r="G19" s="479">
        <v>0</v>
      </c>
      <c r="H19" s="496">
        <v>0</v>
      </c>
      <c r="I19" s="1212"/>
      <c r="J19" s="1213"/>
      <c r="K19" s="479">
        <v>0</v>
      </c>
      <c r="L19" s="480">
        <v>0</v>
      </c>
      <c r="M19" s="323">
        <v>0</v>
      </c>
    </row>
    <row r="20" spans="1:13" ht="12.75" customHeight="1" x14ac:dyDescent="0.15">
      <c r="A20" s="1156"/>
      <c r="B20" s="449" t="s">
        <v>385</v>
      </c>
      <c r="C20" s="477" t="s">
        <v>271</v>
      </c>
      <c r="D20" s="502">
        <v>21</v>
      </c>
      <c r="E20" s="490">
        <v>3</v>
      </c>
      <c r="F20" s="479">
        <v>3</v>
      </c>
      <c r="G20" s="479">
        <v>3</v>
      </c>
      <c r="H20" s="496">
        <v>0.14285714285714285</v>
      </c>
      <c r="I20" s="1214"/>
      <c r="J20" s="1215"/>
      <c r="K20" s="479">
        <v>3</v>
      </c>
      <c r="L20" s="480">
        <v>3</v>
      </c>
      <c r="M20" s="323">
        <v>0.14285714285714285</v>
      </c>
    </row>
    <row r="21" spans="1:13" ht="12.75" customHeight="1" x14ac:dyDescent="0.15">
      <c r="A21" s="1156"/>
      <c r="B21" s="1207" t="s">
        <v>318</v>
      </c>
      <c r="C21" s="920" t="s">
        <v>271</v>
      </c>
      <c r="D21" s="730">
        <v>5</v>
      </c>
      <c r="E21" s="947">
        <v>2</v>
      </c>
      <c r="F21" s="938">
        <v>2</v>
      </c>
      <c r="G21" s="938">
        <v>2</v>
      </c>
      <c r="H21" s="954">
        <v>0.4</v>
      </c>
      <c r="I21" s="1214"/>
      <c r="J21" s="1215"/>
      <c r="K21" s="938">
        <v>2</v>
      </c>
      <c r="L21" s="939">
        <v>2</v>
      </c>
      <c r="M21" s="323">
        <v>0.4</v>
      </c>
    </row>
    <row r="22" spans="1:13" ht="12.75" customHeight="1" x14ac:dyDescent="0.15">
      <c r="A22" s="1156"/>
      <c r="B22" s="1208"/>
      <c r="C22" s="556" t="s">
        <v>272</v>
      </c>
      <c r="D22" s="557">
        <v>21</v>
      </c>
      <c r="E22" s="558">
        <v>1</v>
      </c>
      <c r="F22" s="559">
        <v>1</v>
      </c>
      <c r="G22" s="559">
        <v>1</v>
      </c>
      <c r="H22" s="563">
        <v>4.7619047619047616E-2</v>
      </c>
      <c r="I22" s="1214"/>
      <c r="J22" s="1215"/>
      <c r="K22" s="938">
        <v>1</v>
      </c>
      <c r="L22" s="561">
        <v>1</v>
      </c>
      <c r="M22" s="564">
        <v>4.7619047619047616E-2</v>
      </c>
    </row>
    <row r="23" spans="1:13" ht="12.75" customHeight="1" x14ac:dyDescent="0.15">
      <c r="A23" s="1156"/>
      <c r="B23" s="1209"/>
      <c r="C23" s="556" t="s">
        <v>564</v>
      </c>
      <c r="D23" s="557">
        <v>26</v>
      </c>
      <c r="E23" s="558">
        <v>3</v>
      </c>
      <c r="F23" s="559">
        <v>3</v>
      </c>
      <c r="G23" s="559">
        <v>3</v>
      </c>
      <c r="H23" s="563">
        <v>0.11538461538461539</v>
      </c>
      <c r="I23" s="1214"/>
      <c r="J23" s="1215"/>
      <c r="K23" s="559">
        <v>3</v>
      </c>
      <c r="L23" s="561">
        <v>3</v>
      </c>
      <c r="M23" s="564">
        <v>0.11538461538461539</v>
      </c>
    </row>
    <row r="24" spans="1:13" ht="12.75" customHeight="1" x14ac:dyDescent="0.15">
      <c r="A24" s="1156"/>
      <c r="B24" s="457" t="s">
        <v>387</v>
      </c>
      <c r="C24" s="458" t="s">
        <v>271</v>
      </c>
      <c r="D24" s="522">
        <v>44</v>
      </c>
      <c r="E24" s="509">
        <v>2</v>
      </c>
      <c r="F24" s="481">
        <v>2</v>
      </c>
      <c r="G24" s="481">
        <v>2</v>
      </c>
      <c r="H24" s="496">
        <v>4.5454545454545456E-2</v>
      </c>
      <c r="I24" s="1214"/>
      <c r="J24" s="1215"/>
      <c r="K24" s="481">
        <v>2</v>
      </c>
      <c r="L24" s="482">
        <v>2</v>
      </c>
      <c r="M24" s="323">
        <v>4.5454545454545456E-2</v>
      </c>
    </row>
    <row r="25" spans="1:13" ht="12.75" customHeight="1" x14ac:dyDescent="0.15">
      <c r="A25" s="1156"/>
      <c r="B25" s="555" t="s">
        <v>392</v>
      </c>
      <c r="C25" s="556" t="s">
        <v>271</v>
      </c>
      <c r="D25" s="557">
        <v>9</v>
      </c>
      <c r="E25" s="558">
        <v>2</v>
      </c>
      <c r="F25" s="559">
        <v>2</v>
      </c>
      <c r="G25" s="559">
        <v>2</v>
      </c>
      <c r="H25" s="560">
        <v>0.22222222222222221</v>
      </c>
      <c r="I25" s="1216"/>
      <c r="J25" s="1217"/>
      <c r="K25" s="559">
        <v>2</v>
      </c>
      <c r="L25" s="561">
        <v>2</v>
      </c>
      <c r="M25" s="562">
        <v>0.22222222222222221</v>
      </c>
    </row>
    <row r="26" spans="1:13" ht="12.75" customHeight="1" x14ac:dyDescent="0.15">
      <c r="A26" s="1156"/>
      <c r="B26" s="1171" t="s">
        <v>270</v>
      </c>
      <c r="C26" s="476" t="s">
        <v>271</v>
      </c>
      <c r="D26" s="501">
        <v>685</v>
      </c>
      <c r="E26" s="464">
        <v>56</v>
      </c>
      <c r="F26" s="515">
        <v>56</v>
      </c>
      <c r="G26" s="515">
        <v>56</v>
      </c>
      <c r="H26" s="224">
        <v>8.1751824817518248E-2</v>
      </c>
      <c r="I26" s="790" t="s">
        <v>169</v>
      </c>
      <c r="J26" s="790" t="s">
        <v>169</v>
      </c>
      <c r="K26" s="515">
        <v>56</v>
      </c>
      <c r="L26" s="465">
        <v>56</v>
      </c>
      <c r="M26" s="307">
        <v>8.1751824817518248E-2</v>
      </c>
    </row>
    <row r="27" spans="1:13" ht="12.75" customHeight="1" x14ac:dyDescent="0.15">
      <c r="A27" s="1156"/>
      <c r="B27" s="1159"/>
      <c r="C27" s="477" t="s">
        <v>272</v>
      </c>
      <c r="D27" s="502">
        <v>41</v>
      </c>
      <c r="E27" s="490">
        <v>6</v>
      </c>
      <c r="F27" s="479">
        <v>6</v>
      </c>
      <c r="G27" s="479">
        <v>6</v>
      </c>
      <c r="H27" s="496">
        <v>0.14634146341463414</v>
      </c>
      <c r="I27" s="791" t="s">
        <v>169</v>
      </c>
      <c r="J27" s="791" t="s">
        <v>169</v>
      </c>
      <c r="K27" s="479">
        <v>6</v>
      </c>
      <c r="L27" s="480">
        <v>6</v>
      </c>
      <c r="M27" s="323">
        <v>0.14634146341463414</v>
      </c>
    </row>
    <row r="28" spans="1:13" ht="12.75" customHeight="1" x14ac:dyDescent="0.15">
      <c r="A28" s="1156"/>
      <c r="B28" s="1162"/>
      <c r="C28" s="478" t="s">
        <v>274</v>
      </c>
      <c r="D28" s="503">
        <v>726</v>
      </c>
      <c r="E28" s="473">
        <v>62</v>
      </c>
      <c r="F28" s="508">
        <v>62</v>
      </c>
      <c r="G28" s="508">
        <v>62</v>
      </c>
      <c r="H28" s="225">
        <v>8.5399449035812675E-2</v>
      </c>
      <c r="I28" s="216" t="s">
        <v>169</v>
      </c>
      <c r="J28" s="216" t="s">
        <v>169</v>
      </c>
      <c r="K28" s="508">
        <v>62</v>
      </c>
      <c r="L28" s="474">
        <v>62</v>
      </c>
      <c r="M28" s="311">
        <v>8.5399449035812675E-2</v>
      </c>
    </row>
    <row r="29" spans="1:13" ht="12.75" customHeight="1" x14ac:dyDescent="0.15">
      <c r="A29" s="1156"/>
      <c r="B29" s="455" t="s">
        <v>300</v>
      </c>
      <c r="C29" s="462" t="s">
        <v>271</v>
      </c>
      <c r="D29" s="305">
        <v>186</v>
      </c>
      <c r="E29" s="466">
        <v>14</v>
      </c>
      <c r="F29" s="499">
        <v>14</v>
      </c>
      <c r="G29" s="499">
        <v>14</v>
      </c>
      <c r="H29" s="471">
        <v>7.5268817204301078E-2</v>
      </c>
      <c r="I29" s="1203"/>
      <c r="J29" s="1204"/>
      <c r="K29" s="499">
        <v>14</v>
      </c>
      <c r="L29" s="468">
        <v>14</v>
      </c>
      <c r="M29" s="315">
        <v>7.5268817204301078E-2</v>
      </c>
    </row>
    <row r="30" spans="1:13" ht="12.75" customHeight="1" x14ac:dyDescent="0.15">
      <c r="A30" s="1156"/>
      <c r="B30" s="449" t="s">
        <v>386</v>
      </c>
      <c r="C30" s="477" t="s">
        <v>271</v>
      </c>
      <c r="D30" s="502">
        <v>183</v>
      </c>
      <c r="E30" s="490">
        <v>23</v>
      </c>
      <c r="F30" s="479">
        <v>23</v>
      </c>
      <c r="G30" s="479">
        <v>23</v>
      </c>
      <c r="H30" s="496">
        <v>0.12568306010928962</v>
      </c>
      <c r="I30" s="1177"/>
      <c r="J30" s="1178"/>
      <c r="K30" s="479">
        <v>23</v>
      </c>
      <c r="L30" s="480">
        <v>23</v>
      </c>
      <c r="M30" s="323">
        <v>0.12568306010928962</v>
      </c>
    </row>
    <row r="31" spans="1:13" s="70" customFormat="1" ht="12.75" customHeight="1" x14ac:dyDescent="0.15">
      <c r="A31" s="1156"/>
      <c r="B31" s="461" t="s">
        <v>355</v>
      </c>
      <c r="C31" s="523" t="s">
        <v>274</v>
      </c>
      <c r="D31" s="513">
        <v>369</v>
      </c>
      <c r="E31" s="69">
        <v>37</v>
      </c>
      <c r="F31" s="402">
        <v>37</v>
      </c>
      <c r="G31" s="402">
        <v>37</v>
      </c>
      <c r="H31" s="114">
        <v>0.1002710027100271</v>
      </c>
      <c r="I31" s="1166"/>
      <c r="J31" s="1167"/>
      <c r="K31" s="402">
        <v>37</v>
      </c>
      <c r="L31" s="512">
        <v>37</v>
      </c>
      <c r="M31" s="317">
        <v>0.1002710027100271</v>
      </c>
    </row>
    <row r="32" spans="1:13" s="70" customFormat="1" ht="12.75" customHeight="1" x14ac:dyDescent="0.15">
      <c r="A32" s="1156"/>
      <c r="B32" s="1171" t="s">
        <v>384</v>
      </c>
      <c r="C32" s="476" t="s">
        <v>271</v>
      </c>
      <c r="D32" s="501">
        <v>1679</v>
      </c>
      <c r="E32" s="464">
        <v>161</v>
      </c>
      <c r="F32" s="515">
        <v>161</v>
      </c>
      <c r="G32" s="515">
        <v>161</v>
      </c>
      <c r="H32" s="224">
        <v>9.5890410958904104E-2</v>
      </c>
      <c r="I32" s="790" t="s">
        <v>169</v>
      </c>
      <c r="J32" s="790" t="s">
        <v>169</v>
      </c>
      <c r="K32" s="515">
        <v>161</v>
      </c>
      <c r="L32" s="465">
        <v>161</v>
      </c>
      <c r="M32" s="307">
        <v>9.5890410958904104E-2</v>
      </c>
    </row>
    <row r="33" spans="1:13" s="70" customFormat="1" ht="12.75" customHeight="1" x14ac:dyDescent="0.15">
      <c r="A33" s="1156"/>
      <c r="B33" s="1159"/>
      <c r="C33" s="477" t="s">
        <v>272</v>
      </c>
      <c r="D33" s="502">
        <v>41</v>
      </c>
      <c r="E33" s="490">
        <v>6</v>
      </c>
      <c r="F33" s="479">
        <v>6</v>
      </c>
      <c r="G33" s="479">
        <v>6</v>
      </c>
      <c r="H33" s="496">
        <v>0.14634146341463414</v>
      </c>
      <c r="I33" s="791" t="s">
        <v>169</v>
      </c>
      <c r="J33" s="1048" t="s">
        <v>169</v>
      </c>
      <c r="K33" s="479">
        <v>6</v>
      </c>
      <c r="L33" s="480">
        <v>6</v>
      </c>
      <c r="M33" s="323">
        <v>0.14634146341463414</v>
      </c>
    </row>
    <row r="34" spans="1:13" s="70" customFormat="1" ht="12.75" customHeight="1" x14ac:dyDescent="0.15">
      <c r="A34" s="1158"/>
      <c r="B34" s="1162"/>
      <c r="C34" s="478" t="s">
        <v>274</v>
      </c>
      <c r="D34" s="503">
        <v>1720</v>
      </c>
      <c r="E34" s="473">
        <v>167</v>
      </c>
      <c r="F34" s="508">
        <v>167</v>
      </c>
      <c r="G34" s="508">
        <v>167</v>
      </c>
      <c r="H34" s="225">
        <v>9.7093023255813954E-2</v>
      </c>
      <c r="I34" s="216" t="s">
        <v>169</v>
      </c>
      <c r="J34" s="216" t="s">
        <v>169</v>
      </c>
      <c r="K34" s="508">
        <v>167</v>
      </c>
      <c r="L34" s="474">
        <v>167</v>
      </c>
      <c r="M34" s="311">
        <v>9.7093023255813954E-2</v>
      </c>
    </row>
    <row r="35" spans="1:13" s="70" customFormat="1" ht="12.75" customHeight="1" x14ac:dyDescent="0.15">
      <c r="A35" s="302" t="s">
        <v>307</v>
      </c>
      <c r="B35" s="524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304"/>
    </row>
    <row r="36" spans="1:13" ht="12.75" customHeight="1" x14ac:dyDescent="0.15">
      <c r="A36" s="1159"/>
      <c r="B36" s="452" t="s">
        <v>361</v>
      </c>
      <c r="C36" s="476" t="s">
        <v>271</v>
      </c>
      <c r="D36" s="464">
        <v>25</v>
      </c>
      <c r="E36" s="518">
        <v>10</v>
      </c>
      <c r="F36" s="515">
        <v>10</v>
      </c>
      <c r="G36" s="515">
        <v>10</v>
      </c>
      <c r="H36" s="224">
        <v>0.4</v>
      </c>
      <c r="I36" s="447" t="s">
        <v>169</v>
      </c>
      <c r="J36" s="447" t="s">
        <v>169</v>
      </c>
      <c r="K36" s="515">
        <v>10</v>
      </c>
      <c r="L36" s="465">
        <v>10</v>
      </c>
      <c r="M36" s="307">
        <v>0.4</v>
      </c>
    </row>
    <row r="37" spans="1:13" ht="12.75" customHeight="1" x14ac:dyDescent="0.15">
      <c r="A37" s="1159"/>
      <c r="B37" s="308" t="s">
        <v>362</v>
      </c>
      <c r="C37" s="478" t="s">
        <v>271</v>
      </c>
      <c r="D37" s="473">
        <v>16</v>
      </c>
      <c r="E37" s="516">
        <v>3</v>
      </c>
      <c r="F37" s="508">
        <v>3</v>
      </c>
      <c r="G37" s="508">
        <v>3</v>
      </c>
      <c r="H37" s="225">
        <v>0.1875</v>
      </c>
      <c r="I37" s="216" t="s">
        <v>169</v>
      </c>
      <c r="J37" s="216" t="s">
        <v>169</v>
      </c>
      <c r="K37" s="508">
        <v>3</v>
      </c>
      <c r="L37" s="474">
        <v>3</v>
      </c>
      <c r="M37" s="311">
        <v>0.1875</v>
      </c>
    </row>
    <row r="38" spans="1:13" ht="12.75" customHeight="1" x14ac:dyDescent="0.15">
      <c r="A38" s="1162"/>
      <c r="B38" s="456" t="s">
        <v>358</v>
      </c>
      <c r="C38" s="453" t="s">
        <v>274</v>
      </c>
      <c r="D38" s="467">
        <v>41</v>
      </c>
      <c r="E38" s="507">
        <v>13</v>
      </c>
      <c r="F38" s="152">
        <v>13</v>
      </c>
      <c r="G38" s="152">
        <v>13</v>
      </c>
      <c r="H38" s="472">
        <v>0.31707317073170732</v>
      </c>
      <c r="I38" s="792" t="s">
        <v>169</v>
      </c>
      <c r="J38" s="792" t="s">
        <v>169</v>
      </c>
      <c r="K38" s="152">
        <v>13</v>
      </c>
      <c r="L38" s="469">
        <v>13</v>
      </c>
      <c r="M38" s="310">
        <v>0.31707317073170732</v>
      </c>
    </row>
    <row r="39" spans="1:13" s="70" customFormat="1" ht="12.75" customHeight="1" x14ac:dyDescent="0.15">
      <c r="A39" s="333" t="s">
        <v>306</v>
      </c>
      <c r="B39" s="524"/>
      <c r="C39" s="200"/>
      <c r="D39" s="200"/>
      <c r="E39" s="200"/>
      <c r="F39" s="200"/>
      <c r="G39" s="200"/>
      <c r="H39" s="312"/>
      <c r="I39" s="200"/>
      <c r="J39" s="200"/>
      <c r="K39" s="200"/>
      <c r="L39" s="200"/>
      <c r="M39" s="304"/>
    </row>
    <row r="40" spans="1:13" ht="12.75" customHeight="1" x14ac:dyDescent="0.15">
      <c r="A40" s="1159"/>
      <c r="B40" s="452" t="s">
        <v>304</v>
      </c>
      <c r="C40" s="476" t="s">
        <v>271</v>
      </c>
      <c r="D40" s="464">
        <v>20</v>
      </c>
      <c r="E40" s="518">
        <v>10</v>
      </c>
      <c r="F40" s="515">
        <v>10</v>
      </c>
      <c r="G40" s="515">
        <v>10</v>
      </c>
      <c r="H40" s="224">
        <v>0.5</v>
      </c>
      <c r="I40" s="447" t="s">
        <v>169</v>
      </c>
      <c r="J40" s="447" t="s">
        <v>169</v>
      </c>
      <c r="K40" s="515">
        <v>10</v>
      </c>
      <c r="L40" s="465">
        <v>10</v>
      </c>
      <c r="M40" s="307">
        <v>0.5</v>
      </c>
    </row>
    <row r="41" spans="1:13" ht="12.75" customHeight="1" x14ac:dyDescent="0.15">
      <c r="A41" s="1159"/>
      <c r="B41" s="308" t="s">
        <v>303</v>
      </c>
      <c r="C41" s="478" t="s">
        <v>271</v>
      </c>
      <c r="D41" s="473">
        <v>36</v>
      </c>
      <c r="E41" s="516">
        <v>0</v>
      </c>
      <c r="F41" s="508">
        <v>0</v>
      </c>
      <c r="G41" s="508">
        <v>0</v>
      </c>
      <c r="H41" s="225">
        <v>0</v>
      </c>
      <c r="I41" s="216" t="s">
        <v>169</v>
      </c>
      <c r="J41" s="216" t="s">
        <v>169</v>
      </c>
      <c r="K41" s="508">
        <v>0</v>
      </c>
      <c r="L41" s="474">
        <v>0</v>
      </c>
      <c r="M41" s="311">
        <v>0</v>
      </c>
    </row>
    <row r="42" spans="1:13" ht="12.75" customHeight="1" x14ac:dyDescent="0.15">
      <c r="A42" s="1162"/>
      <c r="B42" s="461" t="s">
        <v>360</v>
      </c>
      <c r="C42" s="523" t="s">
        <v>274</v>
      </c>
      <c r="D42" s="69">
        <v>56</v>
      </c>
      <c r="E42" s="520">
        <v>10</v>
      </c>
      <c r="F42" s="402">
        <v>10</v>
      </c>
      <c r="G42" s="402">
        <v>10</v>
      </c>
      <c r="H42" s="114">
        <v>0.17857142857142858</v>
      </c>
      <c r="I42" s="793" t="s">
        <v>169</v>
      </c>
      <c r="J42" s="793" t="s">
        <v>169</v>
      </c>
      <c r="K42" s="402">
        <v>10</v>
      </c>
      <c r="L42" s="512">
        <v>10</v>
      </c>
      <c r="M42" s="317">
        <v>0.17857142857142858</v>
      </c>
    </row>
    <row r="43" spans="1:13" ht="12.75" customHeight="1" x14ac:dyDescent="0.15">
      <c r="A43" s="1171" t="s">
        <v>316</v>
      </c>
      <c r="B43" s="1168"/>
      <c r="C43" s="476" t="s">
        <v>271</v>
      </c>
      <c r="D43" s="501">
        <v>1776</v>
      </c>
      <c r="E43" s="464">
        <v>184</v>
      </c>
      <c r="F43" s="515">
        <v>184</v>
      </c>
      <c r="G43" s="515">
        <v>184</v>
      </c>
      <c r="H43" s="224">
        <v>0.1036036036036036</v>
      </c>
      <c r="I43" s="790" t="s">
        <v>169</v>
      </c>
      <c r="J43" s="790" t="s">
        <v>169</v>
      </c>
      <c r="K43" s="515">
        <v>184</v>
      </c>
      <c r="L43" s="465">
        <v>184</v>
      </c>
      <c r="M43" s="307">
        <v>0.1036036036036036</v>
      </c>
    </row>
    <row r="44" spans="1:13" ht="12.75" customHeight="1" x14ac:dyDescent="0.15">
      <c r="A44" s="1159"/>
      <c r="B44" s="1169"/>
      <c r="C44" s="477" t="s">
        <v>272</v>
      </c>
      <c r="D44" s="502">
        <v>41</v>
      </c>
      <c r="E44" s="490">
        <v>6</v>
      </c>
      <c r="F44" s="479">
        <v>6</v>
      </c>
      <c r="G44" s="479">
        <v>6</v>
      </c>
      <c r="H44" s="496">
        <v>0.14634146341463414</v>
      </c>
      <c r="I44" s="791" t="s">
        <v>169</v>
      </c>
      <c r="J44" s="791" t="s">
        <v>169</v>
      </c>
      <c r="K44" s="479">
        <v>6</v>
      </c>
      <c r="L44" s="480">
        <v>6</v>
      </c>
      <c r="M44" s="323">
        <v>0.14634146341463414</v>
      </c>
    </row>
    <row r="45" spans="1:13" ht="12.75" customHeight="1" x14ac:dyDescent="0.15">
      <c r="A45" s="1162"/>
      <c r="B45" s="1170"/>
      <c r="C45" s="478" t="s">
        <v>274</v>
      </c>
      <c r="D45" s="503">
        <v>1817</v>
      </c>
      <c r="E45" s="473">
        <v>190</v>
      </c>
      <c r="F45" s="508">
        <v>190</v>
      </c>
      <c r="G45" s="508">
        <v>190</v>
      </c>
      <c r="H45" s="225">
        <v>0.10456796917996698</v>
      </c>
      <c r="I45" s="216" t="s">
        <v>169</v>
      </c>
      <c r="J45" s="216" t="s">
        <v>169</v>
      </c>
      <c r="K45" s="508">
        <v>190</v>
      </c>
      <c r="L45" s="474">
        <v>190</v>
      </c>
      <c r="M45" s="311">
        <v>0.10456796917996698</v>
      </c>
    </row>
  </sheetData>
  <mergeCells count="25">
    <mergeCell ref="L5:L7"/>
    <mergeCell ref="M5:M7"/>
    <mergeCell ref="A2:Q2"/>
    <mergeCell ref="A36:A38"/>
    <mergeCell ref="A40:A42"/>
    <mergeCell ref="A5:B7"/>
    <mergeCell ref="C5:C7"/>
    <mergeCell ref="D5:D7"/>
    <mergeCell ref="E5:J5"/>
    <mergeCell ref="K5:K7"/>
    <mergeCell ref="I29:J30"/>
    <mergeCell ref="I9:J9"/>
    <mergeCell ref="I10:J10"/>
    <mergeCell ref="I31:J31"/>
    <mergeCell ref="I19:J25"/>
    <mergeCell ref="A43:B45"/>
    <mergeCell ref="E6:H6"/>
    <mergeCell ref="I6:J6"/>
    <mergeCell ref="A9:A34"/>
    <mergeCell ref="B9:B10"/>
    <mergeCell ref="B11:B12"/>
    <mergeCell ref="B13:B15"/>
    <mergeCell ref="B26:B28"/>
    <mergeCell ref="B32:B34"/>
    <mergeCell ref="B21:B23"/>
  </mergeCells>
  <phoneticPr fontId="1"/>
  <pageMargins left="0.39370078740157483" right="0.39370078740157483" top="0.47244094488188981" bottom="0.47244094488188981" header="0.31496062992125984" footer="0.31496062992125984"/>
  <pageSetup paperSize="9" scale="7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18"/>
  <sheetViews>
    <sheetView zoomScaleNormal="100" zoomScaleSheetLayoutView="100" workbookViewId="0"/>
  </sheetViews>
  <sheetFormatPr defaultColWidth="8.75" defaultRowHeight="12.75" customHeight="1" x14ac:dyDescent="0.15"/>
  <cols>
    <col min="1" max="1" width="2.875" style="33" customWidth="1"/>
    <col min="2" max="2" width="30" style="35" customWidth="1"/>
    <col min="3" max="7" width="10.625" style="33" customWidth="1"/>
    <col min="8" max="8" width="10.625" style="37" customWidth="1"/>
    <col min="9" max="12" width="10.625" style="33" customWidth="1"/>
    <col min="13" max="13" width="6.25" style="33" customWidth="1"/>
    <col min="14" max="15" width="10.625" style="33" customWidth="1"/>
    <col min="16" max="18" width="6.25" style="33" customWidth="1"/>
    <col min="19" max="16384" width="8.75" style="33"/>
  </cols>
  <sheetData>
    <row r="1" spans="1:18" ht="12.75" customHeight="1" x14ac:dyDescent="0.15">
      <c r="A1" s="191" t="s">
        <v>409</v>
      </c>
      <c r="B1" s="33"/>
    </row>
    <row r="2" spans="1:18" s="527" customFormat="1" ht="14.25" x14ac:dyDescent="0.15">
      <c r="A2" s="1133" t="s">
        <v>595</v>
      </c>
      <c r="B2" s="1133"/>
      <c r="C2" s="1133"/>
      <c r="D2" s="1133"/>
      <c r="E2" s="1133"/>
      <c r="F2" s="1133"/>
      <c r="G2" s="1133"/>
      <c r="H2" s="1133"/>
      <c r="I2" s="1133"/>
      <c r="J2" s="1133"/>
      <c r="K2" s="1133"/>
      <c r="L2" s="1133"/>
      <c r="M2" s="1133"/>
      <c r="N2" s="1133"/>
      <c r="O2" s="1133"/>
      <c r="P2" s="1133"/>
      <c r="Q2" s="1133"/>
      <c r="R2" s="1133"/>
    </row>
    <row r="3" spans="1:18" s="527" customFormat="1" ht="14.25" x14ac:dyDescent="0.15">
      <c r="A3" s="915"/>
      <c r="B3" s="915"/>
      <c r="C3" s="915"/>
      <c r="D3" s="915"/>
      <c r="E3" s="915"/>
      <c r="F3" s="915"/>
      <c r="G3" s="915"/>
      <c r="H3" s="915"/>
      <c r="I3" s="915"/>
      <c r="J3" s="915"/>
      <c r="K3" s="915"/>
      <c r="L3" s="915"/>
      <c r="M3" s="915"/>
      <c r="N3" s="915"/>
      <c r="O3" s="915"/>
      <c r="P3" s="915"/>
      <c r="Q3" s="915"/>
      <c r="R3" s="915"/>
    </row>
    <row r="4" spans="1:18" ht="12.75" customHeight="1" x14ac:dyDescent="0.15">
      <c r="A4" s="1153" t="s">
        <v>592</v>
      </c>
      <c r="B4" s="1154"/>
      <c r="C4" s="1154"/>
      <c r="D4" s="1154"/>
      <c r="E4" s="1154"/>
      <c r="F4" s="1154"/>
      <c r="G4" s="1154"/>
      <c r="H4" s="1154"/>
      <c r="I4" s="1154"/>
      <c r="J4" s="1154"/>
      <c r="K4" s="1154"/>
      <c r="L4" s="1154"/>
      <c r="M4" s="1154"/>
      <c r="N4" s="1154"/>
      <c r="O4" s="1154"/>
      <c r="P4" s="1154"/>
      <c r="Q4" s="1154"/>
    </row>
    <row r="5" spans="1:18" ht="12.75" customHeight="1" x14ac:dyDescent="0.15">
      <c r="A5" s="278"/>
      <c r="B5" s="278"/>
      <c r="C5" s="278"/>
      <c r="E5" s="278"/>
      <c r="F5" s="278"/>
      <c r="G5" s="278"/>
      <c r="H5" s="324"/>
    </row>
    <row r="6" spans="1:18" ht="12.75" customHeight="1" x14ac:dyDescent="0.15">
      <c r="A6" s="299" t="s">
        <v>371</v>
      </c>
      <c r="B6" s="300"/>
      <c r="C6" s="300"/>
      <c r="D6" s="300"/>
    </row>
    <row r="7" spans="1:18" s="46" customFormat="1" ht="27" customHeight="1" x14ac:dyDescent="0.15">
      <c r="A7" s="1134" t="s">
        <v>359</v>
      </c>
      <c r="B7" s="1135"/>
      <c r="C7" s="1140" t="s">
        <v>372</v>
      </c>
      <c r="D7" s="1140" t="s">
        <v>424</v>
      </c>
      <c r="E7" s="1134" t="s">
        <v>368</v>
      </c>
      <c r="F7" s="1130" t="s">
        <v>236</v>
      </c>
      <c r="G7" s="1218" t="s">
        <v>357</v>
      </c>
      <c r="H7" s="1116" t="s">
        <v>356</v>
      </c>
      <c r="I7" s="33"/>
      <c r="J7" s="33"/>
      <c r="K7" s="33"/>
      <c r="L7" s="33"/>
      <c r="M7" s="33"/>
      <c r="N7" s="33"/>
      <c r="O7" s="33"/>
      <c r="P7" s="33"/>
      <c r="Q7" s="33"/>
    </row>
    <row r="8" spans="1:18" ht="12.75" customHeight="1" x14ac:dyDescent="0.15">
      <c r="A8" s="1138"/>
      <c r="B8" s="1139"/>
      <c r="C8" s="1142"/>
      <c r="D8" s="1142"/>
      <c r="E8" s="1138"/>
      <c r="F8" s="1132"/>
      <c r="G8" s="1219"/>
      <c r="H8" s="1118"/>
      <c r="I8" s="46"/>
      <c r="J8" s="46"/>
      <c r="K8" s="46"/>
      <c r="L8" s="46"/>
      <c r="M8" s="46"/>
      <c r="N8" s="46"/>
      <c r="O8" s="46"/>
      <c r="P8" s="46"/>
      <c r="Q8" s="46"/>
    </row>
    <row r="9" spans="1:18" ht="12.75" customHeight="1" x14ac:dyDescent="0.15">
      <c r="A9" s="302" t="s">
        <v>354</v>
      </c>
      <c r="B9" s="200"/>
      <c r="C9" s="200"/>
      <c r="D9" s="200"/>
      <c r="E9" s="200"/>
      <c r="F9" s="200"/>
      <c r="G9" s="200"/>
      <c r="H9" s="304"/>
    </row>
    <row r="10" spans="1:18" ht="12.75" customHeight="1" x14ac:dyDescent="0.15">
      <c r="A10" s="1159"/>
      <c r="B10" s="657" t="s">
        <v>304</v>
      </c>
      <c r="C10" s="664" t="s">
        <v>271</v>
      </c>
      <c r="D10" s="706">
        <v>9</v>
      </c>
      <c r="E10" s="667">
        <v>14</v>
      </c>
      <c r="F10" s="702">
        <v>14</v>
      </c>
      <c r="G10" s="669">
        <v>9</v>
      </c>
      <c r="H10" s="315">
        <v>1.5555555555555556</v>
      </c>
    </row>
    <row r="11" spans="1:18" ht="12.75" customHeight="1" x14ac:dyDescent="0.15">
      <c r="A11" s="1159"/>
      <c r="B11" s="663" t="s">
        <v>425</v>
      </c>
      <c r="C11" s="734" t="s">
        <v>274</v>
      </c>
      <c r="D11" s="744">
        <v>9</v>
      </c>
      <c r="E11" s="745">
        <v>14</v>
      </c>
      <c r="F11" s="743">
        <v>14</v>
      </c>
      <c r="G11" s="720">
        <v>9</v>
      </c>
      <c r="H11" s="317">
        <v>1.5555555555555556</v>
      </c>
    </row>
    <row r="12" spans="1:18" ht="12.75" customHeight="1" x14ac:dyDescent="0.15">
      <c r="A12" s="1159"/>
      <c r="B12" s="656" t="s">
        <v>285</v>
      </c>
      <c r="C12" s="654" t="s">
        <v>271</v>
      </c>
      <c r="D12" s="714">
        <v>4</v>
      </c>
      <c r="E12" s="713">
        <v>13</v>
      </c>
      <c r="F12" s="699">
        <v>12</v>
      </c>
      <c r="G12" s="715">
        <v>4</v>
      </c>
      <c r="H12" s="321">
        <v>3.25</v>
      </c>
    </row>
    <row r="13" spans="1:18" ht="12.75" customHeight="1" x14ac:dyDescent="0.15">
      <c r="A13" s="1159"/>
      <c r="B13" s="658" t="s">
        <v>261</v>
      </c>
      <c r="C13" s="659" t="s">
        <v>271</v>
      </c>
      <c r="D13" s="710">
        <v>3</v>
      </c>
      <c r="E13" s="712">
        <v>3</v>
      </c>
      <c r="F13" s="680">
        <v>3</v>
      </c>
      <c r="G13" s="681">
        <v>3</v>
      </c>
      <c r="H13" s="328">
        <v>1</v>
      </c>
    </row>
    <row r="14" spans="1:18" ht="12.75" customHeight="1" x14ac:dyDescent="0.15">
      <c r="A14" s="1159"/>
      <c r="B14" s="663" t="s">
        <v>270</v>
      </c>
      <c r="C14" s="734" t="s">
        <v>274</v>
      </c>
      <c r="D14" s="744">
        <v>7</v>
      </c>
      <c r="E14" s="745">
        <v>16</v>
      </c>
      <c r="F14" s="743">
        <v>15</v>
      </c>
      <c r="G14" s="720">
        <v>7</v>
      </c>
      <c r="H14" s="317">
        <v>2.2857142857142856</v>
      </c>
    </row>
    <row r="15" spans="1:18" ht="12.75" customHeight="1" x14ac:dyDescent="0.15">
      <c r="A15" s="1159"/>
      <c r="B15" s="656" t="s">
        <v>313</v>
      </c>
      <c r="C15" s="654" t="s">
        <v>271</v>
      </c>
      <c r="D15" s="714">
        <v>18</v>
      </c>
      <c r="E15" s="713">
        <v>36</v>
      </c>
      <c r="F15" s="699">
        <v>36</v>
      </c>
      <c r="G15" s="715">
        <v>18</v>
      </c>
      <c r="H15" s="321">
        <v>2</v>
      </c>
    </row>
    <row r="16" spans="1:18" s="70" customFormat="1" ht="12.75" customHeight="1" x14ac:dyDescent="0.15">
      <c r="A16" s="1161"/>
      <c r="B16" s="658" t="s">
        <v>309</v>
      </c>
      <c r="C16" s="659" t="s">
        <v>271</v>
      </c>
      <c r="D16" s="710">
        <v>3</v>
      </c>
      <c r="E16" s="712">
        <v>5</v>
      </c>
      <c r="F16" s="680">
        <v>5</v>
      </c>
      <c r="G16" s="681">
        <v>3</v>
      </c>
      <c r="H16" s="328">
        <v>1.6666666666666667</v>
      </c>
      <c r="I16" s="685"/>
      <c r="J16" s="674"/>
      <c r="K16" s="674"/>
      <c r="L16" s="674"/>
      <c r="M16" s="674"/>
      <c r="N16" s="674"/>
      <c r="O16" s="33"/>
      <c r="P16" s="33"/>
      <c r="Q16" s="33"/>
    </row>
    <row r="17" spans="1:17" s="70" customFormat="1" ht="12.75" customHeight="1" x14ac:dyDescent="0.15">
      <c r="A17" s="1159"/>
      <c r="B17" s="663" t="s">
        <v>355</v>
      </c>
      <c r="C17" s="734" t="s">
        <v>274</v>
      </c>
      <c r="D17" s="744">
        <v>21</v>
      </c>
      <c r="E17" s="745">
        <v>41</v>
      </c>
      <c r="F17" s="743">
        <v>41</v>
      </c>
      <c r="G17" s="720">
        <v>21</v>
      </c>
      <c r="H17" s="317">
        <v>1.9523809523809523</v>
      </c>
    </row>
    <row r="18" spans="1:17" ht="12.75" customHeight="1" x14ac:dyDescent="0.15">
      <c r="A18" s="1161" t="s">
        <v>316</v>
      </c>
      <c r="B18" s="1172"/>
      <c r="C18" s="647" t="s">
        <v>274</v>
      </c>
      <c r="D18" s="445">
        <v>37</v>
      </c>
      <c r="E18" s="69">
        <v>71</v>
      </c>
      <c r="F18" s="402">
        <v>70</v>
      </c>
      <c r="G18" s="633">
        <v>37</v>
      </c>
      <c r="H18" s="317">
        <v>1.9189189189189189</v>
      </c>
      <c r="I18" s="70"/>
      <c r="J18" s="70"/>
      <c r="K18" s="70"/>
      <c r="L18" s="70"/>
      <c r="M18" s="70"/>
      <c r="N18" s="70"/>
      <c r="O18" s="70"/>
      <c r="P18" s="70"/>
      <c r="Q18" s="70"/>
    </row>
  </sheetData>
  <mergeCells count="11">
    <mergeCell ref="A18:B18"/>
    <mergeCell ref="E7:E8"/>
    <mergeCell ref="F7:F8"/>
    <mergeCell ref="G7:G8"/>
    <mergeCell ref="A2:R2"/>
    <mergeCell ref="A10:A17"/>
    <mergeCell ref="D7:D8"/>
    <mergeCell ref="H7:H8"/>
    <mergeCell ref="A7:B8"/>
    <mergeCell ref="C7:C8"/>
    <mergeCell ref="A4:Q4"/>
  </mergeCells>
  <phoneticPr fontId="1"/>
  <pageMargins left="0.39370078740157483" right="0.39370078740157483" top="0.47244094488188981" bottom="0.47244094488188981" header="0.31496062992125984" footer="0.31496062992125984"/>
  <pageSetup paperSize="9" scale="7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76"/>
  <sheetViews>
    <sheetView zoomScaleNormal="100" zoomScaleSheetLayoutView="100" workbookViewId="0"/>
  </sheetViews>
  <sheetFormatPr defaultColWidth="8.75" defaultRowHeight="12.75" customHeight="1" x14ac:dyDescent="0.15"/>
  <cols>
    <col min="1" max="1" width="2.875" style="33" customWidth="1"/>
    <col min="2" max="2" width="30" style="35" customWidth="1"/>
    <col min="3" max="12" width="10.625" style="33" customWidth="1"/>
    <col min="13" max="13" width="6.25" style="301" customWidth="1"/>
    <col min="14" max="14" width="10.625" style="33" customWidth="1"/>
    <col min="15" max="15" width="10.625" style="37" customWidth="1"/>
    <col min="16" max="18" width="6.25" style="33" customWidth="1"/>
    <col min="19" max="16384" width="8.75" style="33"/>
  </cols>
  <sheetData>
    <row r="1" spans="1:18" ht="12.75" customHeight="1" x14ac:dyDescent="0.15">
      <c r="A1" s="191" t="s">
        <v>410</v>
      </c>
      <c r="B1" s="33"/>
      <c r="M1" s="33"/>
      <c r="O1" s="33"/>
    </row>
    <row r="2" spans="1:18" s="34" customFormat="1" ht="14.25" x14ac:dyDescent="0.15">
      <c r="A2" s="1185" t="s">
        <v>437</v>
      </c>
      <c r="B2" s="1133"/>
      <c r="C2" s="1133"/>
      <c r="D2" s="1133"/>
      <c r="E2" s="1133"/>
      <c r="F2" s="1133"/>
      <c r="G2" s="1133"/>
      <c r="H2" s="1133"/>
      <c r="I2" s="1133"/>
      <c r="J2" s="1133"/>
      <c r="K2" s="1133"/>
      <c r="L2" s="1133"/>
      <c r="M2" s="1133"/>
      <c r="N2" s="1133"/>
      <c r="O2" s="1133"/>
      <c r="P2" s="1133"/>
      <c r="Q2" s="1133"/>
      <c r="R2" s="1133"/>
    </row>
    <row r="3" spans="1:18" s="34" customFormat="1" ht="13.5" x14ac:dyDescent="0.15">
      <c r="A3" s="297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</row>
    <row r="4" spans="1:18" ht="11.25" x14ac:dyDescent="0.15">
      <c r="A4" s="278"/>
      <c r="B4" s="33" t="s">
        <v>473</v>
      </c>
      <c r="M4" s="33"/>
      <c r="N4" s="278"/>
      <c r="O4" s="278"/>
      <c r="P4" s="278"/>
      <c r="Q4" s="278"/>
      <c r="R4" s="278"/>
    </row>
    <row r="5" spans="1:18" ht="11.25" x14ac:dyDescent="0.15">
      <c r="A5" s="278"/>
      <c r="B5" s="33" t="s">
        <v>404</v>
      </c>
      <c r="M5" s="33"/>
      <c r="O5" s="33"/>
    </row>
    <row r="6" spans="1:18" ht="11.25" x14ac:dyDescent="0.15">
      <c r="A6" s="278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ht="12.75" customHeight="1" x14ac:dyDescent="0.15">
      <c r="A7" s="299" t="s">
        <v>371</v>
      </c>
      <c r="B7" s="300"/>
      <c r="C7" s="300"/>
    </row>
    <row r="8" spans="1:18" ht="12.75" customHeight="1" x14ac:dyDescent="0.15">
      <c r="A8" s="1134" t="s">
        <v>359</v>
      </c>
      <c r="B8" s="1135"/>
      <c r="C8" s="1140" t="s">
        <v>372</v>
      </c>
      <c r="D8" s="1143" t="s">
        <v>492</v>
      </c>
      <c r="E8" s="1146" t="s">
        <v>367</v>
      </c>
      <c r="F8" s="1147"/>
      <c r="G8" s="1147"/>
      <c r="H8" s="1147"/>
      <c r="I8" s="1147"/>
      <c r="J8" s="1147"/>
      <c r="K8" s="1130" t="s">
        <v>504</v>
      </c>
      <c r="L8" s="1107" t="s">
        <v>366</v>
      </c>
      <c r="M8" s="1108"/>
      <c r="N8" s="1113" t="s">
        <v>503</v>
      </c>
      <c r="O8" s="1116" t="s">
        <v>540</v>
      </c>
      <c r="P8" s="1119" t="s">
        <v>255</v>
      </c>
      <c r="Q8" s="1120"/>
      <c r="R8" s="1121"/>
    </row>
    <row r="9" spans="1:18" ht="27" customHeight="1" x14ac:dyDescent="0.15">
      <c r="A9" s="1136"/>
      <c r="B9" s="1137"/>
      <c r="C9" s="1141"/>
      <c r="D9" s="1144"/>
      <c r="E9" s="1148" t="s">
        <v>363</v>
      </c>
      <c r="F9" s="1149"/>
      <c r="G9" s="1149"/>
      <c r="H9" s="1150"/>
      <c r="I9" s="1151" t="s">
        <v>365</v>
      </c>
      <c r="J9" s="1152"/>
      <c r="K9" s="1131"/>
      <c r="L9" s="1109"/>
      <c r="M9" s="1110"/>
      <c r="N9" s="1114"/>
      <c r="O9" s="1117"/>
      <c r="P9" s="1122"/>
      <c r="Q9" s="1123"/>
      <c r="R9" s="1124"/>
    </row>
    <row r="10" spans="1:18" s="46" customFormat="1" ht="27" customHeight="1" x14ac:dyDescent="0.15">
      <c r="A10" s="1138"/>
      <c r="B10" s="1139"/>
      <c r="C10" s="1142"/>
      <c r="D10" s="1145"/>
      <c r="E10" s="42" t="s">
        <v>368</v>
      </c>
      <c r="F10" s="43" t="s">
        <v>236</v>
      </c>
      <c r="G10" s="43" t="s">
        <v>357</v>
      </c>
      <c r="H10" s="43" t="s">
        <v>356</v>
      </c>
      <c r="I10" s="43" t="s">
        <v>369</v>
      </c>
      <c r="J10" s="158" t="s">
        <v>364</v>
      </c>
      <c r="K10" s="1132"/>
      <c r="L10" s="1111"/>
      <c r="M10" s="1112"/>
      <c r="N10" s="1115"/>
      <c r="O10" s="1118"/>
      <c r="P10" s="42" t="s">
        <v>248</v>
      </c>
      <c r="Q10" s="43" t="s">
        <v>249</v>
      </c>
      <c r="R10" s="45" t="s">
        <v>250</v>
      </c>
    </row>
    <row r="11" spans="1:18" ht="12.75" customHeight="1" x14ac:dyDescent="0.15">
      <c r="A11" s="302" t="s">
        <v>437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303"/>
      <c r="N11" s="200"/>
      <c r="O11" s="312"/>
      <c r="P11" s="200"/>
      <c r="Q11" s="200"/>
      <c r="R11" s="305"/>
    </row>
    <row r="12" spans="1:18" ht="12.75" customHeight="1" x14ac:dyDescent="0.15">
      <c r="A12" s="714"/>
      <c r="B12" s="313" t="s">
        <v>304</v>
      </c>
      <c r="C12" s="314" t="s">
        <v>271</v>
      </c>
      <c r="D12" s="305">
        <v>370</v>
      </c>
      <c r="E12" s="154">
        <v>196</v>
      </c>
      <c r="F12" s="184">
        <v>195</v>
      </c>
      <c r="G12" s="184">
        <v>195</v>
      </c>
      <c r="H12" s="156">
        <v>0.52972972972972976</v>
      </c>
      <c r="I12" s="1166"/>
      <c r="J12" s="1167"/>
      <c r="K12" s="184">
        <v>196</v>
      </c>
      <c r="L12" s="155">
        <v>195</v>
      </c>
      <c r="M12" s="303">
        <v>0</v>
      </c>
      <c r="N12" s="757" t="s">
        <v>543</v>
      </c>
      <c r="O12" s="315">
        <v>0.52972972972972976</v>
      </c>
      <c r="P12" s="154">
        <v>0</v>
      </c>
      <c r="Q12" s="184">
        <v>0</v>
      </c>
      <c r="R12" s="185">
        <v>0</v>
      </c>
    </row>
    <row r="13" spans="1:18" ht="12.75" customHeight="1" x14ac:dyDescent="0.15">
      <c r="A13" s="714"/>
      <c r="B13" s="575" t="s">
        <v>425</v>
      </c>
      <c r="C13" s="584" t="s">
        <v>274</v>
      </c>
      <c r="D13" s="305">
        <v>370</v>
      </c>
      <c r="E13" s="591">
        <v>196</v>
      </c>
      <c r="F13" s="604">
        <v>195</v>
      </c>
      <c r="G13" s="604">
        <v>195</v>
      </c>
      <c r="H13" s="592">
        <v>0.52972972972972976</v>
      </c>
      <c r="I13" s="1166"/>
      <c r="J13" s="1167"/>
      <c r="K13" s="604">
        <v>196</v>
      </c>
      <c r="L13" s="589">
        <v>195</v>
      </c>
      <c r="M13" s="636">
        <v>0</v>
      </c>
      <c r="N13" s="757" t="s">
        <v>543</v>
      </c>
      <c r="O13" s="317">
        <v>0.52972972972972976</v>
      </c>
      <c r="P13" s="69">
        <v>0</v>
      </c>
      <c r="Q13" s="67">
        <v>0</v>
      </c>
      <c r="R13" s="62">
        <v>0</v>
      </c>
    </row>
    <row r="14" spans="1:18" ht="12.75" customHeight="1" x14ac:dyDescent="0.15">
      <c r="A14" s="714"/>
      <c r="B14" s="653" t="s">
        <v>261</v>
      </c>
      <c r="C14" s="675" t="s">
        <v>272</v>
      </c>
      <c r="D14" s="703">
        <v>35</v>
      </c>
      <c r="E14" s="665">
        <v>17</v>
      </c>
      <c r="F14" s="722">
        <v>17</v>
      </c>
      <c r="G14" s="722">
        <v>17</v>
      </c>
      <c r="H14" s="224">
        <v>0.48571428571428571</v>
      </c>
      <c r="I14" s="845" t="s">
        <v>531</v>
      </c>
      <c r="J14" s="845" t="s">
        <v>531</v>
      </c>
      <c r="K14" s="722">
        <v>17</v>
      </c>
      <c r="L14" s="666">
        <v>17</v>
      </c>
      <c r="M14" s="95">
        <v>0</v>
      </c>
      <c r="N14" s="868" t="s">
        <v>543</v>
      </c>
      <c r="O14" s="748">
        <v>0.48571428571428571</v>
      </c>
      <c r="P14" s="665">
        <v>0</v>
      </c>
      <c r="Q14" s="722">
        <v>0</v>
      </c>
      <c r="R14" s="727">
        <v>0</v>
      </c>
    </row>
    <row r="15" spans="1:18" ht="12.75" customHeight="1" x14ac:dyDescent="0.15">
      <c r="A15" s="714"/>
      <c r="B15" s="742" t="s">
        <v>286</v>
      </c>
      <c r="C15" s="677" t="s">
        <v>272</v>
      </c>
      <c r="D15" s="705">
        <v>75</v>
      </c>
      <c r="E15" s="672">
        <v>25</v>
      </c>
      <c r="F15" s="711">
        <v>24</v>
      </c>
      <c r="G15" s="711">
        <v>24</v>
      </c>
      <c r="H15" s="225">
        <v>0.33333333333333331</v>
      </c>
      <c r="I15" s="1179"/>
      <c r="J15" s="1180"/>
      <c r="K15" s="711">
        <v>25</v>
      </c>
      <c r="L15" s="673">
        <v>24</v>
      </c>
      <c r="M15" s="108">
        <v>1</v>
      </c>
      <c r="N15" s="406" t="s">
        <v>543</v>
      </c>
      <c r="O15" s="311">
        <v>0.33333333333333331</v>
      </c>
      <c r="P15" s="672">
        <v>0</v>
      </c>
      <c r="Q15" s="711">
        <v>0</v>
      </c>
      <c r="R15" s="724">
        <v>0</v>
      </c>
    </row>
    <row r="16" spans="1:18" ht="12.75" customHeight="1" x14ac:dyDescent="0.15">
      <c r="A16" s="714"/>
      <c r="B16" s="576" t="s">
        <v>270</v>
      </c>
      <c r="C16" s="647" t="s">
        <v>274</v>
      </c>
      <c r="D16" s="634">
        <v>110</v>
      </c>
      <c r="E16" s="69">
        <v>42</v>
      </c>
      <c r="F16" s="402">
        <v>41</v>
      </c>
      <c r="G16" s="402">
        <v>41</v>
      </c>
      <c r="H16" s="114">
        <v>0.38181818181818183</v>
      </c>
      <c r="I16" s="845" t="s">
        <v>531</v>
      </c>
      <c r="J16" s="845" t="s">
        <v>531</v>
      </c>
      <c r="K16" s="99">
        <v>42</v>
      </c>
      <c r="L16" s="91">
        <v>41</v>
      </c>
      <c r="M16" s="908">
        <v>1</v>
      </c>
      <c r="N16" s="870" t="s">
        <v>543</v>
      </c>
      <c r="O16" s="307">
        <v>0.38181818181818183</v>
      </c>
      <c r="P16" s="90">
        <v>0</v>
      </c>
      <c r="Q16" s="99">
        <v>0</v>
      </c>
      <c r="R16" s="97">
        <v>0</v>
      </c>
    </row>
    <row r="17" spans="1:18" ht="12.75" customHeight="1" x14ac:dyDescent="0.15">
      <c r="A17" s="714"/>
      <c r="B17" s="306" t="s">
        <v>300</v>
      </c>
      <c r="C17" s="314" t="s">
        <v>271</v>
      </c>
      <c r="D17" s="305">
        <v>480</v>
      </c>
      <c r="E17" s="154">
        <v>176</v>
      </c>
      <c r="F17" s="184">
        <v>176</v>
      </c>
      <c r="G17" s="184">
        <v>176</v>
      </c>
      <c r="H17" s="156">
        <v>0.36666666666666664</v>
      </c>
      <c r="I17" s="1166"/>
      <c r="J17" s="1167"/>
      <c r="K17" s="184">
        <v>176</v>
      </c>
      <c r="L17" s="155">
        <v>176</v>
      </c>
      <c r="M17" s="303">
        <v>0</v>
      </c>
      <c r="N17" s="757" t="s">
        <v>543</v>
      </c>
      <c r="O17" s="315">
        <v>0.36666666666666664</v>
      </c>
      <c r="P17" s="154">
        <v>0</v>
      </c>
      <c r="Q17" s="184">
        <v>0</v>
      </c>
      <c r="R17" s="185">
        <v>0</v>
      </c>
    </row>
    <row r="18" spans="1:18" s="70" customFormat="1" ht="12.75" customHeight="1" x14ac:dyDescent="0.15">
      <c r="A18" s="707"/>
      <c r="B18" s="529" t="s">
        <v>355</v>
      </c>
      <c r="C18" s="277" t="s">
        <v>274</v>
      </c>
      <c r="D18" s="129">
        <v>480</v>
      </c>
      <c r="E18" s="69">
        <v>176</v>
      </c>
      <c r="F18" s="67">
        <v>176</v>
      </c>
      <c r="G18" s="67">
        <v>176</v>
      </c>
      <c r="H18" s="114">
        <v>0.36666666666666664</v>
      </c>
      <c r="I18" s="1166"/>
      <c r="J18" s="1167"/>
      <c r="K18" s="67">
        <v>176</v>
      </c>
      <c r="L18" s="63">
        <v>176</v>
      </c>
      <c r="M18" s="142">
        <v>0</v>
      </c>
      <c r="N18" s="407" t="s">
        <v>543</v>
      </c>
      <c r="O18" s="317">
        <v>0.36666666666666664</v>
      </c>
      <c r="P18" s="69">
        <v>0</v>
      </c>
      <c r="Q18" s="67">
        <v>0</v>
      </c>
      <c r="R18" s="62">
        <v>0</v>
      </c>
    </row>
    <row r="19" spans="1:18" s="70" customFormat="1" ht="12.75" customHeight="1" x14ac:dyDescent="0.15">
      <c r="A19" s="1171" t="s">
        <v>316</v>
      </c>
      <c r="B19" s="1193"/>
      <c r="C19" s="288" t="s">
        <v>271</v>
      </c>
      <c r="D19" s="124">
        <v>850</v>
      </c>
      <c r="E19" s="90">
        <v>372</v>
      </c>
      <c r="F19" s="99">
        <v>371</v>
      </c>
      <c r="G19" s="99">
        <v>371</v>
      </c>
      <c r="H19" s="93">
        <v>0.43764705882352939</v>
      </c>
      <c r="I19" s="1210"/>
      <c r="J19" s="1211"/>
      <c r="K19" s="99">
        <v>372</v>
      </c>
      <c r="L19" s="91">
        <v>371</v>
      </c>
      <c r="M19" s="95">
        <v>0</v>
      </c>
      <c r="N19" s="870" t="s">
        <v>543</v>
      </c>
      <c r="O19" s="307">
        <v>0.43764705882352939</v>
      </c>
      <c r="P19" s="90">
        <v>0</v>
      </c>
      <c r="Q19" s="99">
        <v>0</v>
      </c>
      <c r="R19" s="97">
        <v>0</v>
      </c>
    </row>
    <row r="20" spans="1:18" s="70" customFormat="1" ht="12.75" customHeight="1" x14ac:dyDescent="0.15">
      <c r="A20" s="1159"/>
      <c r="B20" s="1194"/>
      <c r="C20" s="290" t="s">
        <v>272</v>
      </c>
      <c r="D20" s="193">
        <v>110</v>
      </c>
      <c r="E20" s="76">
        <v>42</v>
      </c>
      <c r="F20" s="77">
        <v>41</v>
      </c>
      <c r="G20" s="77">
        <v>41</v>
      </c>
      <c r="H20" s="80">
        <v>0.38181818181818183</v>
      </c>
      <c r="I20" s="846" t="s">
        <v>531</v>
      </c>
      <c r="J20" s="846" t="s">
        <v>531</v>
      </c>
      <c r="K20" s="77">
        <v>42</v>
      </c>
      <c r="L20" s="78">
        <v>41</v>
      </c>
      <c r="M20" s="82">
        <v>1</v>
      </c>
      <c r="N20" s="869" t="s">
        <v>543</v>
      </c>
      <c r="O20" s="323">
        <v>0.38181818181818183</v>
      </c>
      <c r="P20" s="76">
        <v>0</v>
      </c>
      <c r="Q20" s="77">
        <v>0</v>
      </c>
      <c r="R20" s="102">
        <v>0</v>
      </c>
    </row>
    <row r="21" spans="1:18" s="70" customFormat="1" ht="12.75" customHeight="1" x14ac:dyDescent="0.15">
      <c r="A21" s="1162"/>
      <c r="B21" s="1195"/>
      <c r="C21" s="309" t="s">
        <v>274</v>
      </c>
      <c r="D21" s="127">
        <v>960</v>
      </c>
      <c r="E21" s="104">
        <v>414</v>
      </c>
      <c r="F21" s="112">
        <v>412</v>
      </c>
      <c r="G21" s="112">
        <v>412</v>
      </c>
      <c r="H21" s="107">
        <v>0.43125000000000002</v>
      </c>
      <c r="I21" s="860" t="s">
        <v>531</v>
      </c>
      <c r="J21" s="860" t="s">
        <v>531</v>
      </c>
      <c r="K21" s="112">
        <v>414</v>
      </c>
      <c r="L21" s="105">
        <v>412</v>
      </c>
      <c r="M21" s="108">
        <v>1</v>
      </c>
      <c r="N21" s="406" t="s">
        <v>543</v>
      </c>
      <c r="O21" s="311">
        <v>0.43125000000000002</v>
      </c>
      <c r="P21" s="104">
        <v>0</v>
      </c>
      <c r="Q21" s="112">
        <v>0</v>
      </c>
      <c r="R21" s="110">
        <v>0</v>
      </c>
    </row>
    <row r="23" spans="1:18" ht="12.75" customHeight="1" x14ac:dyDescent="0.15">
      <c r="A23" s="191" t="s">
        <v>426</v>
      </c>
      <c r="B23" s="33"/>
      <c r="M23" s="33"/>
      <c r="O23" s="33"/>
    </row>
    <row r="24" spans="1:18" s="34" customFormat="1" ht="14.25" x14ac:dyDescent="0.15">
      <c r="A24" s="1185" t="s">
        <v>469</v>
      </c>
      <c r="B24" s="1133"/>
      <c r="C24" s="1133"/>
      <c r="D24" s="1133"/>
      <c r="E24" s="1133"/>
      <c r="F24" s="1133"/>
      <c r="G24" s="1133"/>
      <c r="H24" s="1133"/>
      <c r="I24" s="1133"/>
      <c r="J24" s="1133"/>
      <c r="K24" s="1133"/>
      <c r="L24" s="1133"/>
      <c r="M24" s="1133"/>
      <c r="N24" s="1133"/>
      <c r="O24" s="1133"/>
      <c r="P24" s="1133"/>
      <c r="Q24" s="1133"/>
      <c r="R24" s="1133"/>
    </row>
    <row r="25" spans="1:18" ht="11.25" x14ac:dyDescent="0.15">
      <c r="A25" s="278"/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</row>
    <row r="26" spans="1:18" ht="11.25" x14ac:dyDescent="0.15">
      <c r="A26" s="278"/>
      <c r="B26" s="1155" t="s">
        <v>423</v>
      </c>
      <c r="C26" s="1155"/>
      <c r="D26" s="1155"/>
      <c r="E26" s="1155"/>
      <c r="F26" s="1155"/>
      <c r="G26" s="1155"/>
      <c r="H26" s="1155"/>
      <c r="I26" s="1155"/>
      <c r="J26" s="1155"/>
      <c r="K26" s="1155"/>
      <c r="L26" s="1155"/>
      <c r="M26" s="1155"/>
      <c r="N26" s="1155"/>
      <c r="O26" s="1155"/>
      <c r="P26" s="1155"/>
      <c r="Q26" s="1155"/>
      <c r="R26" s="1155"/>
    </row>
    <row r="27" spans="1:18" ht="11.25" x14ac:dyDescent="0.15">
      <c r="A27" s="278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ht="12.75" customHeight="1" x14ac:dyDescent="0.15">
      <c r="A28" s="299" t="s">
        <v>371</v>
      </c>
      <c r="B28" s="300"/>
      <c r="C28" s="300"/>
    </row>
    <row r="29" spans="1:18" ht="12.75" customHeight="1" x14ac:dyDescent="0.15">
      <c r="A29" s="1134" t="s">
        <v>359</v>
      </c>
      <c r="B29" s="1135"/>
      <c r="C29" s="1140" t="s">
        <v>372</v>
      </c>
      <c r="D29" s="1143" t="s">
        <v>492</v>
      </c>
      <c r="E29" s="1146" t="s">
        <v>367</v>
      </c>
      <c r="F29" s="1147"/>
      <c r="G29" s="1147"/>
      <c r="H29" s="1147"/>
      <c r="I29" s="1147"/>
      <c r="J29" s="1147"/>
      <c r="K29" s="1130" t="s">
        <v>504</v>
      </c>
      <c r="L29" s="1107" t="s">
        <v>366</v>
      </c>
      <c r="M29" s="1108"/>
      <c r="N29" s="1113" t="s">
        <v>503</v>
      </c>
      <c r="O29" s="1116" t="s">
        <v>540</v>
      </c>
      <c r="P29" s="1119" t="s">
        <v>255</v>
      </c>
      <c r="Q29" s="1120"/>
      <c r="R29" s="1121"/>
    </row>
    <row r="30" spans="1:18" ht="27" customHeight="1" x14ac:dyDescent="0.15">
      <c r="A30" s="1136"/>
      <c r="B30" s="1137"/>
      <c r="C30" s="1141"/>
      <c r="D30" s="1144"/>
      <c r="E30" s="1148" t="s">
        <v>363</v>
      </c>
      <c r="F30" s="1149"/>
      <c r="G30" s="1149"/>
      <c r="H30" s="1150"/>
      <c r="I30" s="1151" t="s">
        <v>365</v>
      </c>
      <c r="J30" s="1152"/>
      <c r="K30" s="1131"/>
      <c r="L30" s="1109"/>
      <c r="M30" s="1110"/>
      <c r="N30" s="1114"/>
      <c r="O30" s="1117"/>
      <c r="P30" s="1122"/>
      <c r="Q30" s="1123"/>
      <c r="R30" s="1124"/>
    </row>
    <row r="31" spans="1:18" s="46" customFormat="1" ht="27" customHeight="1" x14ac:dyDescent="0.15">
      <c r="A31" s="1138"/>
      <c r="B31" s="1139"/>
      <c r="C31" s="1142"/>
      <c r="D31" s="1145"/>
      <c r="E31" s="42" t="s">
        <v>368</v>
      </c>
      <c r="F31" s="43" t="s">
        <v>236</v>
      </c>
      <c r="G31" s="43" t="s">
        <v>357</v>
      </c>
      <c r="H31" s="43" t="s">
        <v>356</v>
      </c>
      <c r="I31" s="43" t="s">
        <v>369</v>
      </c>
      <c r="J31" s="158" t="s">
        <v>364</v>
      </c>
      <c r="K31" s="1132"/>
      <c r="L31" s="1111"/>
      <c r="M31" s="1112"/>
      <c r="N31" s="1115"/>
      <c r="O31" s="1118"/>
      <c r="P31" s="42" t="s">
        <v>248</v>
      </c>
      <c r="Q31" s="43" t="s">
        <v>249</v>
      </c>
      <c r="R31" s="45" t="s">
        <v>250</v>
      </c>
    </row>
    <row r="32" spans="1:18" ht="12.75" customHeight="1" x14ac:dyDescent="0.15">
      <c r="A32" s="302" t="s">
        <v>437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303"/>
      <c r="N32" s="200"/>
      <c r="O32" s="312"/>
      <c r="P32" s="200"/>
      <c r="Q32" s="200"/>
      <c r="R32" s="305"/>
    </row>
    <row r="33" spans="1:18" ht="12.75" customHeight="1" x14ac:dyDescent="0.15">
      <c r="A33" s="550"/>
      <c r="B33" s="313" t="s">
        <v>304</v>
      </c>
      <c r="C33" s="314" t="s">
        <v>271</v>
      </c>
      <c r="D33" s="305">
        <v>370</v>
      </c>
      <c r="E33" s="154">
        <v>181</v>
      </c>
      <c r="F33" s="184">
        <v>180</v>
      </c>
      <c r="G33" s="184">
        <v>180</v>
      </c>
      <c r="H33" s="156">
        <v>0.48918918918918919</v>
      </c>
      <c r="I33" s="1166"/>
      <c r="J33" s="1167"/>
      <c r="K33" s="184">
        <v>181</v>
      </c>
      <c r="L33" s="155">
        <v>180</v>
      </c>
      <c r="M33" s="303">
        <v>0</v>
      </c>
      <c r="N33" s="757" t="s">
        <v>169</v>
      </c>
      <c r="O33" s="315">
        <v>0.48918918918918919</v>
      </c>
      <c r="P33" s="154">
        <v>0</v>
      </c>
      <c r="Q33" s="184">
        <v>0</v>
      </c>
      <c r="R33" s="185">
        <v>0</v>
      </c>
    </row>
    <row r="34" spans="1:18" ht="12.75" customHeight="1" x14ac:dyDescent="0.15">
      <c r="A34" s="550"/>
      <c r="B34" s="316" t="s">
        <v>425</v>
      </c>
      <c r="C34" s="277" t="s">
        <v>274</v>
      </c>
      <c r="D34" s="129">
        <v>370</v>
      </c>
      <c r="E34" s="69">
        <v>181</v>
      </c>
      <c r="F34" s="67">
        <v>180</v>
      </c>
      <c r="G34" s="67">
        <v>180</v>
      </c>
      <c r="H34" s="114">
        <v>0.48918918918918919</v>
      </c>
      <c r="I34" s="1166"/>
      <c r="J34" s="1167"/>
      <c r="K34" s="67">
        <v>181</v>
      </c>
      <c r="L34" s="63">
        <v>180</v>
      </c>
      <c r="M34" s="64">
        <v>0</v>
      </c>
      <c r="N34" s="407" t="s">
        <v>531</v>
      </c>
      <c r="O34" s="317">
        <v>0.48918918918918919</v>
      </c>
      <c r="P34" s="69">
        <v>0</v>
      </c>
      <c r="Q34" s="67">
        <v>0</v>
      </c>
      <c r="R34" s="62">
        <v>0</v>
      </c>
    </row>
    <row r="35" spans="1:18" ht="12.75" customHeight="1" x14ac:dyDescent="0.15">
      <c r="A35" s="550"/>
      <c r="B35" s="318" t="s">
        <v>261</v>
      </c>
      <c r="C35" s="319" t="s">
        <v>272</v>
      </c>
      <c r="D35" s="320">
        <v>35</v>
      </c>
      <c r="E35" s="50">
        <v>17</v>
      </c>
      <c r="F35" s="51">
        <v>17</v>
      </c>
      <c r="G35" s="51">
        <v>17</v>
      </c>
      <c r="H35" s="54">
        <v>0.48571428571428571</v>
      </c>
      <c r="I35" s="169" t="s">
        <v>169</v>
      </c>
      <c r="J35" s="169" t="s">
        <v>169</v>
      </c>
      <c r="K35" s="51">
        <v>17</v>
      </c>
      <c r="L35" s="52">
        <v>17</v>
      </c>
      <c r="M35" s="56">
        <v>0</v>
      </c>
      <c r="N35" s="758" t="s">
        <v>169</v>
      </c>
      <c r="O35" s="321">
        <v>0.48571428571428571</v>
      </c>
      <c r="P35" s="50">
        <v>0</v>
      </c>
      <c r="Q35" s="51">
        <v>0</v>
      </c>
      <c r="R35" s="118">
        <v>0</v>
      </c>
    </row>
    <row r="36" spans="1:18" ht="12.75" customHeight="1" x14ac:dyDescent="0.15">
      <c r="A36" s="550"/>
      <c r="B36" s="322" t="s">
        <v>286</v>
      </c>
      <c r="C36" s="290" t="s">
        <v>272</v>
      </c>
      <c r="D36" s="193">
        <v>75</v>
      </c>
      <c r="E36" s="76">
        <v>22</v>
      </c>
      <c r="F36" s="77">
        <v>21</v>
      </c>
      <c r="G36" s="77">
        <v>21</v>
      </c>
      <c r="H36" s="80">
        <v>0.29333333333333333</v>
      </c>
      <c r="I36" s="1179"/>
      <c r="J36" s="1180"/>
      <c r="K36" s="77">
        <v>22</v>
      </c>
      <c r="L36" s="78">
        <v>21</v>
      </c>
      <c r="M36" s="82">
        <v>1</v>
      </c>
      <c r="N36" s="853" t="s">
        <v>169</v>
      </c>
      <c r="O36" s="323">
        <v>0.29333333333333333</v>
      </c>
      <c r="P36" s="76">
        <v>0</v>
      </c>
      <c r="Q36" s="77">
        <v>0</v>
      </c>
      <c r="R36" s="102">
        <v>0</v>
      </c>
    </row>
    <row r="37" spans="1:18" ht="12.75" customHeight="1" x14ac:dyDescent="0.15">
      <c r="A37" s="550"/>
      <c r="B37" s="535" t="s">
        <v>270</v>
      </c>
      <c r="C37" s="288" t="s">
        <v>274</v>
      </c>
      <c r="D37" s="124">
        <v>110</v>
      </c>
      <c r="E37" s="90">
        <v>39</v>
      </c>
      <c r="F37" s="99">
        <v>38</v>
      </c>
      <c r="G37" s="99">
        <v>38</v>
      </c>
      <c r="H37" s="93">
        <v>0.35454545454545455</v>
      </c>
      <c r="I37" s="845" t="s">
        <v>531</v>
      </c>
      <c r="J37" s="845" t="s">
        <v>531</v>
      </c>
      <c r="K37" s="99">
        <v>39</v>
      </c>
      <c r="L37" s="91">
        <v>38</v>
      </c>
      <c r="M37" s="95">
        <v>1</v>
      </c>
      <c r="N37" s="855" t="s">
        <v>531</v>
      </c>
      <c r="O37" s="307">
        <v>0.35454545454545455</v>
      </c>
      <c r="P37" s="90">
        <v>0</v>
      </c>
      <c r="Q37" s="99">
        <v>0</v>
      </c>
      <c r="R37" s="97">
        <v>0</v>
      </c>
    </row>
    <row r="38" spans="1:18" ht="12.75" customHeight="1" x14ac:dyDescent="0.15">
      <c r="A38" s="550"/>
      <c r="B38" s="306" t="s">
        <v>300</v>
      </c>
      <c r="C38" s="314" t="s">
        <v>271</v>
      </c>
      <c r="D38" s="305">
        <v>480</v>
      </c>
      <c r="E38" s="154">
        <v>159</v>
      </c>
      <c r="F38" s="184">
        <v>159</v>
      </c>
      <c r="G38" s="184">
        <v>159</v>
      </c>
      <c r="H38" s="156">
        <v>0.33124999999999999</v>
      </c>
      <c r="I38" s="1166"/>
      <c r="J38" s="1167"/>
      <c r="K38" s="184">
        <v>159</v>
      </c>
      <c r="L38" s="155">
        <v>159</v>
      </c>
      <c r="M38" s="303">
        <v>0</v>
      </c>
      <c r="N38" s="757" t="s">
        <v>169</v>
      </c>
      <c r="O38" s="315">
        <v>0.33124999999999999</v>
      </c>
      <c r="P38" s="154">
        <v>0</v>
      </c>
      <c r="Q38" s="184">
        <v>0</v>
      </c>
      <c r="R38" s="185">
        <v>0</v>
      </c>
    </row>
    <row r="39" spans="1:18" s="70" customFormat="1" ht="12.75" customHeight="1" x14ac:dyDescent="0.15">
      <c r="A39" s="550"/>
      <c r="B39" s="316" t="s">
        <v>355</v>
      </c>
      <c r="C39" s="277" t="s">
        <v>274</v>
      </c>
      <c r="D39" s="129">
        <v>480</v>
      </c>
      <c r="E39" s="69">
        <v>159</v>
      </c>
      <c r="F39" s="67">
        <v>159</v>
      </c>
      <c r="G39" s="67">
        <v>159</v>
      </c>
      <c r="H39" s="114">
        <v>0.33124999999999999</v>
      </c>
      <c r="I39" s="1166"/>
      <c r="J39" s="1167"/>
      <c r="K39" s="67">
        <v>159</v>
      </c>
      <c r="L39" s="63">
        <v>159</v>
      </c>
      <c r="M39" s="142">
        <v>0</v>
      </c>
      <c r="N39" s="407" t="s">
        <v>534</v>
      </c>
      <c r="O39" s="317">
        <v>0.33124999999999999</v>
      </c>
      <c r="P39" s="69">
        <v>0</v>
      </c>
      <c r="Q39" s="67">
        <v>0</v>
      </c>
      <c r="R39" s="62">
        <v>0</v>
      </c>
    </row>
    <row r="40" spans="1:18" s="70" customFormat="1" ht="12.75" customHeight="1" x14ac:dyDescent="0.15">
      <c r="A40" s="1171" t="s">
        <v>316</v>
      </c>
      <c r="B40" s="1193"/>
      <c r="C40" s="288" t="s">
        <v>271</v>
      </c>
      <c r="D40" s="124">
        <v>850</v>
      </c>
      <c r="E40" s="90">
        <v>340</v>
      </c>
      <c r="F40" s="99">
        <v>339</v>
      </c>
      <c r="G40" s="99">
        <v>339</v>
      </c>
      <c r="H40" s="93">
        <v>0.4</v>
      </c>
      <c r="I40" s="1210"/>
      <c r="J40" s="1211"/>
      <c r="K40" s="99">
        <v>340</v>
      </c>
      <c r="L40" s="91">
        <v>339</v>
      </c>
      <c r="M40" s="95">
        <v>0</v>
      </c>
      <c r="N40" s="855" t="s">
        <v>531</v>
      </c>
      <c r="O40" s="307">
        <v>0.4</v>
      </c>
      <c r="P40" s="90">
        <v>0</v>
      </c>
      <c r="Q40" s="99">
        <v>0</v>
      </c>
      <c r="R40" s="97">
        <v>0</v>
      </c>
    </row>
    <row r="41" spans="1:18" s="70" customFormat="1" ht="12.75" customHeight="1" x14ac:dyDescent="0.15">
      <c r="A41" s="1159"/>
      <c r="B41" s="1194"/>
      <c r="C41" s="290" t="s">
        <v>272</v>
      </c>
      <c r="D41" s="193">
        <v>110</v>
      </c>
      <c r="E41" s="76">
        <v>39</v>
      </c>
      <c r="F41" s="77">
        <v>38</v>
      </c>
      <c r="G41" s="77">
        <v>38</v>
      </c>
      <c r="H41" s="80">
        <v>0.35454545454545455</v>
      </c>
      <c r="I41" s="846" t="s">
        <v>531</v>
      </c>
      <c r="J41" s="846" t="s">
        <v>531</v>
      </c>
      <c r="K41" s="77">
        <v>39</v>
      </c>
      <c r="L41" s="78">
        <v>38</v>
      </c>
      <c r="M41" s="82">
        <v>1</v>
      </c>
      <c r="N41" s="853" t="s">
        <v>531</v>
      </c>
      <c r="O41" s="323">
        <v>0.35454545454545455</v>
      </c>
      <c r="P41" s="76">
        <v>0</v>
      </c>
      <c r="Q41" s="77">
        <v>0</v>
      </c>
      <c r="R41" s="102">
        <v>0</v>
      </c>
    </row>
    <row r="42" spans="1:18" s="70" customFormat="1" ht="12.75" customHeight="1" x14ac:dyDescent="0.15">
      <c r="A42" s="1162"/>
      <c r="B42" s="1195"/>
      <c r="C42" s="309" t="s">
        <v>274</v>
      </c>
      <c r="D42" s="127">
        <v>960</v>
      </c>
      <c r="E42" s="104">
        <v>379</v>
      </c>
      <c r="F42" s="112">
        <v>377</v>
      </c>
      <c r="G42" s="112">
        <v>377</v>
      </c>
      <c r="H42" s="107">
        <v>0.39479166666666665</v>
      </c>
      <c r="I42" s="860" t="s">
        <v>531</v>
      </c>
      <c r="J42" s="860" t="s">
        <v>531</v>
      </c>
      <c r="K42" s="112">
        <v>379</v>
      </c>
      <c r="L42" s="105">
        <v>377</v>
      </c>
      <c r="M42" s="108">
        <v>1</v>
      </c>
      <c r="N42" s="406" t="s">
        <v>531</v>
      </c>
      <c r="O42" s="311">
        <v>0.39479166666666665</v>
      </c>
      <c r="P42" s="104">
        <v>0</v>
      </c>
      <c r="Q42" s="112">
        <v>0</v>
      </c>
      <c r="R42" s="110">
        <v>0</v>
      </c>
    </row>
    <row r="45" spans="1:18" ht="12.75" customHeight="1" x14ac:dyDescent="0.15">
      <c r="A45" s="191" t="s">
        <v>465</v>
      </c>
      <c r="B45" s="33"/>
      <c r="M45" s="33"/>
      <c r="O45" s="33"/>
    </row>
    <row r="46" spans="1:18" s="34" customFormat="1" ht="14.25" x14ac:dyDescent="0.15">
      <c r="A46" s="1185" t="s">
        <v>517</v>
      </c>
      <c r="B46" s="1133"/>
      <c r="C46" s="1133"/>
      <c r="D46" s="1133"/>
      <c r="E46" s="1133"/>
      <c r="F46" s="1133"/>
      <c r="G46" s="1133"/>
      <c r="H46" s="1133"/>
      <c r="I46" s="1133"/>
      <c r="J46" s="1133"/>
      <c r="K46" s="1133"/>
      <c r="L46" s="1133"/>
      <c r="M46" s="1133"/>
      <c r="N46" s="1133"/>
      <c r="O46" s="1133"/>
      <c r="P46" s="1133"/>
      <c r="Q46" s="1133"/>
      <c r="R46" s="1133"/>
    </row>
    <row r="47" spans="1:18" ht="11.25" x14ac:dyDescent="0.15">
      <c r="A47" s="278"/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</row>
    <row r="48" spans="1:18" ht="12.75" customHeight="1" x14ac:dyDescent="0.15">
      <c r="A48" s="299" t="s">
        <v>371</v>
      </c>
      <c r="B48" s="300"/>
      <c r="C48" s="300"/>
    </row>
    <row r="49" spans="1:18" ht="12.75" customHeight="1" x14ac:dyDescent="0.15">
      <c r="A49" s="1134" t="s">
        <v>359</v>
      </c>
      <c r="B49" s="1135"/>
      <c r="C49" s="1140" t="s">
        <v>372</v>
      </c>
      <c r="D49" s="1146" t="s">
        <v>367</v>
      </c>
      <c r="E49" s="1147"/>
      <c r="F49" s="1147"/>
      <c r="G49" s="1147"/>
      <c r="H49" s="1221"/>
      <c r="I49" s="1130" t="s">
        <v>383</v>
      </c>
      <c r="J49" s="1107" t="s">
        <v>366</v>
      </c>
      <c r="K49" s="363"/>
      <c r="L49" s="1137"/>
      <c r="M49" s="1220"/>
      <c r="N49" s="1169"/>
      <c r="O49" s="1169"/>
      <c r="P49" s="1169"/>
    </row>
    <row r="50" spans="1:18" ht="27" customHeight="1" x14ac:dyDescent="0.15">
      <c r="A50" s="1136"/>
      <c r="B50" s="1137"/>
      <c r="C50" s="1141"/>
      <c r="D50" s="1148" t="s">
        <v>363</v>
      </c>
      <c r="E50" s="1149"/>
      <c r="F50" s="1150"/>
      <c r="G50" s="1151" t="s">
        <v>365</v>
      </c>
      <c r="H50" s="1152"/>
      <c r="I50" s="1131"/>
      <c r="J50" s="1109"/>
      <c r="K50" s="363"/>
      <c r="L50" s="1137"/>
      <c r="M50" s="1220"/>
      <c r="N50" s="1169"/>
      <c r="O50" s="1169"/>
      <c r="P50" s="1169"/>
    </row>
    <row r="51" spans="1:18" s="46" customFormat="1" ht="27" customHeight="1" x14ac:dyDescent="0.15">
      <c r="A51" s="1138"/>
      <c r="B51" s="1139"/>
      <c r="C51" s="1142"/>
      <c r="D51" s="42" t="s">
        <v>368</v>
      </c>
      <c r="E51" s="43" t="s">
        <v>236</v>
      </c>
      <c r="F51" s="43" t="s">
        <v>357</v>
      </c>
      <c r="G51" s="43" t="s">
        <v>369</v>
      </c>
      <c r="H51" s="158" t="s">
        <v>364</v>
      </c>
      <c r="I51" s="1132"/>
      <c r="J51" s="1111"/>
      <c r="K51" s="363"/>
      <c r="L51" s="1137"/>
      <c r="M51" s="1220"/>
      <c r="N51" s="41"/>
      <c r="O51" s="41"/>
      <c r="P51" s="41"/>
    </row>
    <row r="52" spans="1:18" ht="12.75" customHeight="1" x14ac:dyDescent="0.15">
      <c r="A52" s="302" t="s">
        <v>437</v>
      </c>
      <c r="B52" s="200"/>
      <c r="C52" s="200"/>
      <c r="D52" s="200"/>
      <c r="E52" s="200"/>
      <c r="F52" s="200"/>
      <c r="G52" s="200"/>
      <c r="H52" s="200"/>
      <c r="I52" s="200"/>
      <c r="J52" s="200"/>
      <c r="K52" s="364"/>
      <c r="L52" s="70"/>
      <c r="M52" s="71"/>
      <c r="N52" s="70"/>
      <c r="O52" s="70"/>
      <c r="P52" s="70"/>
    </row>
    <row r="53" spans="1:18" ht="12.75" customHeight="1" x14ac:dyDescent="0.15">
      <c r="A53" s="550"/>
      <c r="B53" s="530" t="s">
        <v>286</v>
      </c>
      <c r="C53" s="554" t="s">
        <v>272</v>
      </c>
      <c r="D53" s="69">
        <v>1</v>
      </c>
      <c r="E53" s="402">
        <v>1</v>
      </c>
      <c r="F53" s="402">
        <v>1</v>
      </c>
      <c r="G53" s="1166"/>
      <c r="H53" s="1167"/>
      <c r="I53" s="402">
        <v>1</v>
      </c>
      <c r="J53" s="553">
        <v>1</v>
      </c>
      <c r="K53" s="364"/>
      <c r="L53" s="70"/>
      <c r="M53" s="71"/>
      <c r="N53" s="70"/>
      <c r="O53" s="70"/>
      <c r="P53" s="70"/>
    </row>
    <row r="54" spans="1:18" ht="12.75" customHeight="1" x14ac:dyDescent="0.15">
      <c r="A54" s="550"/>
      <c r="B54" s="529" t="s">
        <v>270</v>
      </c>
      <c r="C54" s="923" t="s">
        <v>274</v>
      </c>
      <c r="D54" s="927">
        <v>1</v>
      </c>
      <c r="E54" s="962">
        <v>1</v>
      </c>
      <c r="F54" s="962">
        <v>1</v>
      </c>
      <c r="G54" s="1203"/>
      <c r="H54" s="1204"/>
      <c r="I54" s="962">
        <v>1</v>
      </c>
      <c r="J54" s="926">
        <v>1</v>
      </c>
      <c r="K54" s="364"/>
      <c r="L54" s="70"/>
      <c r="M54" s="71"/>
      <c r="N54" s="70"/>
      <c r="O54" s="70"/>
      <c r="P54" s="70"/>
    </row>
    <row r="55" spans="1:18" s="70" customFormat="1" ht="12.75" customHeight="1" x14ac:dyDescent="0.15">
      <c r="A55" s="1171" t="s">
        <v>558</v>
      </c>
      <c r="B55" s="1193"/>
      <c r="C55" s="924" t="s">
        <v>272</v>
      </c>
      <c r="D55" s="931">
        <v>1</v>
      </c>
      <c r="E55" s="985">
        <v>1</v>
      </c>
      <c r="F55" s="985">
        <v>1</v>
      </c>
      <c r="G55" s="1203"/>
      <c r="H55" s="1204"/>
      <c r="I55" s="985">
        <v>1</v>
      </c>
      <c r="J55" s="971">
        <v>1</v>
      </c>
      <c r="K55" s="364"/>
      <c r="M55" s="71"/>
    </row>
    <row r="56" spans="1:18" s="70" customFormat="1" ht="12.75" customHeight="1" x14ac:dyDescent="0.15">
      <c r="A56" s="1162"/>
      <c r="B56" s="1195"/>
      <c r="C56" s="935" t="s">
        <v>274</v>
      </c>
      <c r="D56" s="933">
        <v>1</v>
      </c>
      <c r="E56" s="969">
        <v>1</v>
      </c>
      <c r="F56" s="969">
        <v>1</v>
      </c>
      <c r="G56" s="1177"/>
      <c r="H56" s="1178"/>
      <c r="I56" s="969">
        <v>1</v>
      </c>
      <c r="J56" s="987">
        <v>1</v>
      </c>
      <c r="K56" s="364"/>
      <c r="M56" s="71"/>
    </row>
    <row r="59" spans="1:18" ht="12.75" customHeight="1" x14ac:dyDescent="0.15">
      <c r="A59" s="191" t="s">
        <v>466</v>
      </c>
      <c r="B59" s="33"/>
      <c r="M59" s="33"/>
      <c r="O59" s="33"/>
    </row>
    <row r="60" spans="1:18" s="34" customFormat="1" ht="14.25" x14ac:dyDescent="0.15">
      <c r="A60" s="1185" t="s">
        <v>468</v>
      </c>
      <c r="B60" s="1133"/>
      <c r="C60" s="1133"/>
      <c r="D60" s="1133"/>
      <c r="E60" s="1133"/>
      <c r="F60" s="1133"/>
      <c r="G60" s="1133"/>
      <c r="H60" s="1133"/>
      <c r="I60" s="1133"/>
      <c r="J60" s="1133"/>
      <c r="K60" s="1133"/>
      <c r="L60" s="1133"/>
      <c r="M60" s="1133"/>
      <c r="N60" s="1133"/>
      <c r="O60" s="1133"/>
      <c r="P60" s="1133"/>
      <c r="Q60" s="1133"/>
      <c r="R60" s="1133"/>
    </row>
    <row r="61" spans="1:18" ht="11.25" x14ac:dyDescent="0.15">
      <c r="A61" s="278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ht="12.75" customHeight="1" x14ac:dyDescent="0.15">
      <c r="A62" s="299" t="s">
        <v>371</v>
      </c>
      <c r="B62" s="300"/>
      <c r="C62" s="300"/>
    </row>
    <row r="63" spans="1:18" ht="12.75" customHeight="1" x14ac:dyDescent="0.15">
      <c r="A63" s="1134" t="s">
        <v>359</v>
      </c>
      <c r="B63" s="1135"/>
      <c r="C63" s="1140" t="s">
        <v>372</v>
      </c>
      <c r="D63" s="1143" t="s">
        <v>492</v>
      </c>
      <c r="E63" s="1146" t="s">
        <v>367</v>
      </c>
      <c r="F63" s="1147"/>
      <c r="G63" s="1147"/>
      <c r="H63" s="1147"/>
      <c r="I63" s="1147"/>
      <c r="J63" s="1147"/>
      <c r="K63" s="1130" t="s">
        <v>504</v>
      </c>
      <c r="L63" s="1107" t="s">
        <v>366</v>
      </c>
      <c r="M63" s="1135"/>
      <c r="N63" s="1116" t="s">
        <v>540</v>
      </c>
      <c r="O63" s="33"/>
    </row>
    <row r="64" spans="1:18" ht="27" customHeight="1" x14ac:dyDescent="0.15">
      <c r="A64" s="1136"/>
      <c r="B64" s="1137"/>
      <c r="C64" s="1141"/>
      <c r="D64" s="1144"/>
      <c r="E64" s="1148" t="s">
        <v>363</v>
      </c>
      <c r="F64" s="1149"/>
      <c r="G64" s="1149"/>
      <c r="H64" s="1150"/>
      <c r="I64" s="1151" t="s">
        <v>365</v>
      </c>
      <c r="J64" s="1152"/>
      <c r="K64" s="1131"/>
      <c r="L64" s="1109"/>
      <c r="M64" s="1137"/>
      <c r="N64" s="1117"/>
      <c r="O64" s="33"/>
    </row>
    <row r="65" spans="1:18" s="46" customFormat="1" ht="27" customHeight="1" x14ac:dyDescent="0.15">
      <c r="A65" s="1138"/>
      <c r="B65" s="1139"/>
      <c r="C65" s="1142"/>
      <c r="D65" s="1145"/>
      <c r="E65" s="42" t="s">
        <v>368</v>
      </c>
      <c r="F65" s="43" t="s">
        <v>236</v>
      </c>
      <c r="G65" s="43" t="s">
        <v>357</v>
      </c>
      <c r="H65" s="43" t="s">
        <v>356</v>
      </c>
      <c r="I65" s="43" t="s">
        <v>369</v>
      </c>
      <c r="J65" s="158" t="s">
        <v>364</v>
      </c>
      <c r="K65" s="1132"/>
      <c r="L65" s="1111"/>
      <c r="M65" s="1139"/>
      <c r="N65" s="1118"/>
    </row>
    <row r="66" spans="1:18" ht="12.75" customHeight="1" x14ac:dyDescent="0.15">
      <c r="A66" s="302" t="s">
        <v>437</v>
      </c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303"/>
      <c r="N66" s="217"/>
      <c r="O66" s="33"/>
    </row>
    <row r="67" spans="1:18" ht="12.75" customHeight="1" x14ac:dyDescent="0.15">
      <c r="A67" s="550"/>
      <c r="B67" s="313" t="s">
        <v>304</v>
      </c>
      <c r="C67" s="314" t="s">
        <v>271</v>
      </c>
      <c r="D67" s="305">
        <v>190</v>
      </c>
      <c r="E67" s="154">
        <v>15</v>
      </c>
      <c r="F67" s="184">
        <v>15</v>
      </c>
      <c r="G67" s="184">
        <v>15</v>
      </c>
      <c r="H67" s="156">
        <v>7.8947368421052627E-2</v>
      </c>
      <c r="I67" s="1166"/>
      <c r="J67" s="1167"/>
      <c r="K67" s="184">
        <v>15</v>
      </c>
      <c r="L67" s="155">
        <v>15</v>
      </c>
      <c r="M67" s="303"/>
      <c r="N67" s="315">
        <v>7.8947368421052627E-2</v>
      </c>
      <c r="O67" s="33"/>
    </row>
    <row r="68" spans="1:18" ht="12.75" customHeight="1" x14ac:dyDescent="0.15">
      <c r="A68" s="550"/>
      <c r="B68" s="316" t="s">
        <v>425</v>
      </c>
      <c r="C68" s="277" t="s">
        <v>274</v>
      </c>
      <c r="D68" s="129">
        <v>190</v>
      </c>
      <c r="E68" s="69">
        <v>15</v>
      </c>
      <c r="F68" s="67">
        <v>15</v>
      </c>
      <c r="G68" s="67">
        <v>15</v>
      </c>
      <c r="H68" s="114">
        <v>7.8947368421052627E-2</v>
      </c>
      <c r="I68" s="1166"/>
      <c r="J68" s="1167"/>
      <c r="K68" s="67">
        <v>15</v>
      </c>
      <c r="L68" s="63">
        <v>15</v>
      </c>
      <c r="M68" s="64"/>
      <c r="N68" s="317">
        <v>7.8947368421052627E-2</v>
      </c>
      <c r="O68" s="33"/>
    </row>
    <row r="69" spans="1:18" ht="12.75" customHeight="1" x14ac:dyDescent="0.15">
      <c r="A69" s="550"/>
      <c r="B69" s="318" t="s">
        <v>261</v>
      </c>
      <c r="C69" s="319" t="s">
        <v>272</v>
      </c>
      <c r="D69" s="320">
        <v>18</v>
      </c>
      <c r="E69" s="50">
        <v>0</v>
      </c>
      <c r="F69" s="51">
        <v>0</v>
      </c>
      <c r="G69" s="51">
        <v>0</v>
      </c>
      <c r="H69" s="54">
        <v>0</v>
      </c>
      <c r="I69" s="169" t="s">
        <v>534</v>
      </c>
      <c r="J69" s="169" t="s">
        <v>534</v>
      </c>
      <c r="K69" s="51">
        <v>0</v>
      </c>
      <c r="L69" s="52">
        <v>0</v>
      </c>
      <c r="M69" s="56"/>
      <c r="N69" s="321">
        <v>0</v>
      </c>
      <c r="O69" s="33"/>
    </row>
    <row r="70" spans="1:18" ht="12.75" customHeight="1" x14ac:dyDescent="0.15">
      <c r="A70" s="550"/>
      <c r="B70" s="322" t="s">
        <v>286</v>
      </c>
      <c r="C70" s="290" t="s">
        <v>272</v>
      </c>
      <c r="D70" s="320">
        <v>53</v>
      </c>
      <c r="E70" s="50">
        <v>3</v>
      </c>
      <c r="F70" s="51">
        <v>3</v>
      </c>
      <c r="G70" s="51">
        <v>3</v>
      </c>
      <c r="H70" s="54">
        <v>5.6603773584905662E-2</v>
      </c>
      <c r="I70" s="1179"/>
      <c r="J70" s="1180"/>
      <c r="K70" s="51">
        <v>3</v>
      </c>
      <c r="L70" s="52">
        <v>3</v>
      </c>
      <c r="M70" s="56"/>
      <c r="N70" s="321">
        <v>5.6603773584905662E-2</v>
      </c>
      <c r="O70" s="33"/>
    </row>
    <row r="71" spans="1:18" ht="12.75" customHeight="1" x14ac:dyDescent="0.15">
      <c r="A71" s="550"/>
      <c r="B71" s="529" t="s">
        <v>270</v>
      </c>
      <c r="C71" s="288" t="s">
        <v>274</v>
      </c>
      <c r="D71" s="124">
        <v>71</v>
      </c>
      <c r="E71" s="90">
        <v>3</v>
      </c>
      <c r="F71" s="99">
        <v>3</v>
      </c>
      <c r="G71" s="99">
        <v>3</v>
      </c>
      <c r="H71" s="93">
        <v>4.2253521126760563E-2</v>
      </c>
      <c r="I71" s="863" t="s">
        <v>534</v>
      </c>
      <c r="J71" s="863" t="s">
        <v>534</v>
      </c>
      <c r="K71" s="99">
        <v>3</v>
      </c>
      <c r="L71" s="91">
        <v>3</v>
      </c>
      <c r="M71" s="95"/>
      <c r="N71" s="307">
        <v>4.2253521126760563E-2</v>
      </c>
      <c r="O71" s="33"/>
    </row>
    <row r="72" spans="1:18" ht="12.75" customHeight="1" x14ac:dyDescent="0.15">
      <c r="A72" s="550"/>
      <c r="B72" s="306" t="s">
        <v>300</v>
      </c>
      <c r="C72" s="314" t="s">
        <v>271</v>
      </c>
      <c r="D72" s="305">
        <v>321</v>
      </c>
      <c r="E72" s="154">
        <v>17</v>
      </c>
      <c r="F72" s="184">
        <v>17</v>
      </c>
      <c r="G72" s="184">
        <v>17</v>
      </c>
      <c r="H72" s="156">
        <v>5.2959501557632398E-2</v>
      </c>
      <c r="I72" s="1166"/>
      <c r="J72" s="1167"/>
      <c r="K72" s="184">
        <v>17</v>
      </c>
      <c r="L72" s="155">
        <v>17</v>
      </c>
      <c r="M72" s="303"/>
      <c r="N72" s="315">
        <v>5.2959501557632398E-2</v>
      </c>
      <c r="O72" s="33"/>
    </row>
    <row r="73" spans="1:18" s="70" customFormat="1" ht="12.75" customHeight="1" x14ac:dyDescent="0.15">
      <c r="A73" s="550"/>
      <c r="B73" s="316" t="s">
        <v>355</v>
      </c>
      <c r="C73" s="277" t="s">
        <v>274</v>
      </c>
      <c r="D73" s="129">
        <v>321</v>
      </c>
      <c r="E73" s="69">
        <v>17</v>
      </c>
      <c r="F73" s="67">
        <v>17</v>
      </c>
      <c r="G73" s="67">
        <v>17</v>
      </c>
      <c r="H73" s="114">
        <v>5.2959501557632398E-2</v>
      </c>
      <c r="I73" s="1166"/>
      <c r="J73" s="1167"/>
      <c r="K73" s="67">
        <v>17</v>
      </c>
      <c r="L73" s="63">
        <v>17</v>
      </c>
      <c r="M73" s="64"/>
      <c r="N73" s="317">
        <v>5.2959501557632398E-2</v>
      </c>
    </row>
    <row r="74" spans="1:18" s="70" customFormat="1" ht="12.75" customHeight="1" x14ac:dyDescent="0.15">
      <c r="A74" s="1171" t="s">
        <v>316</v>
      </c>
      <c r="B74" s="1193"/>
      <c r="C74" s="288" t="s">
        <v>271</v>
      </c>
      <c r="D74" s="124">
        <v>511</v>
      </c>
      <c r="E74" s="90">
        <v>32</v>
      </c>
      <c r="F74" s="99">
        <v>32</v>
      </c>
      <c r="G74" s="99">
        <v>32</v>
      </c>
      <c r="H74" s="93">
        <v>6.262230919765166E-2</v>
      </c>
      <c r="I74" s="1210"/>
      <c r="J74" s="1211"/>
      <c r="K74" s="99">
        <v>32</v>
      </c>
      <c r="L74" s="91">
        <v>32</v>
      </c>
      <c r="M74" s="765"/>
      <c r="N74" s="783">
        <v>6.262230919765166E-2</v>
      </c>
      <c r="O74" s="115"/>
      <c r="P74" s="115"/>
      <c r="Q74" s="115"/>
      <c r="R74" s="115"/>
    </row>
    <row r="75" spans="1:18" s="70" customFormat="1" ht="12.75" customHeight="1" x14ac:dyDescent="0.15">
      <c r="A75" s="1159"/>
      <c r="B75" s="1194"/>
      <c r="C75" s="290" t="s">
        <v>272</v>
      </c>
      <c r="D75" s="193">
        <v>71</v>
      </c>
      <c r="E75" s="76">
        <v>3</v>
      </c>
      <c r="F75" s="77">
        <v>3</v>
      </c>
      <c r="G75" s="77">
        <v>3</v>
      </c>
      <c r="H75" s="80">
        <v>4.2253521126760563E-2</v>
      </c>
      <c r="I75" s="864" t="s">
        <v>534</v>
      </c>
      <c r="J75" s="864" t="s">
        <v>534</v>
      </c>
      <c r="K75" s="77">
        <v>3</v>
      </c>
      <c r="L75" s="78">
        <v>3</v>
      </c>
      <c r="M75" s="82"/>
      <c r="N75" s="323">
        <v>4.2253521126760563E-2</v>
      </c>
    </row>
    <row r="76" spans="1:18" s="70" customFormat="1" ht="12.75" customHeight="1" x14ac:dyDescent="0.15">
      <c r="A76" s="1162"/>
      <c r="B76" s="1195"/>
      <c r="C76" s="309" t="s">
        <v>274</v>
      </c>
      <c r="D76" s="127">
        <v>582</v>
      </c>
      <c r="E76" s="104">
        <v>35</v>
      </c>
      <c r="F76" s="112">
        <v>35</v>
      </c>
      <c r="G76" s="112">
        <v>35</v>
      </c>
      <c r="H76" s="107">
        <v>6.0137457044673541E-2</v>
      </c>
      <c r="I76" s="867" t="s">
        <v>534</v>
      </c>
      <c r="J76" s="867" t="s">
        <v>534</v>
      </c>
      <c r="K76" s="112">
        <v>35</v>
      </c>
      <c r="L76" s="105">
        <v>35</v>
      </c>
      <c r="M76" s="108"/>
      <c r="N76" s="311">
        <v>6.0137457044673541E-2</v>
      </c>
    </row>
  </sheetData>
  <mergeCells count="71">
    <mergeCell ref="I67:J67"/>
    <mergeCell ref="I68:J68"/>
    <mergeCell ref="I72:J72"/>
    <mergeCell ref="I73:J73"/>
    <mergeCell ref="I74:J74"/>
    <mergeCell ref="I70:J70"/>
    <mergeCell ref="G54:H54"/>
    <mergeCell ref="G55:H56"/>
    <mergeCell ref="I34:J34"/>
    <mergeCell ref="I38:J38"/>
    <mergeCell ref="I39:J39"/>
    <mergeCell ref="I40:J40"/>
    <mergeCell ref="G53:H53"/>
    <mergeCell ref="I36:J36"/>
    <mergeCell ref="I12:J12"/>
    <mergeCell ref="I13:J13"/>
    <mergeCell ref="I17:J17"/>
    <mergeCell ref="I19:J19"/>
    <mergeCell ref="I33:J33"/>
    <mergeCell ref="I15:J15"/>
    <mergeCell ref="I18:J18"/>
    <mergeCell ref="A19:B21"/>
    <mergeCell ref="A40:B42"/>
    <mergeCell ref="A55:B56"/>
    <mergeCell ref="A74:B76"/>
    <mergeCell ref="A60:R60"/>
    <mergeCell ref="A63:B65"/>
    <mergeCell ref="C63:C65"/>
    <mergeCell ref="D63:D65"/>
    <mergeCell ref="E63:J63"/>
    <mergeCell ref="K63:K65"/>
    <mergeCell ref="L63:M65"/>
    <mergeCell ref="N63:N65"/>
    <mergeCell ref="E64:H64"/>
    <mergeCell ref="I64:J64"/>
    <mergeCell ref="A46:R46"/>
    <mergeCell ref="A49:B51"/>
    <mergeCell ref="C49:C51"/>
    <mergeCell ref="I49:I51"/>
    <mergeCell ref="L49:L51"/>
    <mergeCell ref="M49:M51"/>
    <mergeCell ref="N49:P50"/>
    <mergeCell ref="G50:H50"/>
    <mergeCell ref="J49:J51"/>
    <mergeCell ref="D50:F50"/>
    <mergeCell ref="D49:H49"/>
    <mergeCell ref="O8:O10"/>
    <mergeCell ref="P8:R9"/>
    <mergeCell ref="E9:H9"/>
    <mergeCell ref="I9:J9"/>
    <mergeCell ref="A2:R2"/>
    <mergeCell ref="A8:B10"/>
    <mergeCell ref="C8:C10"/>
    <mergeCell ref="D8:D10"/>
    <mergeCell ref="E8:J8"/>
    <mergeCell ref="K8:K10"/>
    <mergeCell ref="L8:M10"/>
    <mergeCell ref="N8:N10"/>
    <mergeCell ref="P29:R30"/>
    <mergeCell ref="E30:H30"/>
    <mergeCell ref="I30:J30"/>
    <mergeCell ref="A24:R24"/>
    <mergeCell ref="B26:R26"/>
    <mergeCell ref="L29:M31"/>
    <mergeCell ref="N29:N31"/>
    <mergeCell ref="O29:O31"/>
    <mergeCell ref="A29:B31"/>
    <mergeCell ref="C29:C31"/>
    <mergeCell ref="D29:D31"/>
    <mergeCell ref="E29:J29"/>
    <mergeCell ref="K29:K31"/>
  </mergeCells>
  <phoneticPr fontId="1"/>
  <conditionalFormatting sqref="M33:M42">
    <cfRule type="cellIs" dxfId="89" priority="2" operator="equal">
      <formula>0</formula>
    </cfRule>
  </conditionalFormatting>
  <conditionalFormatting sqref="M12:M21">
    <cfRule type="cellIs" dxfId="88" priority="1" operator="equal">
      <formula>0</formula>
    </cfRule>
  </conditionalFormatting>
  <pageMargins left="0.39370078740157483" right="0.39370078740157483" top="0.47244094488188981" bottom="0.47244094488188981" header="0.31496062992125984" footer="0.31496062992125984"/>
  <pageSetup paperSize="9" scale="75" fitToHeight="0" orientation="landscape" r:id="rId1"/>
  <rowBreaks count="1" manualBreakCount="1">
    <brk id="4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25</vt:i4>
      </vt:variant>
    </vt:vector>
  </HeadingPairs>
  <TitlesOfParts>
    <vt:vector size="51" baseType="lpstr">
      <vt:lpstr>総括１</vt:lpstr>
      <vt:lpstr>総括２</vt:lpstr>
      <vt:lpstr>総括３４５</vt:lpstr>
      <vt:lpstr>総括６</vt:lpstr>
      <vt:lpstr>総括７</vt:lpstr>
      <vt:lpstr>総括７(2)</vt:lpstr>
      <vt:lpstr>総括８</vt:lpstr>
      <vt:lpstr>総括９</vt:lpstr>
      <vt:lpstr>総括10111213</vt:lpstr>
      <vt:lpstr>総括14</vt:lpstr>
      <vt:lpstr>１凡例</vt:lpstr>
      <vt:lpstr>１特別 (1)</vt:lpstr>
      <vt:lpstr>１特別 (2)</vt:lpstr>
      <vt:lpstr>２能勢３帰国４日本語</vt:lpstr>
      <vt:lpstr>５凡例</vt:lpstr>
      <vt:lpstr>５一般全</vt:lpstr>
      <vt:lpstr>５一般普</vt:lpstr>
      <vt:lpstr>６(1)追特別</vt:lpstr>
      <vt:lpstr>６(2)追一般全</vt:lpstr>
      <vt:lpstr>７二次全</vt:lpstr>
      <vt:lpstr>一般専門</vt:lpstr>
      <vt:lpstr>８自立</vt:lpstr>
      <vt:lpstr>９一般定10一般通</vt:lpstr>
      <vt:lpstr>11(1)追一般定(2)追一般通</vt:lpstr>
      <vt:lpstr>12二次定13二次通</vt:lpstr>
      <vt:lpstr>14秋季</vt:lpstr>
      <vt:lpstr>'11(1)追一般定(2)追一般通'!Print_Area</vt:lpstr>
      <vt:lpstr>'12二次定13二次通'!Print_Area</vt:lpstr>
      <vt:lpstr>'14秋季'!Print_Area</vt:lpstr>
      <vt:lpstr>'１特別 (1)'!Print_Area</vt:lpstr>
      <vt:lpstr>'１特別 (2)'!Print_Area</vt:lpstr>
      <vt:lpstr>'１凡例'!Print_Area</vt:lpstr>
      <vt:lpstr>'２能勢３帰国４日本語'!Print_Area</vt:lpstr>
      <vt:lpstr>'５一般全'!Print_Area</vt:lpstr>
      <vt:lpstr>'５凡例'!Print_Area</vt:lpstr>
      <vt:lpstr>'６(1)追特別'!Print_Area</vt:lpstr>
      <vt:lpstr>'６(2)追一般全'!Print_Area</vt:lpstr>
      <vt:lpstr>'７二次全'!Print_Area</vt:lpstr>
      <vt:lpstr>'８自立'!Print_Area</vt:lpstr>
      <vt:lpstr>'９一般定10一般通'!Print_Area</vt:lpstr>
      <vt:lpstr>一般専門!Print_Area</vt:lpstr>
      <vt:lpstr>総括１!Print_Area</vt:lpstr>
      <vt:lpstr>総括10111213!Print_Area</vt:lpstr>
      <vt:lpstr>総括14!Print_Area</vt:lpstr>
      <vt:lpstr>総括２!Print_Area</vt:lpstr>
      <vt:lpstr>総括３４５!Print_Area</vt:lpstr>
      <vt:lpstr>総括６!Print_Area</vt:lpstr>
      <vt:lpstr>総括７!Print_Area</vt:lpstr>
      <vt:lpstr>'総括７(2)'!Print_Area</vt:lpstr>
      <vt:lpstr>総括８!Print_Area</vt:lpstr>
      <vt:lpstr>総括９!Print_Area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2023-05-22T10:48:09Z</cp:lastPrinted>
  <dcterms:created xsi:type="dcterms:W3CDTF">2019-05-30T11:05:14Z</dcterms:created>
  <dcterms:modified xsi:type="dcterms:W3CDTF">2023-07-06T12:44:27Z</dcterms:modified>
</cp:coreProperties>
</file>