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89sv000003\04総務・企画G\総企Ｇ企画 - 【薬務課ＰＤＣ】 (10089SV0001)\03薬事審議会\02薬事審議会開催関係\令和02年度（令和3年度第1回を含む）\11_資料\04_各議題関連資料\HP掲載用\"/>
    </mc:Choice>
  </mc:AlternateContent>
  <bookViews>
    <workbookView xWindow="0" yWindow="0" windowWidth="20490" windowHeight="7530"/>
  </bookViews>
  <sheets>
    <sheet name="R2.３末件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36" i="5"/>
  <c r="D35" i="5"/>
  <c r="F5" i="5"/>
  <c r="M8" i="5" l="1"/>
  <c r="K8" i="5"/>
  <c r="I8" i="5"/>
  <c r="M6" i="5" l="1"/>
  <c r="M7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5" i="5"/>
  <c r="G48" i="5" l="1"/>
  <c r="C48" i="5"/>
  <c r="K47" i="5"/>
  <c r="I47" i="5"/>
  <c r="K45" i="5"/>
  <c r="I45" i="5"/>
  <c r="K44" i="5"/>
  <c r="I44" i="5"/>
  <c r="K42" i="5"/>
  <c r="I42" i="5"/>
  <c r="K41" i="5"/>
  <c r="I41" i="5"/>
  <c r="K40" i="5"/>
  <c r="I40" i="5"/>
  <c r="H36" i="5"/>
  <c r="K39" i="5"/>
  <c r="I39" i="5"/>
  <c r="K38" i="5"/>
  <c r="I38" i="5"/>
  <c r="K37" i="5"/>
  <c r="I37" i="5"/>
  <c r="K36" i="5"/>
  <c r="I36" i="5"/>
  <c r="K35" i="5"/>
  <c r="I35" i="5"/>
  <c r="H35" i="5"/>
  <c r="N35" i="5"/>
  <c r="K30" i="5"/>
  <c r="I30" i="5"/>
  <c r="K29" i="5"/>
  <c r="I29" i="5"/>
  <c r="K28" i="5"/>
  <c r="I28" i="5"/>
  <c r="K27" i="5"/>
  <c r="I27" i="5"/>
  <c r="Q26" i="5"/>
  <c r="K26" i="5"/>
  <c r="I26" i="5"/>
  <c r="H26" i="5"/>
  <c r="D26" i="5"/>
  <c r="K25" i="5"/>
  <c r="I25" i="5"/>
  <c r="K24" i="5"/>
  <c r="I24" i="5"/>
  <c r="K23" i="5"/>
  <c r="I23" i="5"/>
  <c r="H23" i="5"/>
  <c r="D23" i="5"/>
  <c r="K20" i="5"/>
  <c r="I20" i="5"/>
  <c r="K19" i="5"/>
  <c r="I19" i="5"/>
  <c r="K18" i="5"/>
  <c r="I18" i="5"/>
  <c r="K17" i="5"/>
  <c r="I17" i="5"/>
  <c r="H16" i="5"/>
  <c r="D16" i="5"/>
  <c r="K15" i="5"/>
  <c r="I15" i="5"/>
  <c r="K14" i="5"/>
  <c r="J14" i="5"/>
  <c r="I14" i="5"/>
  <c r="K13" i="5"/>
  <c r="J13" i="5"/>
  <c r="I13" i="5"/>
  <c r="K12" i="5"/>
  <c r="J12" i="5"/>
  <c r="I12" i="5"/>
  <c r="J10" i="5"/>
  <c r="K9" i="5"/>
  <c r="J9" i="5"/>
  <c r="I9" i="5"/>
  <c r="K7" i="5"/>
  <c r="J7" i="5"/>
  <c r="I7" i="5"/>
  <c r="K6" i="5"/>
  <c r="I6" i="5"/>
  <c r="H6" i="5"/>
  <c r="D6" i="5"/>
  <c r="K5" i="5"/>
  <c r="I5" i="5"/>
  <c r="H5" i="5"/>
  <c r="D5" i="5"/>
  <c r="J15" i="5" l="1"/>
  <c r="N6" i="5"/>
  <c r="N23" i="5"/>
  <c r="J35" i="5"/>
  <c r="L6" i="5"/>
  <c r="J26" i="5"/>
  <c r="L35" i="5"/>
  <c r="L16" i="5"/>
  <c r="L40" i="5"/>
  <c r="N16" i="5"/>
  <c r="L23" i="5"/>
  <c r="N26" i="5"/>
  <c r="N40" i="5"/>
  <c r="K48" i="5"/>
  <c r="M48" i="5"/>
  <c r="J23" i="5"/>
  <c r="J11" i="5"/>
  <c r="D48" i="5"/>
  <c r="N5" i="5"/>
  <c r="F48" i="5"/>
  <c r="L26" i="5"/>
  <c r="I48" i="5"/>
  <c r="J6" i="5"/>
  <c r="J5" i="5"/>
  <c r="J16" i="5"/>
  <c r="J40" i="5"/>
  <c r="L5" i="5"/>
  <c r="N48" i="5" l="1"/>
  <c r="L48" i="5"/>
  <c r="J48" i="5"/>
</calcChain>
</file>

<file path=xl/sharedStrings.xml><?xml version="1.0" encoding="utf-8"?>
<sst xmlns="http://schemas.openxmlformats.org/spreadsheetml/2006/main" count="109" uniqueCount="78">
  <si>
    <t>市</t>
    <rPh sb="0" eb="1">
      <t>シ</t>
    </rPh>
    <phoneticPr fontId="1"/>
  </si>
  <si>
    <t>茨木市</t>
  </si>
  <si>
    <t>池田市</t>
    <rPh sb="0" eb="2">
      <t>イケダ</t>
    </rPh>
    <rPh sb="2" eb="3">
      <t>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</si>
  <si>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</si>
  <si>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</si>
  <si>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柏原市</t>
    <rPh sb="0" eb="3">
      <t>カシワラシ</t>
    </rPh>
    <phoneticPr fontId="1"/>
  </si>
  <si>
    <t>門真市</t>
    <rPh sb="0" eb="3">
      <t>カドマシ</t>
    </rPh>
    <phoneticPr fontId="1"/>
  </si>
  <si>
    <t>岸和田市</t>
    <rPh sb="0" eb="4">
      <t>キシワダシ</t>
    </rPh>
    <phoneticPr fontId="1"/>
  </si>
  <si>
    <t>熊取町</t>
    <rPh sb="0" eb="3">
      <t>クマトリチョウ</t>
    </rPh>
    <phoneticPr fontId="1"/>
  </si>
  <si>
    <t>摂津市</t>
    <rPh sb="0" eb="3">
      <t>セッツシ</t>
    </rPh>
    <phoneticPr fontId="1"/>
  </si>
  <si>
    <t>大東市</t>
    <rPh sb="0" eb="3">
      <t>ダイトウシ</t>
    </rPh>
    <phoneticPr fontId="1"/>
  </si>
  <si>
    <t>高石市</t>
    <rPh sb="0" eb="2">
      <t>タカイシ</t>
    </rPh>
    <rPh sb="2" eb="3">
      <t>シ</t>
    </rPh>
    <phoneticPr fontId="1"/>
  </si>
  <si>
    <t>松原市</t>
    <rPh sb="0" eb="2">
      <t>マツバラ</t>
    </rPh>
    <rPh sb="2" eb="3">
      <t>シ</t>
    </rPh>
    <phoneticPr fontId="1"/>
  </si>
  <si>
    <t>貝塚市</t>
    <rPh sb="0" eb="3">
      <t>カイヅカシ</t>
    </rPh>
    <phoneticPr fontId="1"/>
  </si>
  <si>
    <t>島本町</t>
    <rPh sb="0" eb="3">
      <t>シマモトチョウ</t>
    </rPh>
    <phoneticPr fontId="1"/>
  </si>
  <si>
    <t>藤井寺市</t>
    <rPh sb="0" eb="3">
      <t>フジイデラ</t>
    </rPh>
    <rPh sb="3" eb="4">
      <t>シ</t>
    </rPh>
    <phoneticPr fontId="1"/>
  </si>
  <si>
    <t>富田林市</t>
    <rPh sb="0" eb="3">
      <t>トンダバヤシ</t>
    </rPh>
    <rPh sb="3" eb="4">
      <t>シ</t>
    </rPh>
    <phoneticPr fontId="1"/>
  </si>
  <si>
    <t>大阪市</t>
    <rPh sb="0" eb="3">
      <t>オオサカシ</t>
    </rPh>
    <phoneticPr fontId="1"/>
  </si>
  <si>
    <t>豊中市</t>
  </si>
  <si>
    <t>池田市</t>
  </si>
  <si>
    <t>箕面市</t>
  </si>
  <si>
    <t>豊能町</t>
  </si>
  <si>
    <t>能勢町</t>
  </si>
  <si>
    <t>豊能</t>
    <phoneticPr fontId="1"/>
  </si>
  <si>
    <t>吹田市</t>
    <rPh sb="0" eb="3">
      <t>スイタシ</t>
    </rPh>
    <phoneticPr fontId="1"/>
  </si>
  <si>
    <t>高槻市</t>
  </si>
  <si>
    <t>守口市</t>
  </si>
  <si>
    <t>寝屋川市</t>
    <rPh sb="0" eb="4">
      <t>ネヤガワシ</t>
    </rPh>
    <phoneticPr fontId="1"/>
  </si>
  <si>
    <t>四條畷市</t>
  </si>
  <si>
    <t>交野市</t>
    <rPh sb="0" eb="3">
      <t>カタノシ</t>
    </rPh>
    <phoneticPr fontId="1"/>
  </si>
  <si>
    <t>枚方市</t>
    <rPh sb="0" eb="3">
      <t>ヒラカタシ</t>
    </rPh>
    <phoneticPr fontId="1"/>
  </si>
  <si>
    <t>北河内</t>
    <rPh sb="0" eb="3">
      <t>キタカワチ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</si>
  <si>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</si>
  <si>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</si>
  <si>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中河内</t>
    <rPh sb="0" eb="1">
      <t>ナカ</t>
    </rPh>
    <rPh sb="1" eb="3">
      <t>カワチ</t>
    </rPh>
    <phoneticPr fontId="1"/>
  </si>
  <si>
    <t>南河内</t>
    <rPh sb="0" eb="1">
      <t>ミナミ</t>
    </rPh>
    <rPh sb="1" eb="3">
      <t>カワチ</t>
    </rPh>
    <phoneticPr fontId="1"/>
  </si>
  <si>
    <t>河内長野市</t>
    <rPh sb="0" eb="5">
      <t>カワチナガノシ</t>
    </rPh>
    <phoneticPr fontId="1"/>
  </si>
  <si>
    <t>羽曳野市</t>
    <rPh sb="0" eb="4">
      <t>ハビキノシ</t>
    </rPh>
    <phoneticPr fontId="1"/>
  </si>
  <si>
    <t>大阪狭山市</t>
    <rPh sb="0" eb="2">
      <t>オオサカ</t>
    </rPh>
    <rPh sb="2" eb="4">
      <t>サヤマ</t>
    </rPh>
    <rPh sb="4" eb="5">
      <t>シ</t>
    </rPh>
    <phoneticPr fontId="1"/>
  </si>
  <si>
    <t>太子町</t>
    <rPh sb="0" eb="3">
      <t>タイシチョウ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</si>
  <si>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</si>
  <si>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</si>
  <si>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堺市</t>
    <rPh sb="0" eb="2">
      <t>サカイシ</t>
    </rPh>
    <phoneticPr fontId="1"/>
  </si>
  <si>
    <t>泉大津市</t>
    <rPh sb="0" eb="4">
      <t>イズミオオツシ</t>
    </rPh>
    <phoneticPr fontId="1"/>
  </si>
  <si>
    <t>忠岡町</t>
    <rPh sb="0" eb="3">
      <t>タダオカチョウ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</si>
  <si>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</si>
  <si>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</si>
  <si>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田尻町</t>
    <rPh sb="0" eb="3">
      <t>タジリチョウ</t>
    </rPh>
    <phoneticPr fontId="1"/>
  </si>
  <si>
    <t>岬町</t>
    <rPh sb="0" eb="2">
      <t>ミサキチョウ</t>
    </rPh>
    <phoneticPr fontId="1"/>
  </si>
  <si>
    <t>摂津</t>
    <rPh sb="0" eb="2">
      <t>セッツ</t>
    </rPh>
    <phoneticPr fontId="1"/>
  </si>
  <si>
    <t>大東</t>
    <rPh sb="0" eb="2">
      <t>ダイトウ</t>
    </rPh>
    <phoneticPr fontId="1"/>
  </si>
  <si>
    <t>高石</t>
    <rPh sb="0" eb="2">
      <t>タカイシ</t>
    </rPh>
    <phoneticPr fontId="1"/>
  </si>
  <si>
    <t>富田林市</t>
    <rPh sb="0" eb="4">
      <t>トンダバヤシシ</t>
    </rPh>
    <phoneticPr fontId="1"/>
  </si>
  <si>
    <t>羽曳野</t>
    <rPh sb="0" eb="3">
      <t>ハビキノ</t>
    </rPh>
    <phoneticPr fontId="1"/>
  </si>
  <si>
    <t>阪南</t>
    <rPh sb="0" eb="2">
      <t>ハンナン</t>
    </rPh>
    <phoneticPr fontId="1"/>
  </si>
  <si>
    <t>藤井寺</t>
    <rPh sb="0" eb="3">
      <t>フジイデラ</t>
    </rPh>
    <phoneticPr fontId="1"/>
  </si>
  <si>
    <t>茨木</t>
    <rPh sb="0" eb="2">
      <t>イバラキ</t>
    </rPh>
    <phoneticPr fontId="1"/>
  </si>
  <si>
    <t>貝塚</t>
    <rPh sb="0" eb="2">
      <t>カイツカ</t>
    </rPh>
    <phoneticPr fontId="1"/>
  </si>
  <si>
    <t>松原</t>
    <rPh sb="0" eb="2">
      <t>マツバラ</t>
    </rPh>
    <phoneticPr fontId="1"/>
  </si>
  <si>
    <t>泉大津</t>
    <rPh sb="0" eb="3">
      <t>イズミオオツ</t>
    </rPh>
    <phoneticPr fontId="1"/>
  </si>
  <si>
    <t>箕面</t>
    <rPh sb="0" eb="2">
      <t>ミノオ</t>
    </rPh>
    <phoneticPr fontId="1"/>
  </si>
  <si>
    <t>-</t>
    <phoneticPr fontId="1"/>
  </si>
  <si>
    <t>健康サポ/薬局（％）</t>
    <rPh sb="0" eb="2">
      <t>ケンコウ</t>
    </rPh>
    <rPh sb="5" eb="7">
      <t>ヤッキョク</t>
    </rPh>
    <phoneticPr fontId="1"/>
  </si>
  <si>
    <t>健サポ/校区数（％）</t>
    <rPh sb="0" eb="1">
      <t>ケン</t>
    </rPh>
    <rPh sb="4" eb="6">
      <t>コウク</t>
    </rPh>
    <rPh sb="5" eb="6">
      <t>ク</t>
    </rPh>
    <rPh sb="6" eb="7">
      <t>スウ</t>
    </rPh>
    <phoneticPr fontId="1"/>
  </si>
  <si>
    <t>薬局/校区数（％）</t>
    <rPh sb="0" eb="2">
      <t>ヤッキョク</t>
    </rPh>
    <rPh sb="3" eb="5">
      <t>コウク</t>
    </rPh>
    <rPh sb="4" eb="5">
      <t>ク</t>
    </rPh>
    <rPh sb="5" eb="6">
      <t>スウ</t>
    </rPh>
    <phoneticPr fontId="1"/>
  </si>
  <si>
    <t>令和2年3月31日現在</t>
    <phoneticPr fontId="1"/>
  </si>
  <si>
    <t>大阪市</t>
    <rPh sb="0" eb="3">
      <t>オオサカシ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</si>
  <si>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</si>
  <si>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合計</t>
    <rPh sb="0" eb="2">
      <t>ゴウケイ</t>
    </rPh>
    <phoneticPr fontId="1"/>
  </si>
  <si>
    <t>大阪府内の薬局数の分布（市別）</t>
    <rPh sb="0" eb="3">
      <t>オオサカフ</t>
    </rPh>
    <rPh sb="3" eb="4">
      <t>ナイ</t>
    </rPh>
    <rPh sb="5" eb="7">
      <t>ヤッキョク</t>
    </rPh>
    <rPh sb="7" eb="8">
      <t>カズ</t>
    </rPh>
    <rPh sb="9" eb="11">
      <t>ブンプ</t>
    </rPh>
    <rPh sb="12" eb="13">
      <t>シ</t>
    </rPh>
    <rPh sb="13" eb="14">
      <t>ベツ</t>
    </rPh>
    <phoneticPr fontId="1"/>
  </si>
  <si>
    <t>三島</t>
    <rPh sb="0" eb="2">
      <t>ミシマ</t>
    </rPh>
    <phoneticPr fontId="1"/>
  </si>
  <si>
    <t>47.5(大阪府平均)</t>
    <rPh sb="5" eb="8">
      <t>オオサカフ</t>
    </rPh>
    <rPh sb="8" eb="10">
      <t>ヘイキン</t>
    </rPh>
    <phoneticPr fontId="1"/>
  </si>
  <si>
    <t>薬局件数 ※1</t>
    <rPh sb="0" eb="2">
      <t>ヤッキョク</t>
    </rPh>
    <rPh sb="2" eb="4">
      <t>ケンスウ</t>
    </rPh>
    <phoneticPr fontId="1"/>
  </si>
  <si>
    <t>薬局件数(人口10万対) ※2</t>
    <rPh sb="0" eb="2">
      <t>ヤッキョク</t>
    </rPh>
    <rPh sb="2" eb="4">
      <t>ケンスウ</t>
    </rPh>
    <rPh sb="5" eb="7">
      <t>ジンコウ</t>
    </rPh>
    <rPh sb="9" eb="10">
      <t>マン</t>
    </rPh>
    <rPh sb="10" eb="11">
      <t>タイ</t>
    </rPh>
    <phoneticPr fontId="1"/>
  </si>
  <si>
    <t>中学校区数 ※3</t>
    <rPh sb="0" eb="3">
      <t>チュウガッコウ</t>
    </rPh>
    <rPh sb="3" eb="4">
      <t>ク</t>
    </rPh>
    <rPh sb="4" eb="5">
      <t>スウ</t>
    </rPh>
    <phoneticPr fontId="1"/>
  </si>
  <si>
    <t>　　　　 ※3 令和２年度学校基本調査</t>
    <phoneticPr fontId="1"/>
  </si>
  <si>
    <t>（出典） ※1 令和元年度衛生行政報告例　※2 大阪府外来医療計画（令和2年3月版）</t>
    <rPh sb="1" eb="3">
      <t>シュッテン</t>
    </rPh>
    <phoneticPr fontId="1"/>
  </si>
  <si>
    <t>泉州</t>
    <rPh sb="0" eb="2">
      <t>センシュウ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</si>
</sst>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81" formatCode="0.0_ "/>
    <numFmt numFmtId="182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3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ill="1" applyBorder="1">
      <alignment vertical="center"/>
    </xf>
    <xf numFmtId="181" fontId="0" fillId="0" borderId="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</cellXfs>
  <cellStyles count="7">
    <cellStyle name="標準" xfId="0" builtinId="0"/>
    <cellStyle name="標準 10" xfId="6"/>
    <cellStyle name="標準 2" xfId="1"/>
    <cellStyle name="標準 5" xfId="2"/>
    <cellStyle name="標準 6" xfId="3"/>
    <cellStyle name="標準 8" xfId="4"/>
    <cellStyle name="標準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19050</xdr:rowOff>
    </xdr:from>
    <xdr:to>
      <xdr:col>7</xdr:col>
      <xdr:colOff>876659</xdr:colOff>
      <xdr:row>1</xdr:row>
      <xdr:rowOff>116887</xdr:rowOff>
    </xdr:to>
    <xdr:sp macro="" textlink="">
      <xdr:nvSpPr>
        <xdr:cNvPr id="2" name="正方形/長方形 1"/>
        <xdr:cNvSpPr/>
      </xdr:nvSpPr>
      <xdr:spPr>
        <a:xfrm>
          <a:off x="5772150" y="19050"/>
          <a:ext cx="1248134" cy="335962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/>
            <a:t>参考資料３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0"/>
  <sheetViews>
    <sheetView tabSelected="1" workbookViewId="0">
      <selection activeCell="T3" sqref="T3"/>
    </sheetView>
  </sheetViews>
  <sheetFormatPr defaultRowHeight="18.75" x14ac:dyDescent="0.4"/>
  <cols>
    <col min="1" max="1" width="11.5" customWidth="1"/>
    <col min="2" max="2" width="11" bestFit="1" customWidth="1"/>
    <col min="3" max="3" width="11.625" style="4" customWidth="1"/>
    <col min="4" max="6" width="11.625" customWidth="1"/>
    <col min="7" max="7" width="11.625" style="4" customWidth="1"/>
    <col min="8" max="8" width="11.625" customWidth="1"/>
    <col min="9" max="9" width="11.625" style="10" hidden="1" customWidth="1"/>
    <col min="10" max="10" width="11.625" style="11" hidden="1" customWidth="1"/>
    <col min="11" max="11" width="11.625" style="10" hidden="1" customWidth="1"/>
    <col min="12" max="12" width="11.625" style="11" hidden="1" customWidth="1"/>
    <col min="13" max="13" width="11.625" style="10" hidden="1" customWidth="1"/>
    <col min="14" max="14" width="11.625" style="11" hidden="1" customWidth="1"/>
    <col min="15" max="15" width="5.625" hidden="1" customWidth="1"/>
    <col min="16" max="17" width="0" hidden="1" customWidth="1"/>
  </cols>
  <sheetData>
    <row r="2" spans="1:17" x14ac:dyDescent="0.4">
      <c r="A2" t="s">
        <v>69</v>
      </c>
      <c r="H2" s="17"/>
      <c r="N2" s="17" t="s">
        <v>65</v>
      </c>
    </row>
    <row r="3" spans="1:17" x14ac:dyDescent="0.4">
      <c r="E3" s="10"/>
      <c r="N3" s="16"/>
    </row>
    <row r="4" spans="1:17" ht="19.5" customHeight="1" thickBot="1" x14ac:dyDescent="0.45">
      <c r="A4" s="1" t="s">
        <v>0</v>
      </c>
      <c r="B4" s="1" t="s">
        <v>67</v>
      </c>
      <c r="C4" s="36" t="s">
        <v>72</v>
      </c>
      <c r="D4" s="35"/>
      <c r="E4" s="34" t="s">
        <v>73</v>
      </c>
      <c r="F4" s="35"/>
      <c r="G4" s="34" t="s">
        <v>74</v>
      </c>
      <c r="H4" s="35"/>
      <c r="I4" s="25" t="s">
        <v>62</v>
      </c>
      <c r="J4" s="26"/>
      <c r="K4" s="27" t="s">
        <v>63</v>
      </c>
      <c r="L4" s="26"/>
      <c r="M4" s="27" t="s">
        <v>64</v>
      </c>
      <c r="N4" s="26"/>
      <c r="P4" t="s">
        <v>2</v>
      </c>
      <c r="Q4">
        <v>5</v>
      </c>
    </row>
    <row r="5" spans="1:17" ht="19.5" customHeight="1" thickTop="1" x14ac:dyDescent="0.4">
      <c r="A5" s="8" t="s">
        <v>17</v>
      </c>
      <c r="B5" s="18" t="s">
        <v>66</v>
      </c>
      <c r="C5" s="5">
        <v>1638</v>
      </c>
      <c r="D5" s="8">
        <f>C5</f>
        <v>1638</v>
      </c>
      <c r="E5" s="8">
        <v>59.7</v>
      </c>
      <c r="F5" s="8">
        <f>E5</f>
        <v>59.7</v>
      </c>
      <c r="G5" s="5">
        <v>130</v>
      </c>
      <c r="H5" s="8">
        <f>G5</f>
        <v>130</v>
      </c>
      <c r="I5" s="12">
        <f>E5/C5</f>
        <v>3.6446886446886449E-2</v>
      </c>
      <c r="J5" s="14">
        <f>F6/D6</f>
        <v>9.2873563218390798E-2</v>
      </c>
      <c r="K5" s="12">
        <f>E5/G5</f>
        <v>0.45923076923076928</v>
      </c>
      <c r="L5" s="14">
        <f>F5/H5</f>
        <v>0.45923076923076928</v>
      </c>
      <c r="M5" s="12">
        <f>C5/G5</f>
        <v>12.6</v>
      </c>
      <c r="N5" s="15">
        <f>D5/H5</f>
        <v>12.6</v>
      </c>
      <c r="P5" t="s">
        <v>3</v>
      </c>
      <c r="Q5">
        <v>1</v>
      </c>
    </row>
    <row r="6" spans="1:17" ht="18.75" customHeight="1" x14ac:dyDescent="0.4">
      <c r="A6" s="9" t="s">
        <v>18</v>
      </c>
      <c r="B6" s="39" t="s">
        <v>23</v>
      </c>
      <c r="C6" s="6">
        <v>165</v>
      </c>
      <c r="D6" s="31">
        <f>SUM(C6:C11)</f>
        <v>435</v>
      </c>
      <c r="E6" s="20">
        <v>40.700000000000003</v>
      </c>
      <c r="F6" s="40">
        <v>40.4</v>
      </c>
      <c r="G6" s="6">
        <v>17</v>
      </c>
      <c r="H6" s="31">
        <f>SUM(G6:G11)</f>
        <v>50</v>
      </c>
      <c r="I6" s="13">
        <f>E6/C6</f>
        <v>0.24666666666666667</v>
      </c>
      <c r="J6" s="28">
        <f>F6/D6</f>
        <v>9.2873563218390798E-2</v>
      </c>
      <c r="K6" s="13">
        <f>E6/G6</f>
        <v>2.3941176470588239</v>
      </c>
      <c r="L6" s="28">
        <f>F6/H6</f>
        <v>0.80799999999999994</v>
      </c>
      <c r="M6" s="12">
        <f>C6/G6</f>
        <v>9.7058823529411757</v>
      </c>
      <c r="N6" s="28">
        <f>D6/H6</f>
        <v>8.6999999999999993</v>
      </c>
      <c r="P6" t="s">
        <v>4</v>
      </c>
      <c r="Q6">
        <v>2</v>
      </c>
    </row>
    <row r="7" spans="1:17" ht="18.75" customHeight="1" x14ac:dyDescent="0.4">
      <c r="A7" s="9" t="s">
        <v>19</v>
      </c>
      <c r="B7" s="39"/>
      <c r="C7" s="6">
        <v>46</v>
      </c>
      <c r="D7" s="32"/>
      <c r="E7" s="20">
        <v>44.2</v>
      </c>
      <c r="F7" s="32"/>
      <c r="G7" s="6">
        <v>4</v>
      </c>
      <c r="H7" s="32"/>
      <c r="I7" s="13">
        <f>E7/C7</f>
        <v>0.96086956521739142</v>
      </c>
      <c r="J7" s="29" t="e">
        <f>F9/D9*100</f>
        <v>#DIV/0!</v>
      </c>
      <c r="K7" s="13">
        <f>E7/G7</f>
        <v>11.05</v>
      </c>
      <c r="L7" s="29"/>
      <c r="M7" s="12">
        <f t="shared" ref="M7:M48" si="0">C7/G7</f>
        <v>11.5</v>
      </c>
      <c r="N7" s="29"/>
      <c r="P7" t="s">
        <v>5</v>
      </c>
      <c r="Q7">
        <v>2</v>
      </c>
    </row>
    <row r="8" spans="1:17" ht="19.5" customHeight="1" x14ac:dyDescent="0.4">
      <c r="A8" s="19" t="s">
        <v>24</v>
      </c>
      <c r="B8" s="39"/>
      <c r="C8" s="6">
        <v>152</v>
      </c>
      <c r="D8" s="32"/>
      <c r="E8" s="20">
        <v>37.799999999999997</v>
      </c>
      <c r="F8" s="32"/>
      <c r="G8" s="6">
        <v>18</v>
      </c>
      <c r="H8" s="32"/>
      <c r="I8" s="13">
        <f>E8/C8</f>
        <v>0.24868421052631576</v>
      </c>
      <c r="J8" s="29"/>
      <c r="K8" s="13">
        <f>E8/G8</f>
        <v>2.0999999999999996</v>
      </c>
      <c r="L8" s="29"/>
      <c r="M8" s="12">
        <f t="shared" ref="M8" si="1">C8/G8</f>
        <v>8.4444444444444446</v>
      </c>
      <c r="N8" s="29"/>
      <c r="P8" t="s">
        <v>6</v>
      </c>
      <c r="Q8">
        <v>3</v>
      </c>
    </row>
    <row r="9" spans="1:17" ht="19.5" customHeight="1" x14ac:dyDescent="0.4">
      <c r="A9" s="9" t="s">
        <v>20</v>
      </c>
      <c r="B9" s="39"/>
      <c r="C9" s="6">
        <v>65</v>
      </c>
      <c r="D9" s="32"/>
      <c r="E9" s="20">
        <v>47</v>
      </c>
      <c r="F9" s="32"/>
      <c r="G9" s="6">
        <v>8</v>
      </c>
      <c r="H9" s="32"/>
      <c r="I9" s="13">
        <f>E9/C9</f>
        <v>0.72307692307692306</v>
      </c>
      <c r="J9" s="29" t="e">
        <f>F10/D10*100</f>
        <v>#DIV/0!</v>
      </c>
      <c r="K9" s="13">
        <f>E9/G9</f>
        <v>5.875</v>
      </c>
      <c r="L9" s="29"/>
      <c r="M9" s="12">
        <f t="shared" si="0"/>
        <v>8.125</v>
      </c>
      <c r="N9" s="29"/>
      <c r="P9" t="s">
        <v>6</v>
      </c>
      <c r="Q9">
        <v>3</v>
      </c>
    </row>
    <row r="10" spans="1:17" ht="18.75" customHeight="1" x14ac:dyDescent="0.4">
      <c r="A10" s="9" t="s">
        <v>21</v>
      </c>
      <c r="B10" s="39"/>
      <c r="C10" s="6">
        <v>6</v>
      </c>
      <c r="D10" s="32"/>
      <c r="E10" s="20">
        <v>32</v>
      </c>
      <c r="F10" s="32"/>
      <c r="G10" s="6">
        <v>2</v>
      </c>
      <c r="H10" s="32"/>
      <c r="I10" s="13" t="s">
        <v>61</v>
      </c>
      <c r="J10" s="29" t="e">
        <f>F11/D11*100</f>
        <v>#DIV/0!</v>
      </c>
      <c r="K10" s="13" t="s">
        <v>61</v>
      </c>
      <c r="L10" s="29"/>
      <c r="M10" s="12">
        <f t="shared" si="0"/>
        <v>3</v>
      </c>
      <c r="N10" s="29"/>
      <c r="P10" t="s">
        <v>36</v>
      </c>
      <c r="Q10">
        <v>3</v>
      </c>
    </row>
    <row r="11" spans="1:17" ht="18.75" customHeight="1" x14ac:dyDescent="0.4">
      <c r="A11" s="9" t="s">
        <v>22</v>
      </c>
      <c r="B11" s="39"/>
      <c r="C11" s="6">
        <v>1</v>
      </c>
      <c r="D11" s="33"/>
      <c r="E11" s="20">
        <v>10.6</v>
      </c>
      <c r="F11" s="33"/>
      <c r="G11" s="6">
        <v>1</v>
      </c>
      <c r="H11" s="33"/>
      <c r="I11" s="13" t="s">
        <v>61</v>
      </c>
      <c r="J11" s="30" t="e">
        <f>#REF!/#REF!*100</f>
        <v>#REF!</v>
      </c>
      <c r="K11" s="13" t="s">
        <v>61</v>
      </c>
      <c r="L11" s="30"/>
      <c r="M11" s="12">
        <f t="shared" si="0"/>
        <v>1</v>
      </c>
      <c r="N11" s="30"/>
      <c r="P11" t="s">
        <v>7</v>
      </c>
      <c r="Q11">
        <v>3</v>
      </c>
    </row>
    <row r="12" spans="1:17" x14ac:dyDescent="0.4">
      <c r="A12" s="9" t="s">
        <v>25</v>
      </c>
      <c r="B12" s="37" t="s">
        <v>70</v>
      </c>
      <c r="C12" s="6">
        <v>167</v>
      </c>
      <c r="D12" s="32">
        <v>482</v>
      </c>
      <c r="E12" s="20">
        <v>46.6</v>
      </c>
      <c r="F12" s="38">
        <v>43.7</v>
      </c>
      <c r="G12" s="6">
        <v>18</v>
      </c>
      <c r="H12" s="32">
        <v>57</v>
      </c>
      <c r="I12" s="13">
        <f>E12/C12</f>
        <v>0.27904191616766466</v>
      </c>
      <c r="J12" s="29" t="e">
        <f>F13/D13*100</f>
        <v>#DIV/0!</v>
      </c>
      <c r="K12" s="13">
        <f>E12/G12</f>
        <v>2.588888888888889</v>
      </c>
      <c r="L12" s="29"/>
      <c r="M12" s="12">
        <f t="shared" si="0"/>
        <v>9.2777777777777786</v>
      </c>
      <c r="N12" s="29"/>
      <c r="P12" t="s">
        <v>49</v>
      </c>
      <c r="Q12">
        <v>2</v>
      </c>
    </row>
    <row r="13" spans="1:17" x14ac:dyDescent="0.4">
      <c r="A13" s="9" t="s">
        <v>1</v>
      </c>
      <c r="B13" s="37"/>
      <c r="C13" s="6">
        <v>121</v>
      </c>
      <c r="D13" s="32"/>
      <c r="E13" s="20">
        <v>43.8</v>
      </c>
      <c r="F13" s="32"/>
      <c r="G13" s="6">
        <v>14</v>
      </c>
      <c r="H13" s="32"/>
      <c r="I13" s="13">
        <f>E13/C13</f>
        <v>0.36198347107438011</v>
      </c>
      <c r="J13" s="29" t="e">
        <f>F14/D14*100</f>
        <v>#DIV/0!</v>
      </c>
      <c r="K13" s="13">
        <f>E13/G13</f>
        <v>3.1285714285714286</v>
      </c>
      <c r="L13" s="29"/>
      <c r="M13" s="12">
        <f t="shared" si="0"/>
        <v>8.6428571428571423</v>
      </c>
      <c r="N13" s="29"/>
      <c r="P13" t="s">
        <v>50</v>
      </c>
      <c r="Q13">
        <v>1</v>
      </c>
    </row>
    <row r="14" spans="1:17" x14ac:dyDescent="0.4">
      <c r="A14" s="9" t="s">
        <v>9</v>
      </c>
      <c r="B14" s="37"/>
      <c r="C14" s="6">
        <v>31</v>
      </c>
      <c r="D14" s="32"/>
      <c r="E14" s="20">
        <v>34</v>
      </c>
      <c r="F14" s="32"/>
      <c r="G14" s="6">
        <v>5</v>
      </c>
      <c r="H14" s="32"/>
      <c r="I14" s="13">
        <f>E14/C14</f>
        <v>1.096774193548387</v>
      </c>
      <c r="J14" s="29" t="e">
        <f>F15/D15*100</f>
        <v>#DIV/0!</v>
      </c>
      <c r="K14" s="13">
        <f>E14/G14</f>
        <v>6.8</v>
      </c>
      <c r="L14" s="29"/>
      <c r="M14" s="12">
        <f t="shared" si="0"/>
        <v>6.2</v>
      </c>
      <c r="N14" s="29"/>
      <c r="P14" t="s">
        <v>51</v>
      </c>
      <c r="Q14">
        <v>1</v>
      </c>
    </row>
    <row r="15" spans="1:17" x14ac:dyDescent="0.4">
      <c r="A15" s="9" t="s">
        <v>14</v>
      </c>
      <c r="B15" s="37"/>
      <c r="C15" s="6">
        <v>11</v>
      </c>
      <c r="D15" s="33"/>
      <c r="E15" s="20">
        <v>36.700000000000003</v>
      </c>
      <c r="F15" s="33"/>
      <c r="G15" s="6">
        <v>2</v>
      </c>
      <c r="H15" s="33"/>
      <c r="I15" s="13">
        <f>E15/C15</f>
        <v>3.3363636363636364</v>
      </c>
      <c r="J15" s="30">
        <f>F16/D16*100</f>
        <v>8.7029288702928884</v>
      </c>
      <c r="K15" s="13">
        <f>E15/G15</f>
        <v>18.350000000000001</v>
      </c>
      <c r="L15" s="30"/>
      <c r="M15" s="12">
        <f t="shared" si="0"/>
        <v>5.5</v>
      </c>
      <c r="N15" s="30"/>
      <c r="P15" t="s">
        <v>44</v>
      </c>
      <c r="Q15">
        <v>1</v>
      </c>
    </row>
    <row r="16" spans="1:17" x14ac:dyDescent="0.4">
      <c r="A16" s="9" t="s">
        <v>26</v>
      </c>
      <c r="B16" s="37" t="s">
        <v>31</v>
      </c>
      <c r="C16" s="6">
        <v>67</v>
      </c>
      <c r="D16" s="31">
        <f>SUM(C16:C22)</f>
        <v>478</v>
      </c>
      <c r="E16" s="20">
        <v>48.6</v>
      </c>
      <c r="F16" s="40">
        <v>41.6</v>
      </c>
      <c r="G16" s="6">
        <v>7</v>
      </c>
      <c r="H16" s="31">
        <f>SUM(G16:G22)</f>
        <v>59</v>
      </c>
      <c r="I16" s="13" t="s">
        <v>61</v>
      </c>
      <c r="J16" s="28">
        <f>F16/D16</f>
        <v>8.7029288702928878E-2</v>
      </c>
      <c r="K16" s="13" t="s">
        <v>61</v>
      </c>
      <c r="L16" s="28">
        <f>F16/H16</f>
        <v>0.70508474576271185</v>
      </c>
      <c r="M16" s="12">
        <f t="shared" si="0"/>
        <v>9.5714285714285712</v>
      </c>
      <c r="N16" s="28">
        <f>D16/H16</f>
        <v>8.101694915254237</v>
      </c>
      <c r="P16" t="s">
        <v>52</v>
      </c>
      <c r="Q16">
        <v>1</v>
      </c>
    </row>
    <row r="17" spans="1:17" x14ac:dyDescent="0.4">
      <c r="A17" s="2" t="s">
        <v>30</v>
      </c>
      <c r="B17" s="37"/>
      <c r="C17" s="6">
        <v>162</v>
      </c>
      <c r="D17" s="32"/>
      <c r="E17" s="20">
        <v>40.4</v>
      </c>
      <c r="F17" s="32"/>
      <c r="G17" s="6">
        <v>19</v>
      </c>
      <c r="H17" s="32"/>
      <c r="I17" s="13">
        <f>E17/C17</f>
        <v>0.2493827160493827</v>
      </c>
      <c r="J17" s="29"/>
      <c r="K17" s="13">
        <f>E17/G17</f>
        <v>2.1263157894736842</v>
      </c>
      <c r="L17" s="29"/>
      <c r="M17" s="12">
        <f t="shared" si="0"/>
        <v>8.526315789473685</v>
      </c>
      <c r="N17" s="29"/>
      <c r="P17" t="s">
        <v>53</v>
      </c>
      <c r="Q17">
        <v>2</v>
      </c>
    </row>
    <row r="18" spans="1:17" x14ac:dyDescent="0.4">
      <c r="A18" s="2" t="s">
        <v>27</v>
      </c>
      <c r="B18" s="37"/>
      <c r="C18" s="6">
        <v>99</v>
      </c>
      <c r="D18" s="32"/>
      <c r="E18" s="20">
        <v>41.8</v>
      </c>
      <c r="F18" s="32"/>
      <c r="G18" s="6">
        <v>12</v>
      </c>
      <c r="H18" s="32"/>
      <c r="I18" s="13">
        <f>E18/C18</f>
        <v>0.42222222222222222</v>
      </c>
      <c r="J18" s="29"/>
      <c r="K18" s="13">
        <f>E18/G18</f>
        <v>3.4833333333333329</v>
      </c>
      <c r="L18" s="29"/>
      <c r="M18" s="12">
        <f t="shared" si="0"/>
        <v>8.25</v>
      </c>
      <c r="N18" s="29"/>
      <c r="P18" t="s">
        <v>54</v>
      </c>
      <c r="Q18">
        <v>3</v>
      </c>
    </row>
    <row r="19" spans="1:17" x14ac:dyDescent="0.4">
      <c r="A19" s="2" t="s">
        <v>10</v>
      </c>
      <c r="B19" s="37"/>
      <c r="C19" s="6">
        <v>43</v>
      </c>
      <c r="D19" s="32"/>
      <c r="E19" s="20">
        <v>35.700000000000003</v>
      </c>
      <c r="F19" s="32"/>
      <c r="G19" s="6">
        <v>8</v>
      </c>
      <c r="H19" s="32"/>
      <c r="I19" s="13">
        <f>E19/C19</f>
        <v>0.830232558139535</v>
      </c>
      <c r="J19" s="29"/>
      <c r="K19" s="13">
        <f>E19/G19</f>
        <v>4.4625000000000004</v>
      </c>
      <c r="L19" s="29"/>
      <c r="M19" s="12">
        <f t="shared" si="0"/>
        <v>5.375</v>
      </c>
      <c r="N19" s="29"/>
      <c r="P19" t="s">
        <v>55</v>
      </c>
      <c r="Q19">
        <v>3</v>
      </c>
    </row>
    <row r="20" spans="1:17" x14ac:dyDescent="0.4">
      <c r="A20" s="2" t="s">
        <v>6</v>
      </c>
      <c r="B20" s="37"/>
      <c r="C20" s="6">
        <v>61</v>
      </c>
      <c r="D20" s="32"/>
      <c r="E20" s="20">
        <v>50.5</v>
      </c>
      <c r="F20" s="32"/>
      <c r="G20" s="6">
        <v>6</v>
      </c>
      <c r="H20" s="32"/>
      <c r="I20" s="13">
        <f>E20/C20</f>
        <v>0.82786885245901642</v>
      </c>
      <c r="J20" s="29"/>
      <c r="K20" s="13">
        <f>E20/G20</f>
        <v>8.4166666666666661</v>
      </c>
      <c r="L20" s="29"/>
      <c r="M20" s="12">
        <f t="shared" si="0"/>
        <v>10.166666666666666</v>
      </c>
      <c r="N20" s="29"/>
      <c r="P20" t="s">
        <v>14</v>
      </c>
      <c r="Q20">
        <v>1</v>
      </c>
    </row>
    <row r="21" spans="1:17" x14ac:dyDescent="0.4">
      <c r="A21" s="9" t="s">
        <v>28</v>
      </c>
      <c r="B21" s="37"/>
      <c r="C21" s="6">
        <v>18</v>
      </c>
      <c r="D21" s="32"/>
      <c r="E21" s="20">
        <v>32.4</v>
      </c>
      <c r="F21" s="32"/>
      <c r="G21" s="6">
        <v>3</v>
      </c>
      <c r="H21" s="32"/>
      <c r="I21" s="13" t="s">
        <v>61</v>
      </c>
      <c r="J21" s="29"/>
      <c r="K21" s="13" t="s">
        <v>61</v>
      </c>
      <c r="L21" s="29"/>
      <c r="M21" s="12">
        <f t="shared" si="0"/>
        <v>6</v>
      </c>
      <c r="N21" s="29"/>
      <c r="P21" t="s">
        <v>56</v>
      </c>
      <c r="Q21">
        <v>9</v>
      </c>
    </row>
    <row r="22" spans="1:17" x14ac:dyDescent="0.4">
      <c r="A22" s="2" t="s">
        <v>29</v>
      </c>
      <c r="B22" s="37"/>
      <c r="C22" s="6">
        <v>28</v>
      </c>
      <c r="D22" s="33"/>
      <c r="E22" s="20">
        <v>35.4</v>
      </c>
      <c r="F22" s="33"/>
      <c r="G22" s="6">
        <v>4</v>
      </c>
      <c r="H22" s="33"/>
      <c r="I22" s="13" t="s">
        <v>61</v>
      </c>
      <c r="J22" s="30"/>
      <c r="K22" s="13" t="s">
        <v>61</v>
      </c>
      <c r="L22" s="30"/>
      <c r="M22" s="12">
        <f t="shared" si="0"/>
        <v>7</v>
      </c>
      <c r="N22" s="30"/>
      <c r="P22" t="s">
        <v>57</v>
      </c>
      <c r="Q22">
        <v>1</v>
      </c>
    </row>
    <row r="23" spans="1:17" x14ac:dyDescent="0.4">
      <c r="A23" s="2" t="s">
        <v>32</v>
      </c>
      <c r="B23" s="37" t="s">
        <v>34</v>
      </c>
      <c r="C23" s="6">
        <v>221</v>
      </c>
      <c r="D23" s="31">
        <f>SUM(C23:C25)</f>
        <v>351</v>
      </c>
      <c r="E23" s="20">
        <v>43.7</v>
      </c>
      <c r="F23" s="40">
        <v>41.3</v>
      </c>
      <c r="G23" s="6">
        <v>23</v>
      </c>
      <c r="H23" s="31">
        <f>SUM(G23:G25)</f>
        <v>44</v>
      </c>
      <c r="I23" s="13">
        <f>E23/C23</f>
        <v>0.19773755656108599</v>
      </c>
      <c r="J23" s="28">
        <f>F23/D23</f>
        <v>0.11766381766381766</v>
      </c>
      <c r="K23" s="13">
        <f>E23/G23</f>
        <v>1.9000000000000001</v>
      </c>
      <c r="L23" s="28">
        <f>F23/H23</f>
        <v>0.9386363636363636</v>
      </c>
      <c r="M23" s="12">
        <f t="shared" si="0"/>
        <v>9.6086956521739122</v>
      </c>
      <c r="N23" s="28">
        <f>D23/H23</f>
        <v>7.9772727272727275</v>
      </c>
      <c r="P23" t="s">
        <v>58</v>
      </c>
      <c r="Q23">
        <v>11</v>
      </c>
    </row>
    <row r="24" spans="1:17" x14ac:dyDescent="0.4">
      <c r="A24" s="2" t="s">
        <v>33</v>
      </c>
      <c r="B24" s="37"/>
      <c r="C24" s="6">
        <v>101</v>
      </c>
      <c r="D24" s="32"/>
      <c r="E24" s="20">
        <v>36.700000000000003</v>
      </c>
      <c r="F24" s="32"/>
      <c r="G24" s="6">
        <v>14</v>
      </c>
      <c r="H24" s="32"/>
      <c r="I24" s="13">
        <f t="shared" ref="I24:I30" si="2">E24/C24</f>
        <v>0.36336633663366341</v>
      </c>
      <c r="J24" s="29"/>
      <c r="K24" s="13">
        <f t="shared" ref="K24:K30" si="3">E24/G24</f>
        <v>2.6214285714285714</v>
      </c>
      <c r="L24" s="29"/>
      <c r="M24" s="12">
        <f t="shared" si="0"/>
        <v>7.2142857142857144</v>
      </c>
      <c r="N24" s="29"/>
      <c r="P24" t="s">
        <v>59</v>
      </c>
      <c r="Q24">
        <v>2</v>
      </c>
    </row>
    <row r="25" spans="1:17" x14ac:dyDescent="0.4">
      <c r="A25" s="2" t="s">
        <v>5</v>
      </c>
      <c r="B25" s="37"/>
      <c r="C25" s="6">
        <v>29</v>
      </c>
      <c r="D25" s="33"/>
      <c r="E25" s="20">
        <v>41.9</v>
      </c>
      <c r="F25" s="33"/>
      <c r="G25" s="6">
        <v>7</v>
      </c>
      <c r="H25" s="33"/>
      <c r="I25" s="13">
        <f t="shared" si="2"/>
        <v>1.4448275862068964</v>
      </c>
      <c r="J25" s="30"/>
      <c r="K25" s="13">
        <f t="shared" si="3"/>
        <v>5.9857142857142858</v>
      </c>
      <c r="L25" s="30"/>
      <c r="M25" s="12">
        <f t="shared" si="0"/>
        <v>4.1428571428571432</v>
      </c>
      <c r="N25" s="30"/>
      <c r="P25" t="s">
        <v>60</v>
      </c>
      <c r="Q25">
        <v>3</v>
      </c>
    </row>
    <row r="26" spans="1:17" x14ac:dyDescent="0.4">
      <c r="A26" s="2" t="s">
        <v>16</v>
      </c>
      <c r="B26" s="37" t="s">
        <v>35</v>
      </c>
      <c r="C26" s="6">
        <v>48</v>
      </c>
      <c r="D26" s="31">
        <f>SUM(C26:C34)</f>
        <v>261</v>
      </c>
      <c r="E26" s="20">
        <v>42.3</v>
      </c>
      <c r="F26" s="40">
        <v>42.8</v>
      </c>
      <c r="G26" s="6">
        <v>9</v>
      </c>
      <c r="H26" s="31">
        <f>SUM(G26:G34)</f>
        <v>37</v>
      </c>
      <c r="I26" s="13">
        <f t="shared" si="2"/>
        <v>0.88124999999999998</v>
      </c>
      <c r="J26" s="28">
        <f>F26/D26</f>
        <v>0.16398467432950189</v>
      </c>
      <c r="K26" s="13">
        <f t="shared" si="3"/>
        <v>4.6999999999999993</v>
      </c>
      <c r="L26" s="28">
        <f>F26/H26</f>
        <v>1.1567567567567567</v>
      </c>
      <c r="M26" s="12">
        <f t="shared" si="0"/>
        <v>5.333333333333333</v>
      </c>
      <c r="N26" s="28">
        <f>D26/H26</f>
        <v>7.0540540540540544</v>
      </c>
      <c r="P26" s="3"/>
      <c r="Q26" s="3">
        <f>SUM(Q4:Q25)</f>
        <v>63</v>
      </c>
    </row>
    <row r="27" spans="1:17" x14ac:dyDescent="0.4">
      <c r="A27" s="2" t="s">
        <v>36</v>
      </c>
      <c r="B27" s="37"/>
      <c r="C27" s="6">
        <v>48</v>
      </c>
      <c r="D27" s="32"/>
      <c r="E27" s="20">
        <v>46.4</v>
      </c>
      <c r="F27" s="32"/>
      <c r="G27" s="6">
        <v>7</v>
      </c>
      <c r="H27" s="32"/>
      <c r="I27" s="13">
        <f t="shared" si="2"/>
        <v>0.96666666666666667</v>
      </c>
      <c r="J27" s="29"/>
      <c r="K27" s="13">
        <f t="shared" si="3"/>
        <v>6.6285714285714281</v>
      </c>
      <c r="L27" s="29"/>
      <c r="M27" s="12">
        <f t="shared" si="0"/>
        <v>6.8571428571428568</v>
      </c>
      <c r="N27" s="29"/>
    </row>
    <row r="28" spans="1:17" x14ac:dyDescent="0.4">
      <c r="A28" s="2" t="s">
        <v>12</v>
      </c>
      <c r="B28" s="37"/>
      <c r="C28" s="6">
        <v>54</v>
      </c>
      <c r="D28" s="32"/>
      <c r="E28" s="20">
        <v>34.4</v>
      </c>
      <c r="F28" s="32"/>
      <c r="G28" s="6">
        <v>7</v>
      </c>
      <c r="H28" s="32"/>
      <c r="I28" s="13">
        <f t="shared" si="2"/>
        <v>0.63703703703703696</v>
      </c>
      <c r="J28" s="29"/>
      <c r="K28" s="13">
        <f t="shared" si="3"/>
        <v>4.9142857142857137</v>
      </c>
      <c r="L28" s="29"/>
      <c r="M28" s="12">
        <f t="shared" si="0"/>
        <v>7.7142857142857144</v>
      </c>
      <c r="N28" s="29"/>
    </row>
    <row r="29" spans="1:17" x14ac:dyDescent="0.4">
      <c r="A29" s="2" t="s">
        <v>37</v>
      </c>
      <c r="B29" s="37"/>
      <c r="C29" s="7">
        <v>43</v>
      </c>
      <c r="D29" s="32"/>
      <c r="E29" s="20">
        <v>32.6</v>
      </c>
      <c r="F29" s="32"/>
      <c r="G29" s="7">
        <v>5</v>
      </c>
      <c r="H29" s="32"/>
      <c r="I29" s="13">
        <f t="shared" si="2"/>
        <v>0.75813953488372099</v>
      </c>
      <c r="J29" s="29"/>
      <c r="K29" s="13">
        <f t="shared" si="3"/>
        <v>6.5200000000000005</v>
      </c>
      <c r="L29" s="29"/>
      <c r="M29" s="12">
        <f t="shared" si="0"/>
        <v>8.6</v>
      </c>
      <c r="N29" s="29"/>
    </row>
    <row r="30" spans="1:17" x14ac:dyDescent="0.4">
      <c r="A30" s="2" t="s">
        <v>15</v>
      </c>
      <c r="B30" s="37"/>
      <c r="C30" s="6">
        <v>36</v>
      </c>
      <c r="D30" s="32"/>
      <c r="E30" s="20">
        <v>84.1</v>
      </c>
      <c r="F30" s="32"/>
      <c r="G30" s="6">
        <v>3</v>
      </c>
      <c r="H30" s="32"/>
      <c r="I30" s="13">
        <f t="shared" si="2"/>
        <v>2.3361111111111108</v>
      </c>
      <c r="J30" s="29"/>
      <c r="K30" s="13">
        <f t="shared" si="3"/>
        <v>28.033333333333331</v>
      </c>
      <c r="L30" s="29"/>
      <c r="M30" s="12">
        <f t="shared" si="0"/>
        <v>12</v>
      </c>
      <c r="N30" s="29"/>
    </row>
    <row r="31" spans="1:17" x14ac:dyDescent="0.4">
      <c r="A31" s="2" t="s">
        <v>38</v>
      </c>
      <c r="B31" s="37"/>
      <c r="C31" s="6">
        <v>22</v>
      </c>
      <c r="D31" s="32"/>
      <c r="E31" s="20">
        <v>37.6</v>
      </c>
      <c r="F31" s="32"/>
      <c r="G31" s="6">
        <v>3</v>
      </c>
      <c r="H31" s="32"/>
      <c r="I31" s="13" t="s">
        <v>61</v>
      </c>
      <c r="J31" s="29"/>
      <c r="K31" s="13" t="s">
        <v>61</v>
      </c>
      <c r="L31" s="29"/>
      <c r="M31" s="12">
        <f t="shared" si="0"/>
        <v>7.333333333333333</v>
      </c>
      <c r="N31" s="29"/>
    </row>
    <row r="32" spans="1:17" x14ac:dyDescent="0.4">
      <c r="A32" s="2" t="s">
        <v>39</v>
      </c>
      <c r="B32" s="37"/>
      <c r="C32" s="6">
        <v>4</v>
      </c>
      <c r="D32" s="32"/>
      <c r="E32" s="20">
        <v>37.6</v>
      </c>
      <c r="F32" s="32"/>
      <c r="G32" s="6">
        <v>1</v>
      </c>
      <c r="H32" s="32"/>
      <c r="I32" s="13" t="s">
        <v>61</v>
      </c>
      <c r="J32" s="29"/>
      <c r="K32" s="13" t="s">
        <v>61</v>
      </c>
      <c r="L32" s="29"/>
      <c r="M32" s="12">
        <f t="shared" si="0"/>
        <v>4</v>
      </c>
      <c r="N32" s="29"/>
    </row>
    <row r="33" spans="1:14" x14ac:dyDescent="0.4">
      <c r="A33" s="2" t="s">
        <v>40</v>
      </c>
      <c r="B33" s="37"/>
      <c r="C33" s="6">
        <v>6</v>
      </c>
      <c r="D33" s="32"/>
      <c r="E33" s="20">
        <v>25.2</v>
      </c>
      <c r="F33" s="32"/>
      <c r="G33" s="6">
        <v>1</v>
      </c>
      <c r="H33" s="32"/>
      <c r="I33" s="13" t="s">
        <v>61</v>
      </c>
      <c r="J33" s="29"/>
      <c r="K33" s="13" t="s">
        <v>61</v>
      </c>
      <c r="L33" s="29"/>
      <c r="M33" s="12">
        <f t="shared" si="0"/>
        <v>6</v>
      </c>
      <c r="N33" s="29"/>
    </row>
    <row r="34" spans="1:14" x14ac:dyDescent="0.4">
      <c r="A34" s="2" t="s">
        <v>41</v>
      </c>
      <c r="B34" s="37"/>
      <c r="C34" s="6">
        <v>0</v>
      </c>
      <c r="D34" s="33"/>
      <c r="E34" s="20">
        <v>0</v>
      </c>
      <c r="F34" s="33"/>
      <c r="G34" s="6">
        <v>1</v>
      </c>
      <c r="H34" s="33"/>
      <c r="I34" s="13" t="s">
        <v>61</v>
      </c>
      <c r="J34" s="30"/>
      <c r="K34" s="13" t="s">
        <v>61</v>
      </c>
      <c r="L34" s="30"/>
      <c r="M34" s="12">
        <f t="shared" si="0"/>
        <v>0</v>
      </c>
      <c r="N34" s="30"/>
    </row>
    <row r="35" spans="1:14" x14ac:dyDescent="0.4">
      <c r="A35" s="2" t="s">
        <v>42</v>
      </c>
      <c r="B35" s="2" t="s">
        <v>42</v>
      </c>
      <c r="C35" s="6">
        <v>374</v>
      </c>
      <c r="D35" s="19">
        <f>SUM(C35)</f>
        <v>374</v>
      </c>
      <c r="E35" s="20">
        <v>44.6</v>
      </c>
      <c r="F35" s="20">
        <f>AVERAGE(E35)</f>
        <v>44.6</v>
      </c>
      <c r="G35" s="6">
        <v>43</v>
      </c>
      <c r="H35" s="21">
        <f>SUM(G35:G39)</f>
        <v>59</v>
      </c>
      <c r="I35" s="13">
        <f>E35/C35</f>
        <v>0.11925133689839573</v>
      </c>
      <c r="J35" s="28">
        <f>F35/D35</f>
        <v>0.11925133689839573</v>
      </c>
      <c r="K35" s="13">
        <f>E35/G35</f>
        <v>1.0372093023255815</v>
      </c>
      <c r="L35" s="28">
        <f>F35/H35</f>
        <v>0.75593220338983058</v>
      </c>
      <c r="M35" s="12">
        <f t="shared" si="0"/>
        <v>8.6976744186046506</v>
      </c>
      <c r="N35" s="28">
        <f>D35/H35</f>
        <v>6.3389830508474576</v>
      </c>
    </row>
    <row r="36" spans="1:14" x14ac:dyDescent="0.4">
      <c r="A36" s="2" t="s">
        <v>43</v>
      </c>
      <c r="B36" s="32" t="s">
        <v>77</v>
      </c>
      <c r="C36" s="22">
        <v>36</v>
      </c>
      <c r="D36" s="33">
        <f>SUM(C36:C47)</f>
        <v>376</v>
      </c>
      <c r="E36" s="23">
        <v>49.4</v>
      </c>
      <c r="F36" s="38">
        <v>41.5</v>
      </c>
      <c r="G36" s="22">
        <v>3</v>
      </c>
      <c r="H36" s="32">
        <f>SUM(G40:G47)</f>
        <v>34</v>
      </c>
      <c r="I36" s="13">
        <f t="shared" ref="I36:I42" si="4">E36/C36</f>
        <v>1.3722222222222222</v>
      </c>
      <c r="J36" s="29"/>
      <c r="K36" s="13">
        <f t="shared" ref="K36:K42" si="5">E36/G36</f>
        <v>16.466666666666665</v>
      </c>
      <c r="L36" s="29"/>
      <c r="M36" s="12">
        <f t="shared" si="0"/>
        <v>12</v>
      </c>
      <c r="N36" s="29"/>
    </row>
    <row r="37" spans="1:14" x14ac:dyDescent="0.4">
      <c r="A37" s="2" t="s">
        <v>4</v>
      </c>
      <c r="B37" s="32"/>
      <c r="C37" s="6">
        <v>72</v>
      </c>
      <c r="D37" s="37"/>
      <c r="E37" s="20">
        <v>36.200000000000003</v>
      </c>
      <c r="F37" s="38"/>
      <c r="G37" s="6">
        <v>9</v>
      </c>
      <c r="H37" s="32"/>
      <c r="I37" s="13">
        <f t="shared" si="4"/>
        <v>0.50277777777777777</v>
      </c>
      <c r="J37" s="29"/>
      <c r="K37" s="13">
        <f t="shared" si="5"/>
        <v>4.0222222222222221</v>
      </c>
      <c r="L37" s="29"/>
      <c r="M37" s="12">
        <f t="shared" si="0"/>
        <v>8</v>
      </c>
      <c r="N37" s="29"/>
    </row>
    <row r="38" spans="1:14" x14ac:dyDescent="0.4">
      <c r="A38" s="2" t="s">
        <v>11</v>
      </c>
      <c r="B38" s="32"/>
      <c r="C38" s="6">
        <v>30</v>
      </c>
      <c r="D38" s="37"/>
      <c r="E38" s="20">
        <v>51.5</v>
      </c>
      <c r="F38" s="38"/>
      <c r="G38" s="6">
        <v>3</v>
      </c>
      <c r="H38" s="32"/>
      <c r="I38" s="13">
        <f t="shared" si="4"/>
        <v>1.7166666666666666</v>
      </c>
      <c r="J38" s="29"/>
      <c r="K38" s="13">
        <f t="shared" si="5"/>
        <v>17.166666666666668</v>
      </c>
      <c r="L38" s="29"/>
      <c r="M38" s="12">
        <f t="shared" si="0"/>
        <v>10</v>
      </c>
      <c r="N38" s="29"/>
    </row>
    <row r="39" spans="1:14" x14ac:dyDescent="0.4">
      <c r="A39" s="2" t="s">
        <v>44</v>
      </c>
      <c r="B39" s="32"/>
      <c r="C39" s="6">
        <v>5</v>
      </c>
      <c r="D39" s="37"/>
      <c r="E39" s="20">
        <v>35.4</v>
      </c>
      <c r="F39" s="38"/>
      <c r="G39" s="6">
        <v>1</v>
      </c>
      <c r="H39" s="32"/>
      <c r="I39" s="13">
        <f t="shared" si="4"/>
        <v>7.08</v>
      </c>
      <c r="J39" s="30"/>
      <c r="K39" s="13">
        <f t="shared" si="5"/>
        <v>35.4</v>
      </c>
      <c r="L39" s="30"/>
      <c r="M39" s="12">
        <f t="shared" si="0"/>
        <v>5</v>
      </c>
      <c r="N39" s="30"/>
    </row>
    <row r="40" spans="1:14" x14ac:dyDescent="0.4">
      <c r="A40" s="2" t="s">
        <v>7</v>
      </c>
      <c r="B40" s="32"/>
      <c r="C40" s="6">
        <v>88</v>
      </c>
      <c r="D40" s="37"/>
      <c r="E40" s="20">
        <v>45.5</v>
      </c>
      <c r="F40" s="38"/>
      <c r="G40" s="6">
        <v>11</v>
      </c>
      <c r="H40" s="32"/>
      <c r="I40" s="13">
        <f t="shared" si="4"/>
        <v>0.51704545454545459</v>
      </c>
      <c r="J40" s="28">
        <f>F36/D36</f>
        <v>0.11037234042553191</v>
      </c>
      <c r="K40" s="13">
        <f t="shared" si="5"/>
        <v>4.1363636363636367</v>
      </c>
      <c r="L40" s="28">
        <f>F36/H36</f>
        <v>1.2205882352941178</v>
      </c>
      <c r="M40" s="12">
        <f t="shared" si="0"/>
        <v>8</v>
      </c>
      <c r="N40" s="28">
        <f>D36/H36</f>
        <v>11.058823529411764</v>
      </c>
    </row>
    <row r="41" spans="1:14" x14ac:dyDescent="0.4">
      <c r="A41" s="2" t="s">
        <v>13</v>
      </c>
      <c r="B41" s="32"/>
      <c r="C41" s="6">
        <v>31</v>
      </c>
      <c r="D41" s="37"/>
      <c r="E41" s="20">
        <v>35.799999999999997</v>
      </c>
      <c r="F41" s="38"/>
      <c r="G41" s="6">
        <v>5</v>
      </c>
      <c r="H41" s="32"/>
      <c r="I41" s="13">
        <f t="shared" si="4"/>
        <v>1.1548387096774193</v>
      </c>
      <c r="J41" s="29"/>
      <c r="K41" s="13">
        <f t="shared" si="5"/>
        <v>7.1599999999999993</v>
      </c>
      <c r="L41" s="29"/>
      <c r="M41" s="12">
        <f t="shared" si="0"/>
        <v>6.2</v>
      </c>
      <c r="N41" s="29"/>
    </row>
    <row r="42" spans="1:14" x14ac:dyDescent="0.4">
      <c r="A42" s="2" t="s">
        <v>3</v>
      </c>
      <c r="B42" s="32"/>
      <c r="C42" s="6">
        <v>51</v>
      </c>
      <c r="D42" s="37"/>
      <c r="E42" s="20">
        <v>35.799999999999997</v>
      </c>
      <c r="F42" s="38"/>
      <c r="G42" s="6">
        <v>5</v>
      </c>
      <c r="H42" s="32"/>
      <c r="I42" s="13">
        <f t="shared" si="4"/>
        <v>0.70196078431372544</v>
      </c>
      <c r="J42" s="29"/>
      <c r="K42" s="13">
        <f t="shared" si="5"/>
        <v>7.1599999999999993</v>
      </c>
      <c r="L42" s="29"/>
      <c r="M42" s="12">
        <f t="shared" si="0"/>
        <v>10.199999999999999</v>
      </c>
      <c r="N42" s="29"/>
    </row>
    <row r="43" spans="1:14" x14ac:dyDescent="0.4">
      <c r="A43" s="2" t="s">
        <v>45</v>
      </c>
      <c r="B43" s="32"/>
      <c r="C43" s="6">
        <v>12</v>
      </c>
      <c r="D43" s="37"/>
      <c r="E43" s="20">
        <v>19.7</v>
      </c>
      <c r="F43" s="38"/>
      <c r="G43" s="6">
        <v>4</v>
      </c>
      <c r="H43" s="32"/>
      <c r="I43" s="13" t="s">
        <v>61</v>
      </c>
      <c r="J43" s="29"/>
      <c r="K43" s="13" t="s">
        <v>61</v>
      </c>
      <c r="L43" s="29"/>
      <c r="M43" s="12">
        <f t="shared" si="0"/>
        <v>3</v>
      </c>
      <c r="N43" s="29"/>
    </row>
    <row r="44" spans="1:14" x14ac:dyDescent="0.4">
      <c r="A44" s="2" t="s">
        <v>46</v>
      </c>
      <c r="B44" s="32"/>
      <c r="C44" s="6">
        <v>21</v>
      </c>
      <c r="D44" s="37"/>
      <c r="E44" s="20">
        <v>40</v>
      </c>
      <c r="F44" s="38"/>
      <c r="G44" s="6">
        <v>4</v>
      </c>
      <c r="H44" s="32"/>
      <c r="I44" s="13">
        <f>E44/C44</f>
        <v>1.9047619047619047</v>
      </c>
      <c r="J44" s="29"/>
      <c r="K44" s="13">
        <f>E44/G44</f>
        <v>10</v>
      </c>
      <c r="L44" s="29"/>
      <c r="M44" s="12">
        <f t="shared" si="0"/>
        <v>5.25</v>
      </c>
      <c r="N44" s="29"/>
    </row>
    <row r="45" spans="1:14" x14ac:dyDescent="0.4">
      <c r="A45" s="2" t="s">
        <v>8</v>
      </c>
      <c r="B45" s="32"/>
      <c r="C45" s="6">
        <v>21</v>
      </c>
      <c r="D45" s="37"/>
      <c r="E45" s="20">
        <v>47.6</v>
      </c>
      <c r="F45" s="38"/>
      <c r="G45" s="6">
        <v>3</v>
      </c>
      <c r="H45" s="32"/>
      <c r="I45" s="13">
        <f>E45/C45</f>
        <v>2.2666666666666666</v>
      </c>
      <c r="J45" s="29"/>
      <c r="K45" s="13">
        <f>E45/G45</f>
        <v>15.866666666666667</v>
      </c>
      <c r="L45" s="29"/>
      <c r="M45" s="12">
        <f t="shared" si="0"/>
        <v>7</v>
      </c>
      <c r="N45" s="29"/>
    </row>
    <row r="46" spans="1:14" x14ac:dyDescent="0.4">
      <c r="A46" s="2" t="s">
        <v>47</v>
      </c>
      <c r="B46" s="32"/>
      <c r="C46" s="6">
        <v>4</v>
      </c>
      <c r="D46" s="37"/>
      <c r="E46" s="20">
        <v>46.5</v>
      </c>
      <c r="F46" s="38"/>
      <c r="G46" s="6">
        <v>1</v>
      </c>
      <c r="H46" s="32"/>
      <c r="I46" s="13" t="s">
        <v>61</v>
      </c>
      <c r="J46" s="29"/>
      <c r="K46" s="13" t="s">
        <v>61</v>
      </c>
      <c r="L46" s="29"/>
      <c r="M46" s="12">
        <f t="shared" si="0"/>
        <v>4</v>
      </c>
      <c r="N46" s="29"/>
    </row>
    <row r="47" spans="1:14" x14ac:dyDescent="0.4">
      <c r="A47" s="2" t="s">
        <v>48</v>
      </c>
      <c r="B47" s="33"/>
      <c r="C47" s="6">
        <v>5</v>
      </c>
      <c r="D47" s="37"/>
      <c r="E47" s="20">
        <v>32.700000000000003</v>
      </c>
      <c r="F47" s="47"/>
      <c r="G47" s="6">
        <v>1</v>
      </c>
      <c r="H47" s="33"/>
      <c r="I47" s="13">
        <f>E47/C47</f>
        <v>6.5400000000000009</v>
      </c>
      <c r="J47" s="30"/>
      <c r="K47" s="13">
        <f>E47/G47</f>
        <v>32.700000000000003</v>
      </c>
      <c r="L47" s="30"/>
      <c r="M47" s="13">
        <f t="shared" si="0"/>
        <v>5</v>
      </c>
      <c r="N47" s="30"/>
    </row>
    <row r="48" spans="1:14" x14ac:dyDescent="0.4">
      <c r="A48" s="37" t="s">
        <v>68</v>
      </c>
      <c r="B48" s="37"/>
      <c r="C48" s="37">
        <f t="shared" ref="C48:D48" si="6">SUM(C3:C47)</f>
        <v>4243</v>
      </c>
      <c r="D48" s="37">
        <f t="shared" si="6"/>
        <v>4395</v>
      </c>
      <c r="E48" s="43" t="s">
        <v>71</v>
      </c>
      <c r="F48" s="43">
        <f>SUM(F3:F47)</f>
        <v>355.6</v>
      </c>
      <c r="G48" s="45">
        <f>SUM(G3:G47)</f>
        <v>452</v>
      </c>
      <c r="H48" s="46"/>
      <c r="I48" s="44" t="e">
        <f>E48/C48</f>
        <v>#VALUE!</v>
      </c>
      <c r="J48" s="44">
        <f>F48/D48</f>
        <v>8.0910125142207065E-2</v>
      </c>
      <c r="K48" s="41" t="e">
        <f>E48/G48</f>
        <v>#VALUE!</v>
      </c>
      <c r="L48" s="42" t="e">
        <f>F48/H48</f>
        <v>#DIV/0!</v>
      </c>
      <c r="M48" s="41">
        <f t="shared" si="0"/>
        <v>9.3871681415929196</v>
      </c>
      <c r="N48" s="42" t="e">
        <f>D48/H48</f>
        <v>#DIV/0!</v>
      </c>
    </row>
    <row r="49" spans="1:1" x14ac:dyDescent="0.4">
      <c r="A49" s="24" t="s">
        <v>76</v>
      </c>
    </row>
    <row r="50" spans="1:1" x14ac:dyDescent="0.4">
      <c r="A50" s="24" t="s">
        <v>75</v>
      </c>
    </row>
  </sheetData>
  <mergeCells count="58">
    <mergeCell ref="H36:H47"/>
    <mergeCell ref="B36:B47"/>
    <mergeCell ref="D36:D47"/>
    <mergeCell ref="F36:F47"/>
    <mergeCell ref="K48:L48"/>
    <mergeCell ref="M48:N48"/>
    <mergeCell ref="A48:B48"/>
    <mergeCell ref="C48:D48"/>
    <mergeCell ref="E48:F48"/>
    <mergeCell ref="I48:J48"/>
    <mergeCell ref="G48:H48"/>
    <mergeCell ref="B16:B22"/>
    <mergeCell ref="L40:L47"/>
    <mergeCell ref="J35:J39"/>
    <mergeCell ref="L35:L39"/>
    <mergeCell ref="J40:J47"/>
    <mergeCell ref="B26:B34"/>
    <mergeCell ref="F26:F34"/>
    <mergeCell ref="D26:D34"/>
    <mergeCell ref="H26:H34"/>
    <mergeCell ref="J26:J34"/>
    <mergeCell ref="B23:B25"/>
    <mergeCell ref="F23:F25"/>
    <mergeCell ref="D23:D25"/>
    <mergeCell ref="H23:H25"/>
    <mergeCell ref="J23:J25"/>
    <mergeCell ref="F16:F22"/>
    <mergeCell ref="B6:B11"/>
    <mergeCell ref="F6:F11"/>
    <mergeCell ref="D6:D11"/>
    <mergeCell ref="H6:H11"/>
    <mergeCell ref="J6:J11"/>
    <mergeCell ref="B12:B15"/>
    <mergeCell ref="F12:F15"/>
    <mergeCell ref="D12:D15"/>
    <mergeCell ref="H12:H15"/>
    <mergeCell ref="J12:J15"/>
    <mergeCell ref="D16:D22"/>
    <mergeCell ref="E4:F4"/>
    <mergeCell ref="C4:D4"/>
    <mergeCell ref="G4:H4"/>
    <mergeCell ref="H16:H22"/>
    <mergeCell ref="I4:J4"/>
    <mergeCell ref="K4:L4"/>
    <mergeCell ref="N26:N34"/>
    <mergeCell ref="N35:N39"/>
    <mergeCell ref="N40:N47"/>
    <mergeCell ref="M4:N4"/>
    <mergeCell ref="N6:N11"/>
    <mergeCell ref="N12:N15"/>
    <mergeCell ref="N16:N22"/>
    <mergeCell ref="N23:N25"/>
    <mergeCell ref="L6:L11"/>
    <mergeCell ref="L12:L15"/>
    <mergeCell ref="J16:J22"/>
    <mergeCell ref="L26:L34"/>
    <mergeCell ref="L23:L25"/>
    <mergeCell ref="L16:L22"/>
  </mergeCells>
  <phoneticPr fontId="1"/>
  <pageMargins left="0.82677165354330717" right="0.23622047244094491" top="0.35433070866141736" bottom="0.15748031496062992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R2.３末件数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大阪府T</cp:lastModifiedBy>
  <cp:lastPrinted>2021-04-06T10:15:22Z</cp:lastPrinted>
  <dcterms:created xsi:type="dcterms:W3CDTF">2020-06-15T05:49:29Z</dcterms:created>
  <dcterms:modified xsi:type="dcterms:W3CDTF">2021-04-20T07:50:33Z</dcterms:modified>
</cp:coreProperties>
</file>