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Dai2\し　施設整備補助\Ｒ０５\03_教育支援体制整備事業費補助金\04_府_事業計画\01　起案\"/>
    </mc:Choice>
  </mc:AlternateContent>
  <bookViews>
    <workbookView xWindow="0" yWindow="0" windowWidth="20490" windowHeight="7680" tabRatio="744"/>
  </bookViews>
  <sheets>
    <sheet name="計画書（鑑）" sheetId="15" r:id="rId1"/>
    <sheet name="別紙１（コロナ）" sheetId="16" r:id="rId2"/>
    <sheet name="別紙２（遊具等）" sheetId="18" r:id="rId3"/>
    <sheet name="別紙３（移行のための準備支援）" sheetId="21" r:id="rId4"/>
    <sheet name="別紙４（園務の平準化支援）" sheetId="31" r:id="rId5"/>
    <sheet name="別紙５（ICT）" sheetId="23" r:id="rId6"/>
    <sheet name="別紙６（研修）" sheetId="26" r:id="rId7"/>
  </sheets>
  <definedNames>
    <definedName name="_xlnm.Print_Area" localSheetId="0">'計画書（鑑）'!$A$1:$D$31</definedName>
    <definedName name="_xlnm.Print_Area" localSheetId="1">'別紙１（コロナ）'!$A$1:$F$46</definedName>
    <definedName name="_xlnm.Print_Area" localSheetId="2">'別紙２（遊具等）'!$A$1:$F$44</definedName>
    <definedName name="_xlnm.Print_Area" localSheetId="3">'別紙３（移行のための準備支援）'!$A$1:$F$38</definedName>
    <definedName name="_xlnm.Print_Area" localSheetId="4">'別紙４（園務の平準化支援）'!$A$1:$F$33</definedName>
    <definedName name="_xlnm.Print_Area" localSheetId="5">'別紙５（ICT）'!$A$1:$F$36</definedName>
    <definedName name="_xlnm.Print_Area" localSheetId="6">'別紙６（研修）'!$A$1:$F$76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3" l="1"/>
  <c r="F34" i="23" l="1"/>
  <c r="F28" i="31" l="1"/>
  <c r="F31" i="31" s="1"/>
  <c r="F42" i="16" l="1"/>
  <c r="F43" i="16" s="1"/>
  <c r="F33" i="31"/>
  <c r="D24" i="15" s="1"/>
  <c r="C7" i="31"/>
  <c r="C6" i="31"/>
  <c r="E5" i="31"/>
  <c r="C5" i="31"/>
  <c r="G20" i="18" l="1"/>
  <c r="G21" i="18"/>
  <c r="G22" i="18"/>
  <c r="G23" i="18"/>
  <c r="G24" i="18"/>
  <c r="G25" i="18"/>
  <c r="G26" i="18"/>
  <c r="G27" i="18"/>
  <c r="G28" i="18"/>
  <c r="G29" i="18"/>
  <c r="G30" i="18"/>
  <c r="G31" i="18"/>
  <c r="G32" i="18"/>
  <c r="G33" i="18"/>
  <c r="G34" i="18"/>
  <c r="G35" i="18"/>
  <c r="G36" i="18"/>
  <c r="G37" i="18"/>
  <c r="G38" i="18"/>
  <c r="G19" i="18"/>
  <c r="F39" i="16" l="1"/>
  <c r="F44" i="16" s="1"/>
  <c r="F46" i="16" s="1"/>
  <c r="F69" i="26" l="1"/>
  <c r="F73" i="26"/>
  <c r="F74" i="26" l="1"/>
  <c r="C7" i="26" l="1"/>
  <c r="C6" i="26"/>
  <c r="E5" i="26"/>
  <c r="G61" i="26" s="1"/>
  <c r="C5" i="26"/>
  <c r="G41" i="26" l="1"/>
  <c r="G66" i="26"/>
  <c r="G51" i="26"/>
  <c r="G56" i="26"/>
  <c r="G26" i="26"/>
  <c r="G46" i="26"/>
  <c r="F76" i="26"/>
  <c r="D26" i="15" s="1"/>
  <c r="G21" i="26"/>
  <c r="G36" i="26"/>
  <c r="G31" i="26"/>
  <c r="F29" i="23" l="1"/>
  <c r="C7" i="23"/>
  <c r="C6" i="23"/>
  <c r="E5" i="23"/>
  <c r="C5" i="23"/>
  <c r="F33" i="21"/>
  <c r="F36" i="21" s="1"/>
  <c r="F38" i="21" s="1"/>
  <c r="D23" i="15" s="1"/>
  <c r="C7" i="21"/>
  <c r="C6" i="21"/>
  <c r="E5" i="21"/>
  <c r="C5" i="21"/>
  <c r="F36" i="23" l="1"/>
  <c r="D25" i="15" s="1"/>
  <c r="F41" i="18"/>
  <c r="E5" i="18"/>
  <c r="F43" i="18" s="1"/>
  <c r="F39" i="18"/>
  <c r="C7" i="18"/>
  <c r="C6" i="18"/>
  <c r="C5" i="18"/>
  <c r="F42" i="18" l="1"/>
  <c r="F44" i="18" s="1"/>
  <c r="D22" i="15" s="1"/>
  <c r="C7" i="16"/>
  <c r="C6" i="16"/>
  <c r="E5" i="16"/>
  <c r="C5" i="16"/>
  <c r="D21" i="15" l="1"/>
  <c r="D27" i="15" l="1"/>
</calcChain>
</file>

<file path=xl/comments1.xml><?xml version="1.0" encoding="utf-8"?>
<comments xmlns="http://schemas.openxmlformats.org/spreadsheetml/2006/main">
  <authors>
    <author>大阪府</author>
  </authors>
  <commentList>
    <comment ref="D3" authorId="0" shapeId="0">
      <text>
        <r>
          <rPr>
            <sz val="9"/>
            <color indexed="81"/>
            <rFont val="MS P ゴシック"/>
            <family val="3"/>
            <charset val="128"/>
          </rPr>
          <t>日付を入力してください。</t>
        </r>
      </text>
    </comment>
    <comment ref="B11" authorId="0" shapeId="0">
      <text>
        <r>
          <rPr>
            <sz val="9"/>
            <color indexed="81"/>
            <rFont val="MS P ゴシック"/>
            <family val="3"/>
            <charset val="128"/>
          </rPr>
          <t>　6桁の幼稚園番号を正しく入力してください。
　番号がない場合は、0を入力してください。</t>
        </r>
      </text>
    </commen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 ref="A21" authorId="0" shapeId="0">
      <text>
        <r>
          <rPr>
            <sz val="9"/>
            <color indexed="81"/>
            <rFont val="MS P ゴシック"/>
            <family val="3"/>
            <charset val="128"/>
          </rPr>
          <t>【該当の意向確認】
　R5.8.16付け教私第1875号
　「幼稚園への通知･照会」51番
　R5.10.27付け教私第2052
　「幼稚園への通知･照会」59番</t>
        </r>
      </text>
    </comment>
    <comment ref="A22" authorId="0" shapeId="0">
      <text>
        <r>
          <rPr>
            <sz val="9"/>
            <color indexed="81"/>
            <rFont val="MS P ゴシック"/>
            <family val="3"/>
            <charset val="128"/>
          </rPr>
          <t>【該当の意向確認】
　R5.8.16付け教私第1875号
　「幼稚園への通知･照会」51番</t>
        </r>
      </text>
    </comment>
    <comment ref="A23" authorId="0" shapeId="0">
      <text>
        <r>
          <rPr>
            <sz val="9"/>
            <color indexed="81"/>
            <rFont val="MS P ゴシック"/>
            <family val="3"/>
            <charset val="128"/>
          </rPr>
          <t>【該当の意向確認】
　R5.8.16付け教私第1875号
　「幼稚園への通知･照会」51番</t>
        </r>
      </text>
    </comment>
    <comment ref="A24" authorId="0" shapeId="0">
      <text>
        <r>
          <rPr>
            <sz val="9"/>
            <color indexed="81"/>
            <rFont val="MS P ゴシック"/>
            <family val="3"/>
            <charset val="128"/>
          </rPr>
          <t>【該当の意向確認】
　R5.8.16付け教私第1875号
　「幼稚園への通知･照会」51番</t>
        </r>
      </text>
    </comment>
    <comment ref="A25" authorId="0" shapeId="0">
      <text>
        <r>
          <rPr>
            <sz val="9"/>
            <color indexed="81"/>
            <rFont val="MS P ゴシック"/>
            <family val="3"/>
            <charset val="128"/>
          </rPr>
          <t>【該当の意向確認】
　R5.8.16付け教私第1875号
　「幼稚園への通知･照会」51番</t>
        </r>
      </text>
    </comment>
    <comment ref="A26" authorId="0" shapeId="0">
      <text>
        <r>
          <rPr>
            <sz val="9"/>
            <color indexed="81"/>
            <rFont val="MS P ゴシック"/>
            <family val="3"/>
            <charset val="128"/>
          </rPr>
          <t>【該当の意向確認】
　R5.8.16付け教私第1875号
　「幼稚園への通知･照会」51番</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41" authorId="0" shapeId="0">
      <text>
        <r>
          <rPr>
            <sz val="9"/>
            <color indexed="81"/>
            <rFont val="MS P ゴシック"/>
            <family val="3"/>
            <charset val="128"/>
          </rPr>
          <t>　令和４年度の該当事業で
　内示を受けた園のみ、
　千円以上の金額が入ります。
　※その他の園は、ゼロのまま
　　変更しないでください。</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プルダウンリストから
選択してください。</t>
        </r>
      </text>
    </comment>
    <comment ref="C18" authorId="0" shapeId="0">
      <text>
        <r>
          <rPr>
            <sz val="9"/>
            <color indexed="81"/>
            <rFont val="MS P ゴシック"/>
            <family val="3"/>
            <charset val="128"/>
          </rPr>
          <t>記入例を参考の上、
詳細に記入してください。</t>
        </r>
      </text>
    </comment>
    <comment ref="E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D19" authorId="0" shapeId="0">
      <text>
        <r>
          <rPr>
            <sz val="9"/>
            <color indexed="81"/>
            <rFont val="MS P ゴシック"/>
            <family val="3"/>
            <charset val="128"/>
          </rPr>
          <t>年月日を入力してください。</t>
        </r>
      </text>
    </comment>
    <comment ref="D20" authorId="0" shapeId="0">
      <text>
        <r>
          <rPr>
            <sz val="9"/>
            <color indexed="81"/>
            <rFont val="MS P ゴシック"/>
            <family val="3"/>
            <charset val="128"/>
          </rPr>
          <t>プルダウンリストから選択してください。</t>
        </r>
      </text>
    </comment>
    <comment ref="D23" authorId="0" shapeId="0">
      <text>
        <r>
          <rPr>
            <sz val="9"/>
            <color indexed="81"/>
            <rFont val="MS P ゴシック"/>
            <family val="3"/>
            <charset val="128"/>
          </rPr>
          <t>業務内容の詳細を入力してください。</t>
        </r>
      </text>
    </comment>
    <comment ref="D24" authorId="0" shapeId="0">
      <text>
        <r>
          <rPr>
            <sz val="9"/>
            <color indexed="81"/>
            <rFont val="MS P ゴシック"/>
            <family val="3"/>
            <charset val="128"/>
          </rPr>
          <t>　雇用期間を入力してください。
　※令和5年4月1日～令和6年3月31日の期間内であること。</t>
        </r>
      </text>
    </comment>
    <comment ref="D25" authorId="0" shapeId="0">
      <text>
        <r>
          <rPr>
            <sz val="9"/>
            <color indexed="81"/>
            <rFont val="MS P ゴシック"/>
            <family val="3"/>
            <charset val="128"/>
          </rPr>
          <t>数字のみ入力してください。
（勤務日数、勤務時間数、当該業務への従事時間数）</t>
        </r>
      </text>
    </comment>
    <comment ref="D28" authorId="0" shapeId="0">
      <text>
        <r>
          <rPr>
            <sz val="9"/>
            <color indexed="81"/>
            <rFont val="MS P ゴシック"/>
            <family val="3"/>
            <charset val="128"/>
          </rPr>
          <t>当該業務に係る経費のみ計上してください。
※半角数字のみ入力（単位の入力不要）</t>
        </r>
      </text>
    </comment>
    <comment ref="D31" authorId="0" shapeId="0">
      <text>
        <r>
          <rPr>
            <sz val="9"/>
            <color indexed="81"/>
            <rFont val="MS P ゴシック"/>
            <family val="3"/>
            <charset val="128"/>
          </rPr>
          <t>　委託期間を入力してください。
　※令和5年4月1日～令和6年3月31日の期間内であること。</t>
        </r>
      </text>
    </comment>
    <comment ref="D32" authorId="0" shapeId="0">
      <text>
        <r>
          <rPr>
            <sz val="9"/>
            <color indexed="81"/>
            <rFont val="MS P ゴシック"/>
            <family val="3"/>
            <charset val="128"/>
          </rPr>
          <t>当該業務に係る経費のみ計上してください。
※半角数字のみ入力（単位の入力不要）</t>
        </r>
      </text>
    </comment>
  </commentList>
</comments>
</file>

<file path=xl/comments5.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D18" authorId="0" shapeId="0">
      <text>
        <r>
          <rPr>
            <sz val="9"/>
            <color indexed="81"/>
            <rFont val="MS P ゴシック"/>
            <family val="3"/>
            <charset val="128"/>
          </rPr>
          <t>　業務内容の詳細を入力してください。</t>
        </r>
      </text>
    </comment>
    <comment ref="D19" authorId="0" shapeId="0">
      <text>
        <r>
          <rPr>
            <sz val="9"/>
            <color indexed="81"/>
            <rFont val="MS P ゴシック"/>
            <family val="3"/>
            <charset val="128"/>
          </rPr>
          <t>　雇用期間を入力してください。
　※令和5年4月1日～令和6年3月31日の期間内であること。</t>
        </r>
      </text>
    </comment>
    <comment ref="D20" authorId="0" shapeId="0">
      <text>
        <r>
          <rPr>
            <sz val="9"/>
            <color indexed="81"/>
            <rFont val="MS P ゴシック"/>
            <family val="3"/>
            <charset val="128"/>
          </rPr>
          <t>　数字のみ入力してください。
　（勤務日数、勤務時間数、当該業務への従事時間数）</t>
        </r>
      </text>
    </comment>
    <comment ref="D23" authorId="0" shapeId="0">
      <text>
        <r>
          <rPr>
            <sz val="9"/>
            <color indexed="81"/>
            <rFont val="MS P ゴシック"/>
            <family val="3"/>
            <charset val="128"/>
          </rPr>
          <t>　当該業務に係る経費のみ計上してください。
　※半角数字のみ入力（単位の入力不要）</t>
        </r>
      </text>
    </comment>
    <comment ref="D26" authorId="0" shapeId="0">
      <text>
        <r>
          <rPr>
            <sz val="9"/>
            <color indexed="81"/>
            <rFont val="MS P ゴシック"/>
            <family val="3"/>
            <charset val="128"/>
          </rPr>
          <t>　委託期間を入力してください。
　※令和5年4月1日～令和6年3月31日の期間内であること。</t>
        </r>
      </text>
    </comment>
    <comment ref="D27" authorId="0" shapeId="0">
      <text>
        <r>
          <rPr>
            <sz val="9"/>
            <color indexed="81"/>
            <rFont val="MS P ゴシック"/>
            <family val="3"/>
            <charset val="128"/>
          </rPr>
          <t>　当該業務に係る経費のみ計上してください。
　※半角数字のみ入力（単位の入力不要）</t>
        </r>
      </text>
    </comment>
  </commentList>
</comments>
</file>

<file path=xl/comments6.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31" authorId="0" shapeId="0">
      <text>
        <r>
          <rPr>
            <sz val="9"/>
            <color indexed="81"/>
            <rFont val="MS P ゴシック"/>
            <family val="3"/>
            <charset val="128"/>
          </rPr>
          <t>　令和４年度の該当事業で
　内示を受けた園のみ、
　千円以上の金額が入ります。
　※その他の園は、ゼロのまま
　　変更しないでください。</t>
        </r>
      </text>
    </comment>
  </commentList>
</comments>
</file>

<file path=xl/comments7.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C19" authorId="0" shapeId="0">
      <text>
        <r>
          <rPr>
            <sz val="9"/>
            <color indexed="81"/>
            <rFont val="MS P ゴシック"/>
            <family val="3"/>
            <charset val="128"/>
          </rPr>
          <t>正式名称を記入してください。</t>
        </r>
      </text>
    </comment>
    <comment ref="C20" authorId="0" shapeId="0">
      <text>
        <r>
          <rPr>
            <sz val="9"/>
            <color indexed="81"/>
            <rFont val="MS P ゴシック"/>
            <family val="3"/>
            <charset val="128"/>
          </rPr>
          <t>　自園で開催した場合は自園名を、
　外部研修へ参加した場合は開催者を、記入してください。</t>
        </r>
      </text>
    </comment>
    <comment ref="C21" authorId="0" shapeId="0">
      <text>
        <r>
          <rPr>
            <sz val="9"/>
            <color indexed="81"/>
            <rFont val="MS P ゴシック"/>
            <family val="3"/>
            <charset val="128"/>
          </rPr>
          <t>プルダウンリストから選択してください</t>
        </r>
      </text>
    </comment>
    <comment ref="C22" authorId="0" shapeId="0">
      <text>
        <r>
          <rPr>
            <sz val="9"/>
            <color indexed="81"/>
            <rFont val="MS P ゴシック"/>
            <family val="3"/>
            <charset val="128"/>
          </rPr>
          <t>（例）自園開催：講師謝金、講師交通費
　    外部研修：交通費、受講料、教材費</t>
        </r>
      </text>
    </comment>
    <comment ref="C23" authorId="0" shapeId="0">
      <text>
        <r>
          <rPr>
            <sz val="9"/>
            <color indexed="81"/>
            <rFont val="MS P ゴシック"/>
            <family val="3"/>
            <charset val="128"/>
          </rPr>
          <t>当該研修「経費の内容」の合計額を記入してください。
※半角数字のみ入力（全角や単位は入力不可）</t>
        </r>
      </text>
    </comment>
    <comment ref="C24" authorId="0" shapeId="0">
      <text>
        <r>
          <rPr>
            <sz val="9"/>
            <color indexed="81"/>
            <rFont val="MS P ゴシック"/>
            <family val="3"/>
            <charset val="128"/>
          </rPr>
          <t>正式名称を記入してください。</t>
        </r>
      </text>
    </comment>
    <comment ref="C25" authorId="0" shapeId="0">
      <text>
        <r>
          <rPr>
            <sz val="9"/>
            <color indexed="81"/>
            <rFont val="MS P ゴシック"/>
            <family val="3"/>
            <charset val="128"/>
          </rPr>
          <t>　自園で開催した場合は自園名を、
　外部研修へ参加した場合は開催者を、記入してください。</t>
        </r>
      </text>
    </comment>
    <comment ref="C26" authorId="0" shapeId="0">
      <text>
        <r>
          <rPr>
            <sz val="9"/>
            <color indexed="81"/>
            <rFont val="MS P ゴシック"/>
            <family val="3"/>
            <charset val="128"/>
          </rPr>
          <t>プルダウンリストから選択してください</t>
        </r>
      </text>
    </comment>
    <comment ref="C27" authorId="0" shapeId="0">
      <text>
        <r>
          <rPr>
            <sz val="9"/>
            <color indexed="81"/>
            <rFont val="MS P ゴシック"/>
            <family val="3"/>
            <charset val="128"/>
          </rPr>
          <t>（例）
　自園開催：講師謝金、講師交通費
　外部研修：交通費、受講料、教材費</t>
        </r>
      </text>
    </comment>
    <comment ref="C28" authorId="0" shapeId="0">
      <text>
        <r>
          <rPr>
            <sz val="9"/>
            <color indexed="81"/>
            <rFont val="MS P ゴシック"/>
            <family val="3"/>
            <charset val="128"/>
          </rPr>
          <t>当該研修「経費の内容」の合計額を記入してください。
※半角数字のみ入力（全角や単位は入力不可）</t>
        </r>
      </text>
    </comment>
    <comment ref="C29" authorId="0" shapeId="0">
      <text>
        <r>
          <rPr>
            <sz val="9"/>
            <color indexed="81"/>
            <rFont val="MS P ゴシック"/>
            <family val="3"/>
            <charset val="128"/>
          </rPr>
          <t>正式名称を記入してください。</t>
        </r>
      </text>
    </comment>
    <comment ref="C30" authorId="0" shapeId="0">
      <text>
        <r>
          <rPr>
            <sz val="9"/>
            <color indexed="81"/>
            <rFont val="MS P ゴシック"/>
            <family val="3"/>
            <charset val="128"/>
          </rPr>
          <t>　自園で開催した場合は自園名を、
　外部研修へ参加した場合は開催者を、記入してください。</t>
        </r>
      </text>
    </comment>
    <comment ref="C31" authorId="0" shapeId="0">
      <text>
        <r>
          <rPr>
            <sz val="9"/>
            <color indexed="81"/>
            <rFont val="MS P ゴシック"/>
            <family val="3"/>
            <charset val="128"/>
          </rPr>
          <t>プルダウンリストから選択してください</t>
        </r>
      </text>
    </comment>
    <comment ref="C32" authorId="0" shapeId="0">
      <text>
        <r>
          <rPr>
            <sz val="9"/>
            <color indexed="81"/>
            <rFont val="MS P ゴシック"/>
            <family val="3"/>
            <charset val="128"/>
          </rPr>
          <t>（例）
　自園開催：講師謝金、講師交通費
　外部研修：交通費、受講料、教材費</t>
        </r>
      </text>
    </comment>
    <comment ref="C33" authorId="0" shapeId="0">
      <text>
        <r>
          <rPr>
            <sz val="9"/>
            <color indexed="81"/>
            <rFont val="MS P ゴシック"/>
            <family val="3"/>
            <charset val="128"/>
          </rPr>
          <t>当該研修「経費の内容」の合計額を記入してください。
※半角数字のみ入力（全角や単位は入力不可）</t>
        </r>
      </text>
    </comment>
    <comment ref="C34" authorId="0" shapeId="0">
      <text>
        <r>
          <rPr>
            <sz val="9"/>
            <color indexed="81"/>
            <rFont val="MS P ゴシック"/>
            <family val="3"/>
            <charset val="128"/>
          </rPr>
          <t>正式名称を記入してください。</t>
        </r>
      </text>
    </comment>
    <comment ref="C35" authorId="0" shapeId="0">
      <text>
        <r>
          <rPr>
            <sz val="9"/>
            <color indexed="81"/>
            <rFont val="MS P ゴシック"/>
            <family val="3"/>
            <charset val="128"/>
          </rPr>
          <t>　自園で開催した場合は自園名を、
　外部研修へ参加した場合は開催者を、記入してください。</t>
        </r>
      </text>
    </comment>
    <comment ref="C36" authorId="0" shapeId="0">
      <text>
        <r>
          <rPr>
            <sz val="9"/>
            <color indexed="81"/>
            <rFont val="MS P ゴシック"/>
            <family val="3"/>
            <charset val="128"/>
          </rPr>
          <t>プルダウンリストから選択してください</t>
        </r>
      </text>
    </comment>
    <comment ref="C37" authorId="0" shapeId="0">
      <text>
        <r>
          <rPr>
            <sz val="9"/>
            <color indexed="81"/>
            <rFont val="MS P ゴシック"/>
            <family val="3"/>
            <charset val="128"/>
          </rPr>
          <t>（例）
　自園開催：講師謝金、講師交通費
　外部研修：交通費、受講料、教材費</t>
        </r>
      </text>
    </comment>
    <comment ref="C38" authorId="0" shapeId="0">
      <text>
        <r>
          <rPr>
            <sz val="9"/>
            <color indexed="81"/>
            <rFont val="MS P ゴシック"/>
            <family val="3"/>
            <charset val="128"/>
          </rPr>
          <t>当該研修「経費の内容」の合計額を記入してください。
※半角数字のみ入力（全角や単位は入力不可）</t>
        </r>
      </text>
    </comment>
    <comment ref="C39" authorId="0" shapeId="0">
      <text>
        <r>
          <rPr>
            <sz val="9"/>
            <color indexed="81"/>
            <rFont val="MS P ゴシック"/>
            <family val="3"/>
            <charset val="128"/>
          </rPr>
          <t>正式名称を記入してください。</t>
        </r>
      </text>
    </comment>
    <comment ref="C40" authorId="0" shapeId="0">
      <text>
        <r>
          <rPr>
            <sz val="9"/>
            <color indexed="81"/>
            <rFont val="MS P ゴシック"/>
            <family val="3"/>
            <charset val="128"/>
          </rPr>
          <t>　自園で開催した場合は自園名を、
　外部研修へ参加した場合は開催者を、記入してください。</t>
        </r>
      </text>
    </comment>
    <comment ref="C41" authorId="0" shapeId="0">
      <text>
        <r>
          <rPr>
            <sz val="9"/>
            <color indexed="81"/>
            <rFont val="MS P ゴシック"/>
            <family val="3"/>
            <charset val="128"/>
          </rPr>
          <t>プルダウンリストから選択してください</t>
        </r>
      </text>
    </comment>
    <comment ref="C42" authorId="0" shapeId="0">
      <text>
        <r>
          <rPr>
            <sz val="9"/>
            <color indexed="81"/>
            <rFont val="MS P ゴシック"/>
            <family val="3"/>
            <charset val="128"/>
          </rPr>
          <t>（例）
　自園開催：講師謝金、講師交通費
　外部研修：交通費、受講料、教材費</t>
        </r>
      </text>
    </comment>
    <comment ref="C43" authorId="0" shapeId="0">
      <text>
        <r>
          <rPr>
            <sz val="9"/>
            <color indexed="81"/>
            <rFont val="MS P ゴシック"/>
            <family val="3"/>
            <charset val="128"/>
          </rPr>
          <t>当該研修「経費の内容」の合計額を記入してください。
※半角数字のみ入力（全角や単位は入力不可）</t>
        </r>
      </text>
    </comment>
    <comment ref="C44" authorId="0" shapeId="0">
      <text>
        <r>
          <rPr>
            <sz val="9"/>
            <color indexed="81"/>
            <rFont val="MS P ゴシック"/>
            <family val="3"/>
            <charset val="128"/>
          </rPr>
          <t>正式名称を記入してください。</t>
        </r>
      </text>
    </comment>
    <comment ref="C45" authorId="0" shapeId="0">
      <text>
        <r>
          <rPr>
            <sz val="9"/>
            <color indexed="81"/>
            <rFont val="MS P ゴシック"/>
            <family val="3"/>
            <charset val="128"/>
          </rPr>
          <t>　自園で開催した場合は自園名を、
　外部研修へ参加した場合は開催者を、記入してください。</t>
        </r>
      </text>
    </comment>
    <comment ref="C46" authorId="0" shapeId="0">
      <text>
        <r>
          <rPr>
            <sz val="9"/>
            <color indexed="81"/>
            <rFont val="MS P ゴシック"/>
            <family val="3"/>
            <charset val="128"/>
          </rPr>
          <t>プルダウンリストから選択してください</t>
        </r>
      </text>
    </comment>
    <comment ref="C47" authorId="0" shapeId="0">
      <text>
        <r>
          <rPr>
            <sz val="9"/>
            <color indexed="81"/>
            <rFont val="MS P ゴシック"/>
            <family val="3"/>
            <charset val="128"/>
          </rPr>
          <t>（例）
　自園開催：講師謝金、講師交通費
　外部研修：交通費、受講料、教材費</t>
        </r>
      </text>
    </comment>
    <comment ref="C48" authorId="0" shapeId="0">
      <text>
        <r>
          <rPr>
            <sz val="9"/>
            <color indexed="81"/>
            <rFont val="MS P ゴシック"/>
            <family val="3"/>
            <charset val="128"/>
          </rPr>
          <t>当該研修「経費の内容」の合計額を記入してください。
※半角数字のみ入力（全角や単位は入力不可）</t>
        </r>
      </text>
    </comment>
    <comment ref="C49" authorId="0" shapeId="0">
      <text>
        <r>
          <rPr>
            <sz val="9"/>
            <color indexed="81"/>
            <rFont val="MS P ゴシック"/>
            <family val="3"/>
            <charset val="128"/>
          </rPr>
          <t>正式名称を記入してください。</t>
        </r>
      </text>
    </comment>
    <comment ref="C50" authorId="0" shapeId="0">
      <text>
        <r>
          <rPr>
            <sz val="9"/>
            <color indexed="81"/>
            <rFont val="MS P ゴシック"/>
            <family val="3"/>
            <charset val="128"/>
          </rPr>
          <t>　自園で開催した場合は自園名を、
　外部研修へ参加した場合は開催者を、記入してください。</t>
        </r>
      </text>
    </comment>
    <comment ref="C51" authorId="0" shapeId="0">
      <text>
        <r>
          <rPr>
            <sz val="9"/>
            <color indexed="81"/>
            <rFont val="MS P ゴシック"/>
            <family val="3"/>
            <charset val="128"/>
          </rPr>
          <t>プルダウンリストから選択してください</t>
        </r>
      </text>
    </comment>
    <comment ref="C52" authorId="0" shapeId="0">
      <text>
        <r>
          <rPr>
            <sz val="9"/>
            <color indexed="81"/>
            <rFont val="MS P ゴシック"/>
            <family val="3"/>
            <charset val="128"/>
          </rPr>
          <t>（例）
　自園開催：講師謝金、講師交通費
　外部研修：交通費、受講料、教材費</t>
        </r>
      </text>
    </comment>
    <comment ref="C53" authorId="0" shapeId="0">
      <text>
        <r>
          <rPr>
            <sz val="9"/>
            <color indexed="81"/>
            <rFont val="MS P ゴシック"/>
            <family val="3"/>
            <charset val="128"/>
          </rPr>
          <t>当該研修「経費の内容」の合計額を記入してください。
※半角数字のみ入力（全角や単位は入力不可）</t>
        </r>
      </text>
    </comment>
    <comment ref="C54" authorId="0" shapeId="0">
      <text>
        <r>
          <rPr>
            <sz val="9"/>
            <color indexed="81"/>
            <rFont val="MS P ゴシック"/>
            <family val="3"/>
            <charset val="128"/>
          </rPr>
          <t>正式名称を記入してください。</t>
        </r>
      </text>
    </comment>
    <comment ref="C55" authorId="0" shapeId="0">
      <text>
        <r>
          <rPr>
            <sz val="9"/>
            <color indexed="81"/>
            <rFont val="MS P ゴシック"/>
            <family val="3"/>
            <charset val="128"/>
          </rPr>
          <t>　自園で開催した場合は自園名を、
　外部研修へ参加した場合は開催者を、記入してください。</t>
        </r>
      </text>
    </comment>
    <comment ref="C56" authorId="0" shapeId="0">
      <text>
        <r>
          <rPr>
            <sz val="9"/>
            <color indexed="81"/>
            <rFont val="MS P ゴシック"/>
            <family val="3"/>
            <charset val="128"/>
          </rPr>
          <t>プルダウンリストから選択してください</t>
        </r>
      </text>
    </comment>
    <comment ref="C57" authorId="0" shapeId="0">
      <text>
        <r>
          <rPr>
            <sz val="9"/>
            <color indexed="81"/>
            <rFont val="MS P ゴシック"/>
            <family val="3"/>
            <charset val="128"/>
          </rPr>
          <t>（例）
　自園開催：講師謝金、講師交通費
　外部研修：交通費、受講料、教材費</t>
        </r>
      </text>
    </comment>
    <comment ref="C58" authorId="0" shapeId="0">
      <text>
        <r>
          <rPr>
            <sz val="9"/>
            <color indexed="81"/>
            <rFont val="MS P ゴシック"/>
            <family val="3"/>
            <charset val="128"/>
          </rPr>
          <t>当該研修「経費の内容」の合計額を記入してください。
※半角数字のみ入力（全角や単位は入力不可）</t>
        </r>
      </text>
    </comment>
    <comment ref="C59" authorId="0" shapeId="0">
      <text>
        <r>
          <rPr>
            <sz val="9"/>
            <color indexed="81"/>
            <rFont val="MS P ゴシック"/>
            <family val="3"/>
            <charset val="128"/>
          </rPr>
          <t>正式名称を記入してください。</t>
        </r>
      </text>
    </comment>
    <comment ref="C60" authorId="0" shapeId="0">
      <text>
        <r>
          <rPr>
            <sz val="9"/>
            <color indexed="81"/>
            <rFont val="MS P ゴシック"/>
            <family val="3"/>
            <charset val="128"/>
          </rPr>
          <t>　自園で開催した場合は自園名を、
　外部研修へ参加した場合は開催者を、記入してください。</t>
        </r>
      </text>
    </comment>
    <comment ref="C61" authorId="0" shapeId="0">
      <text>
        <r>
          <rPr>
            <sz val="9"/>
            <color indexed="81"/>
            <rFont val="MS P ゴシック"/>
            <family val="3"/>
            <charset val="128"/>
          </rPr>
          <t>プルダウンリストから選択してください</t>
        </r>
      </text>
    </comment>
    <comment ref="C62" authorId="0" shapeId="0">
      <text>
        <r>
          <rPr>
            <sz val="9"/>
            <color indexed="81"/>
            <rFont val="MS P ゴシック"/>
            <family val="3"/>
            <charset val="128"/>
          </rPr>
          <t>（例）
　自園開催：講師謝金、講師交通費
　外部研修：交通費、受講料、教材費</t>
        </r>
      </text>
    </comment>
    <comment ref="C63" authorId="0" shapeId="0">
      <text>
        <r>
          <rPr>
            <sz val="9"/>
            <color indexed="81"/>
            <rFont val="MS P ゴシック"/>
            <family val="3"/>
            <charset val="128"/>
          </rPr>
          <t>当該研修「経費の内容」の合計額を記入してください。
※半角数字のみ入力（全角や単位は入力不可）</t>
        </r>
      </text>
    </comment>
    <comment ref="C64" authorId="0" shapeId="0">
      <text>
        <r>
          <rPr>
            <sz val="9"/>
            <color indexed="81"/>
            <rFont val="MS P ゴシック"/>
            <family val="3"/>
            <charset val="128"/>
          </rPr>
          <t>正式名称を記入してください。</t>
        </r>
      </text>
    </comment>
    <comment ref="C65" authorId="0" shapeId="0">
      <text>
        <r>
          <rPr>
            <sz val="9"/>
            <color indexed="81"/>
            <rFont val="MS P ゴシック"/>
            <family val="3"/>
            <charset val="128"/>
          </rPr>
          <t>　自園で開催した場合は自園名を、
　外部研修へ参加した場合は開催者を、記入してください。</t>
        </r>
      </text>
    </comment>
    <comment ref="C66" authorId="0" shapeId="0">
      <text>
        <r>
          <rPr>
            <sz val="9"/>
            <color indexed="81"/>
            <rFont val="MS P ゴシック"/>
            <family val="3"/>
            <charset val="128"/>
          </rPr>
          <t>プルダウンリストから選択してください</t>
        </r>
      </text>
    </comment>
    <comment ref="C67" authorId="0" shapeId="0">
      <text>
        <r>
          <rPr>
            <sz val="9"/>
            <color indexed="81"/>
            <rFont val="MS P ゴシック"/>
            <family val="3"/>
            <charset val="128"/>
          </rPr>
          <t>（例）
　自園開催：講師謝金、講師交通費
　外部研修：交通費、受講料、教材費</t>
        </r>
      </text>
    </comment>
    <comment ref="C68" authorId="0" shapeId="0">
      <text>
        <r>
          <rPr>
            <sz val="9"/>
            <color indexed="81"/>
            <rFont val="MS P ゴシック"/>
            <family val="3"/>
            <charset val="128"/>
          </rPr>
          <t>当該研修「経費の内容」の合計額を記入してください。
※半角数字のみ入力（全角や単位は入力不可）</t>
        </r>
      </text>
    </comment>
    <comment ref="F71" authorId="0" shapeId="0">
      <text>
        <r>
          <rPr>
            <sz val="9"/>
            <color indexed="81"/>
            <rFont val="MS P ゴシック"/>
            <family val="3"/>
            <charset val="128"/>
          </rPr>
          <t>　半角数字のみ入力
　（全角や単位は入力不可）
　※意向確認で回答された
　　人数が上限です。</t>
        </r>
      </text>
    </comment>
  </commentList>
</comments>
</file>

<file path=xl/sharedStrings.xml><?xml version="1.0" encoding="utf-8"?>
<sst xmlns="http://schemas.openxmlformats.org/spreadsheetml/2006/main" count="405" uniqueCount="183">
  <si>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</si>
  <si>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</si>
  <si>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</si>
  <si>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</si>
  <si>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認定こども園等における教育の質の向上のための
研修支援</t>
    <rPh sb="0" eb="2">
      <t>ニンテイ</t>
    </rPh>
    <rPh sb="5" eb="7">
      <t>エントウ</t>
    </rPh>
    <rPh sb="11" eb="13">
      <t>キョウイク</t>
    </rPh>
    <rPh sb="14" eb="15">
      <t>シツ</t>
    </rPh>
    <rPh sb="16" eb="18">
      <t>コウジョウ</t>
    </rPh>
    <rPh sb="23" eb="25">
      <t>ケンシュウ</t>
    </rPh>
    <rPh sb="25" eb="27">
      <t>シエン</t>
    </rPh>
    <phoneticPr fontId="2"/>
  </si>
  <si>
    <t xml:space="preserve">幼児教育の質の向上のための緊急環境整備事業
（新型コロナウイルス感染症対策） </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phoneticPr fontId="2"/>
  </si>
  <si>
    <t>幼児教育の質の向上のための緊急環境整備事業
（遊具・運動用具・教具・保健衛生用品等の設備整備）</t>
    <rPh sb="0" eb="2">
      <t>ヨウジ</t>
    </rPh>
    <rPh sb="2" eb="4">
      <t>キョウイク</t>
    </rPh>
    <rPh sb="5" eb="6">
      <t>シツ</t>
    </rPh>
    <rPh sb="7" eb="9">
      <t>コウジョウ</t>
    </rPh>
    <rPh sb="13" eb="15">
      <t>キンキュウ</t>
    </rPh>
    <rPh sb="15" eb="17">
      <t>カンキョウ</t>
    </rPh>
    <rPh sb="17" eb="19">
      <t>セイビ</t>
    </rPh>
    <rPh sb="19" eb="21">
      <t>ジギョウ</t>
    </rPh>
    <rPh sb="23" eb="25">
      <t>ユウグ</t>
    </rPh>
    <rPh sb="26" eb="28">
      <t>ウンドウ</t>
    </rPh>
    <rPh sb="28" eb="30">
      <t>ヨウグ</t>
    </rPh>
    <rPh sb="31" eb="33">
      <t>キョウグ</t>
    </rPh>
    <rPh sb="34" eb="36">
      <t>ホケン</t>
    </rPh>
    <rPh sb="36" eb="38">
      <t>エイセイ</t>
    </rPh>
    <rPh sb="38" eb="39">
      <t>ヨウ</t>
    </rPh>
    <rPh sb="39" eb="40">
      <t>ヒン</t>
    </rPh>
    <rPh sb="40" eb="41">
      <t>トウ</t>
    </rPh>
    <rPh sb="42" eb="44">
      <t>セツビ</t>
    </rPh>
    <rPh sb="44" eb="46">
      <t>セイビ</t>
    </rPh>
    <phoneticPr fontId="2"/>
  </si>
  <si>
    <t>【 幼児教育の質の向上のための緊急環境整備事業（新型コロナウイルス感染症対策）】</t>
    <rPh sb="2" eb="4">
      <t>ヨウジキ</t>
    </rPh>
    <rPh sb="4" eb="17">
      <t>ョウイクノシツノコウジョウノタメノキンキュウ</t>
    </rPh>
    <rPh sb="17" eb="19">
      <t>カンキョウ</t>
    </rPh>
    <rPh sb="19" eb="21">
      <t>セイビ</t>
    </rPh>
    <rPh sb="21" eb="23">
      <t>ジギョウ</t>
    </rPh>
    <rPh sb="24" eb="26">
      <t>シンガタ</t>
    </rPh>
    <rPh sb="33" eb="36">
      <t>カンセンショウ</t>
    </rPh>
    <rPh sb="36" eb="38">
      <t>タイサク</t>
    </rPh>
    <phoneticPr fontId="2"/>
  </si>
  <si>
    <t>交付基準額</t>
    <rPh sb="0" eb="2">
      <t>コウフ</t>
    </rPh>
    <rPh sb="2" eb="4">
      <t>キジュン</t>
    </rPh>
    <rPh sb="4" eb="5">
      <t>ガク</t>
    </rPh>
    <phoneticPr fontId="1"/>
  </si>
  <si>
    <t>①</t>
    <phoneticPr fontId="1"/>
  </si>
  <si>
    <t>②</t>
    <phoneticPr fontId="1"/>
  </si>
  <si>
    <t>③</t>
    <phoneticPr fontId="1"/>
  </si>
  <si>
    <t>④</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</si>
  <si>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</si>
  <si>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</si>
  <si>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</si>
  <si>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</si>
  <si>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</si>
  <si>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</si>
  <si>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</si>
  <si>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</si>
  <si>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</si>
  <si>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</si>
  <si>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</si>
  <si>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大阪府教育支援体制整備事業補助金</t>
    <rPh sb="0" eb="3">
      <t>オオサカフ</t>
    </rPh>
    <rPh sb="3" eb="5">
      <t>キョウイク</t>
    </rPh>
    <rPh sb="5" eb="7">
      <t>シエン</t>
    </rPh>
    <rPh sb="7" eb="9">
      <t>タイセイ</t>
    </rPh>
    <rPh sb="9" eb="11">
      <t>セイビ</t>
    </rPh>
    <rPh sb="11" eb="13">
      <t>ジギョウ</t>
    </rPh>
    <rPh sb="13" eb="16">
      <t>ホジョキン</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</si>
  <si>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</si>
  <si>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</si>
  <si>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</si>
  <si>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</si>
  <si>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</si>
  <si>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</si>
  <si>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（大阪府教育支援体制整備事業補助金）</t>
    <rPh sb="4" eb="6">
      <t>キョウイク</t>
    </rPh>
    <rPh sb="6" eb="8">
      <t>シエン</t>
    </rPh>
    <rPh sb="8" eb="10">
      <t>タイセイ</t>
    </rPh>
    <rPh sb="10" eb="12">
      <t>セイビ</t>
    </rPh>
    <rPh sb="12" eb="14">
      <t>ジギョウ</t>
    </rPh>
    <rPh sb="14" eb="17">
      <t>ホジョキン</t>
    </rPh>
    <phoneticPr fontId="2"/>
  </si>
  <si>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</si>
  <si>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</si>
  <si>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</si>
  <si>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園務改善のためのＩＣＴ化支援支援事業</t>
    <rPh sb="0" eb="1">
      <t>エン</t>
    </rPh>
    <rPh sb="1" eb="2">
      <t>ム</t>
    </rPh>
    <rPh sb="2" eb="4">
      <t>カイゼン</t>
    </rPh>
    <rPh sb="11" eb="14">
      <t>カシエン</t>
    </rPh>
    <rPh sb="14" eb="16">
      <t>シエン</t>
    </rPh>
    <rPh sb="16" eb="18">
      <t>ジギョウ</t>
    </rPh>
    <phoneticPr fontId="2"/>
  </si>
  <si>
    <t>合計　</t>
    <rPh sb="0" eb="2">
      <t>ゴウケイ</t>
    </rPh>
    <phoneticPr fontId="1"/>
  </si>
  <si>
    <t>事業名</t>
    <rPh sb="0" eb="2">
      <t>ジギョウ</t>
    </rPh>
    <rPh sb="2" eb="3">
      <t>メイ</t>
    </rPh>
    <phoneticPr fontId="2"/>
  </si>
  <si>
    <t>交付希望額</t>
    <rPh sb="0" eb="5">
      <t>コウフキボウガク</t>
    </rPh>
    <phoneticPr fontId="1"/>
  </si>
  <si>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</si>
  <si>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</si>
  <si>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</si>
  <si>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</si>
  <si>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</si>
  <si>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</si>
  <si>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</si>
  <si>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</si>
  <si>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 幼児教育の質の向上のための緊急環境整備事業（遊具・運動用具・教具・保健衛生用品等の設備整備）】</t>
    <rPh sb="2" eb="4">
      <t>ヨウジ</t>
    </rPh>
    <rPh sb="4" eb="6">
      <t>キョウイク</t>
    </rPh>
    <rPh sb="7" eb="8">
      <t>シツ</t>
    </rPh>
    <rPh sb="9" eb="11">
      <t>コウジョウ</t>
    </rPh>
    <rPh sb="15" eb="21">
      <t>キンキュウカンキョウセイビ</t>
    </rPh>
    <rPh sb="21" eb="23">
      <t>ジギョウ</t>
    </rPh>
    <rPh sb="24" eb="26">
      <t>ユウグ</t>
    </rPh>
    <rPh sb="27" eb="29">
      <t>ウンドウ</t>
    </rPh>
    <rPh sb="29" eb="31">
      <t>ヨウグ</t>
    </rPh>
    <rPh sb="32" eb="34">
      <t>キョウグ</t>
    </rPh>
    <rPh sb="35" eb="42">
      <t>ホケンエイセイヨウヒンナド</t>
    </rPh>
    <rPh sb="43" eb="45">
      <t>セツビ</t>
    </rPh>
    <rPh sb="45" eb="47">
      <t>セイビ</t>
    </rPh>
    <phoneticPr fontId="2"/>
  </si>
  <si>
    <t>【参考】　全園 2,000,000円</t>
    <rPh sb="5" eb="6">
      <t>ゼン</t>
    </rPh>
    <rPh sb="6" eb="7">
      <t>エン</t>
    </rPh>
    <rPh sb="17" eb="18">
      <t>エン</t>
    </rPh>
    <phoneticPr fontId="1"/>
  </si>
  <si>
    <t>種別</t>
    <rPh sb="0" eb="2">
      <t>シュベツ</t>
    </rPh>
    <phoneticPr fontId="1"/>
  </si>
  <si>
    <t>事業計画内訳書（別紙１）</t>
    <rPh sb="0" eb="2">
      <t>ジギョウ</t>
    </rPh>
    <rPh sb="2" eb="4">
      <t>ケイカク</t>
    </rPh>
    <rPh sb="4" eb="7">
      <t>ウチワケショ</t>
    </rPh>
    <rPh sb="6" eb="7">
      <t>ショ</t>
    </rPh>
    <rPh sb="8" eb="10">
      <t>ベッシ</t>
    </rPh>
    <phoneticPr fontId="1"/>
  </si>
  <si>
    <t>移行の時期</t>
    <rPh sb="0" eb="2">
      <t>イコウ</t>
    </rPh>
    <rPh sb="3" eb="5">
      <t>ジキ</t>
    </rPh>
    <phoneticPr fontId="1"/>
  </si>
  <si>
    <t>（１）移行について</t>
    <rPh sb="3" eb="5">
      <t>イコウ</t>
    </rPh>
    <phoneticPr fontId="1"/>
  </si>
  <si>
    <t>移行先の施設類型</t>
    <rPh sb="0" eb="2">
      <t>イコウ</t>
    </rPh>
    <rPh sb="2" eb="3">
      <t>サキ</t>
    </rPh>
    <rPh sb="4" eb="6">
      <t>シセツ</t>
    </rPh>
    <rPh sb="6" eb="8">
      <t>ルイケイ</t>
    </rPh>
    <phoneticPr fontId="1"/>
  </si>
  <si>
    <t>（２）業務を行わせる者について</t>
    <rPh sb="3" eb="5">
      <t>ギョウム</t>
    </rPh>
    <rPh sb="6" eb="7">
      <t>オコナ</t>
    </rPh>
    <rPh sb="10" eb="11">
      <t>モノ</t>
    </rPh>
    <phoneticPr fontId="1"/>
  </si>
  <si>
    <t>雇用期間（いつから・いつまで）</t>
    <rPh sb="0" eb="2">
      <t>コヨウ</t>
    </rPh>
    <rPh sb="2" eb="4">
      <t>キカン</t>
    </rPh>
    <phoneticPr fontId="1"/>
  </si>
  <si>
    <t>業務内容</t>
    <rPh sb="0" eb="2">
      <t>ギョウム</t>
    </rPh>
    <rPh sb="2" eb="4">
      <t>ナイヨウ</t>
    </rPh>
    <phoneticPr fontId="1"/>
  </si>
  <si>
    <t>　　職員を雇用する場合</t>
    <rPh sb="2" eb="4">
      <t>ショクイン</t>
    </rPh>
    <rPh sb="5" eb="7">
      <t>コヨウ</t>
    </rPh>
    <rPh sb="9" eb="11">
      <t>バアイ</t>
    </rPh>
    <phoneticPr fontId="1"/>
  </si>
  <si>
    <t>委託内容</t>
    <rPh sb="0" eb="2">
      <t>イタク</t>
    </rPh>
    <rPh sb="2" eb="4">
      <t>ナイヨウ</t>
    </rPh>
    <phoneticPr fontId="1"/>
  </si>
  <si>
    <t>委託期間（いつから・いつまで）</t>
    <rPh sb="0" eb="2">
      <t>イタク</t>
    </rPh>
    <rPh sb="2" eb="4">
      <t>キカン</t>
    </rPh>
    <phoneticPr fontId="1"/>
  </si>
  <si>
    <t>勤務時間数（1日あたり）</t>
    <rPh sb="0" eb="2">
      <t>キンム</t>
    </rPh>
    <rPh sb="2" eb="4">
      <t>ジカン</t>
    </rPh>
    <rPh sb="4" eb="5">
      <t>スウ</t>
    </rPh>
    <rPh sb="7" eb="8">
      <t>ニチ</t>
    </rPh>
    <phoneticPr fontId="1"/>
  </si>
  <si>
    <t>当該業務への従事時間数（1日あたり）</t>
    <rPh sb="0" eb="2">
      <t>トウガイ</t>
    </rPh>
    <rPh sb="2" eb="4">
      <t>ギョウム</t>
    </rPh>
    <rPh sb="6" eb="8">
      <t>ジュウジ</t>
    </rPh>
    <rPh sb="8" eb="10">
      <t>ジカン</t>
    </rPh>
    <rPh sb="10" eb="11">
      <t>スウ</t>
    </rPh>
    <rPh sb="13" eb="14">
      <t>ニチ</t>
    </rPh>
    <phoneticPr fontId="1"/>
  </si>
  <si>
    <t>勤務日数（年間）</t>
    <rPh sb="0" eb="2">
      <t>キンム</t>
    </rPh>
    <rPh sb="2" eb="4">
      <t>ニッスウ</t>
    </rPh>
    <rPh sb="5" eb="7">
      <t>ネンカン</t>
    </rPh>
    <phoneticPr fontId="1"/>
  </si>
  <si>
    <t>雇上費（年間）　※単位：円</t>
    <rPh sb="0" eb="1">
      <t>ヤトイ</t>
    </rPh>
    <rPh sb="1" eb="2">
      <t>ウエ</t>
    </rPh>
    <rPh sb="2" eb="3">
      <t>ヒ</t>
    </rPh>
    <rPh sb="4" eb="6">
      <t>ネンカン</t>
    </rPh>
    <rPh sb="9" eb="11">
      <t>タンイ</t>
    </rPh>
    <rPh sb="12" eb="13">
      <t>エン</t>
    </rPh>
    <phoneticPr fontId="1"/>
  </si>
  <si>
    <t>委託料（年間）　※単位：円</t>
    <rPh sb="0" eb="3">
      <t>イタクリョウ</t>
    </rPh>
    <rPh sb="4" eb="6">
      <t>ネンカン</t>
    </rPh>
    <rPh sb="9" eb="11">
      <t>タンイ</t>
    </rPh>
    <rPh sb="12" eb="13">
      <t>エン</t>
    </rPh>
    <phoneticPr fontId="1"/>
  </si>
  <si>
    <t>【参考】　全園 1,600,000円</t>
    <rPh sb="5" eb="6">
      <t>ゼン</t>
    </rPh>
    <rPh sb="6" eb="7">
      <t>エン</t>
    </rPh>
    <rPh sb="17" eb="18">
      <t>エン</t>
    </rPh>
    <phoneticPr fontId="1"/>
  </si>
  <si>
    <t>【参考】　総事業費または交付基準額のいずれか低い額</t>
    <rPh sb="5" eb="6">
      <t>ソウ</t>
    </rPh>
    <rPh sb="6" eb="8">
      <t>ジギョウ</t>
    </rPh>
    <rPh sb="8" eb="9">
      <t>ヒ</t>
    </rPh>
    <rPh sb="12" eb="14">
      <t>コウフ</t>
    </rPh>
    <rPh sb="14" eb="16">
      <t>キジュン</t>
    </rPh>
    <rPh sb="16" eb="17">
      <t>ガク</t>
    </rPh>
    <rPh sb="22" eb="23">
      <t>ヒク</t>
    </rPh>
    <rPh sb="24" eb="25">
      <t>ガク</t>
    </rPh>
    <phoneticPr fontId="1"/>
  </si>
  <si>
    <r>
      <t xml:space="preserve">【参考】 補助対象経費×補助率 </t>
    </r>
    <r>
      <rPr>
        <sz val="9"/>
        <color theme="1" tint="0.499984740745262"/>
        <rFont val="ＭＳ Ｐゴシック"/>
        <family val="3"/>
        <charset val="128"/>
      </rPr>
      <t>（千円未満切捨）</t>
    </r>
    <rPh sb="1" eb="3">
      <t>サンコウ</t>
    </rPh>
    <rPh sb="5" eb="11">
      <t>ホジョタイショウケイヒ</t>
    </rPh>
    <rPh sb="12" eb="15">
      <t>ホジョリツ</t>
    </rPh>
    <phoneticPr fontId="1"/>
  </si>
  <si>
    <t>原則として、本年度内に認定こども園の認可等を受けない場合は、補助条件違反として交付額の返還を命じます。</t>
    <rPh sb="0" eb="2">
      <t>ゲンソク</t>
    </rPh>
    <rPh sb="6" eb="7">
      <t>ホン</t>
    </rPh>
    <phoneticPr fontId="1"/>
  </si>
  <si>
    <t>【 園務改善のためのＩＣＴ化支援支援事業 】</t>
    <rPh sb="2" eb="3">
      <t>エン</t>
    </rPh>
    <rPh sb="3" eb="4">
      <t>ム</t>
    </rPh>
    <rPh sb="4" eb="6">
      <t>カイゼン</t>
    </rPh>
    <rPh sb="13" eb="14">
      <t>カ</t>
    </rPh>
    <rPh sb="14" eb="16">
      <t>シエン</t>
    </rPh>
    <rPh sb="16" eb="18">
      <t>シエン</t>
    </rPh>
    <rPh sb="18" eb="20">
      <t>ジギョウ</t>
    </rPh>
    <phoneticPr fontId="2"/>
  </si>
  <si>
    <t>目的・用途等</t>
    <rPh sb="0" eb="2">
      <t>モクテキ</t>
    </rPh>
    <rPh sb="3" eb="5">
      <t>ヨウト</t>
    </rPh>
    <rPh sb="5" eb="6">
      <t>ナド</t>
    </rPh>
    <phoneticPr fontId="1"/>
  </si>
  <si>
    <t>【参考】　全園 1,000,000円</t>
    <rPh sb="5" eb="6">
      <t>ゼン</t>
    </rPh>
    <rPh sb="6" eb="7">
      <t>エン</t>
    </rPh>
    <rPh sb="17" eb="18">
      <t>エン</t>
    </rPh>
    <phoneticPr fontId="1"/>
  </si>
  <si>
    <t>【参考】 全園 3/4</t>
    <rPh sb="1" eb="3">
      <t>サンコウ</t>
    </rPh>
    <rPh sb="5" eb="6">
      <t>ゼン</t>
    </rPh>
    <rPh sb="6" eb="7">
      <t>エン</t>
    </rPh>
    <phoneticPr fontId="1"/>
  </si>
  <si>
    <t>【参考】 幼稚園 1/3、認定こども園 1/2</t>
    <rPh sb="1" eb="3">
      <t>サンコウ</t>
    </rPh>
    <rPh sb="5" eb="8">
      <t>ヨウチエン</t>
    </rPh>
    <rPh sb="13" eb="15">
      <t>ニンテイ</t>
    </rPh>
    <rPh sb="18" eb="19">
      <t>エン</t>
    </rPh>
    <phoneticPr fontId="1"/>
  </si>
  <si>
    <t>【参考】 全園 1/2</t>
    <rPh sb="1" eb="3">
      <t>サンコウ</t>
    </rPh>
    <rPh sb="5" eb="6">
      <t>ゼン</t>
    </rPh>
    <rPh sb="6" eb="7">
      <t>エン</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</si>
  <si>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</si>
  <si>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事業計画内訳書（別紙６）</t>
    <rPh sb="0" eb="2">
      <t>ジギョウ</t>
    </rPh>
    <rPh sb="2" eb="4">
      <t>ケイカク</t>
    </rPh>
    <rPh sb="4" eb="6">
      <t>ウチワケ</t>
    </rPh>
    <rPh sb="8" eb="10">
      <t>ベッシ</t>
    </rPh>
    <phoneticPr fontId="1"/>
  </si>
  <si>
    <t>【 認定こども園等における教育の質の向上のための研修支援 】</t>
    <rPh sb="2" eb="4">
      <t>ニンテイ</t>
    </rPh>
    <rPh sb="7" eb="9">
      <t>エンナド</t>
    </rPh>
    <rPh sb="13" eb="15">
      <t>キョウイク</t>
    </rPh>
    <rPh sb="16" eb="17">
      <t>シツ</t>
    </rPh>
    <rPh sb="18" eb="20">
      <t>コウジョウ</t>
    </rPh>
    <rPh sb="24" eb="28">
      <t>ケンシュウシエン</t>
    </rPh>
    <phoneticPr fontId="2"/>
  </si>
  <si>
    <t>研修名</t>
    <rPh sb="0" eb="2">
      <t>ケンシュウ</t>
    </rPh>
    <rPh sb="2" eb="3">
      <t>メイ</t>
    </rPh>
    <phoneticPr fontId="1"/>
  </si>
  <si>
    <t>研修①</t>
    <rPh sb="0" eb="2">
      <t>ケンシュウ</t>
    </rPh>
    <phoneticPr fontId="1"/>
  </si>
  <si>
    <t>開催者</t>
    <rPh sb="0" eb="2">
      <t>カイサイ</t>
    </rPh>
    <rPh sb="2" eb="3">
      <t>シャ</t>
    </rPh>
    <phoneticPr fontId="1"/>
  </si>
  <si>
    <t>分類</t>
    <rPh sb="0" eb="2">
      <t>ブンルイ</t>
    </rPh>
    <phoneticPr fontId="1"/>
  </si>
  <si>
    <t>経費の内容</t>
    <rPh sb="0" eb="2">
      <t>ケイヒ</t>
    </rPh>
    <rPh sb="3" eb="5">
      <t>ナイヨウ</t>
    </rPh>
    <phoneticPr fontId="1"/>
  </si>
  <si>
    <t>研修②</t>
    <rPh sb="0" eb="2">
      <t>ケンシュウ</t>
    </rPh>
    <phoneticPr fontId="1"/>
  </si>
  <si>
    <t>研修③</t>
    <rPh sb="0" eb="2">
      <t>ケンシュウ</t>
    </rPh>
    <phoneticPr fontId="1"/>
  </si>
  <si>
    <t>研修④</t>
    <rPh sb="0" eb="2">
      <t>ケンシュウ</t>
    </rPh>
    <phoneticPr fontId="1"/>
  </si>
  <si>
    <t>金額　※単位：円</t>
    <rPh sb="0" eb="2">
      <t>キンガク</t>
    </rPh>
    <rPh sb="4" eb="6">
      <t>タンイ</t>
    </rPh>
    <rPh sb="7" eb="8">
      <t>エン</t>
    </rPh>
    <phoneticPr fontId="1"/>
  </si>
  <si>
    <t>（１）研修及び経費について</t>
    <rPh sb="3" eb="5">
      <t>ケンシュウ</t>
    </rPh>
    <rPh sb="5" eb="6">
      <t>オヨ</t>
    </rPh>
    <rPh sb="7" eb="9">
      <t>ケイヒ</t>
    </rPh>
    <phoneticPr fontId="1"/>
  </si>
  <si>
    <t>（２）参加人数について</t>
    <rPh sb="3" eb="5">
      <t>サンカ</t>
    </rPh>
    <rPh sb="5" eb="7">
      <t>ニンズウ</t>
    </rPh>
    <phoneticPr fontId="1"/>
  </si>
  <si>
    <t>研修参加教職員数</t>
    <rPh sb="0" eb="2">
      <t>ケンシュウ</t>
    </rPh>
    <rPh sb="2" eb="4">
      <t>サンカ</t>
    </rPh>
    <rPh sb="4" eb="7">
      <t>キョウショクイン</t>
    </rPh>
    <rPh sb="7" eb="8">
      <t>スウ</t>
    </rPh>
    <phoneticPr fontId="1"/>
  </si>
  <si>
    <t>【参考】 1人が複数回受講する場合も1人として計上すること</t>
    <rPh sb="1" eb="3">
      <t>サンコウ</t>
    </rPh>
    <rPh sb="6" eb="7">
      <t>ニン</t>
    </rPh>
    <rPh sb="8" eb="11">
      <t>フクスウカイ</t>
    </rPh>
    <rPh sb="11" eb="13">
      <t>ジュコウ</t>
    </rPh>
    <rPh sb="15" eb="17">
      <t>バアイ</t>
    </rPh>
    <rPh sb="19" eb="20">
      <t>ニン</t>
    </rPh>
    <rPh sb="23" eb="25">
      <t>ケイジョウ</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</si>
  <si>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</si>
  <si>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事業計画内訳書（別紙４）</t>
    <rPh sb="0" eb="2">
      <t>ジギョウ</t>
    </rPh>
    <rPh sb="2" eb="4">
      <t>ケイカク</t>
    </rPh>
    <rPh sb="4" eb="7">
      <t>ウチワケショ</t>
    </rPh>
    <rPh sb="6" eb="7">
      <t>ショ</t>
    </rPh>
    <rPh sb="8" eb="10">
      <t>ベッシ</t>
    </rPh>
    <phoneticPr fontId="1"/>
  </si>
  <si>
    <t>　　業務を委託する場合</t>
    <rPh sb="2" eb="4">
      <t>ギョウム</t>
    </rPh>
    <rPh sb="5" eb="7">
      <t>イタク</t>
    </rPh>
    <rPh sb="9" eb="11">
      <t>バアイ</t>
    </rPh>
    <phoneticPr fontId="1"/>
  </si>
  <si>
    <t>【参考】 研修参加教職員数×6,250円</t>
    <rPh sb="5" eb="7">
      <t>ケンシュウ</t>
    </rPh>
    <rPh sb="7" eb="9">
      <t>サンカ</t>
    </rPh>
    <rPh sb="9" eb="12">
      <t>キョウショクイン</t>
    </rPh>
    <rPh sb="12" eb="13">
      <t>スウ</t>
    </rPh>
    <rPh sb="19" eb="20">
      <t>エン</t>
    </rPh>
    <phoneticPr fontId="1"/>
  </si>
  <si>
    <t>【参考】 総事業費または交付基準額のいずれか低い額</t>
    <rPh sb="5" eb="6">
      <t>ソウ</t>
    </rPh>
    <rPh sb="6" eb="8">
      <t>ジギョウ</t>
    </rPh>
    <rPh sb="8" eb="9">
      <t>ヒ</t>
    </rPh>
    <rPh sb="12" eb="14">
      <t>コウフ</t>
    </rPh>
    <rPh sb="14" eb="16">
      <t>キジュン</t>
    </rPh>
    <rPh sb="16" eb="17">
      <t>ガク</t>
    </rPh>
    <rPh sb="22" eb="23">
      <t>ヒク</t>
    </rPh>
    <rPh sb="24" eb="25">
      <t>ガク</t>
    </rPh>
    <phoneticPr fontId="1"/>
  </si>
  <si>
    <t>研修⑤</t>
    <rPh sb="0" eb="2">
      <t>ケンシュウ</t>
    </rPh>
    <phoneticPr fontId="1"/>
  </si>
  <si>
    <t>研修⑥</t>
    <rPh sb="0" eb="2">
      <t>ケンシュウ</t>
    </rPh>
    <phoneticPr fontId="1"/>
  </si>
  <si>
    <t>研修⑦</t>
    <rPh sb="0" eb="2">
      <t>ケンシュウ</t>
    </rPh>
    <phoneticPr fontId="1"/>
  </si>
  <si>
    <t>研修⑧</t>
    <rPh sb="0" eb="2">
      <t>ケンシュウ</t>
    </rPh>
    <phoneticPr fontId="1"/>
  </si>
  <si>
    <t>研修⑨</t>
    <rPh sb="0" eb="2">
      <t>ケンシュウ</t>
    </rPh>
    <phoneticPr fontId="1"/>
  </si>
  <si>
    <t>研修⑩</t>
    <rPh sb="0" eb="2">
      <t>ケンシュウ</t>
    </rPh>
    <phoneticPr fontId="1"/>
  </si>
  <si>
    <r>
      <t>【参考】 補助対象経費×補助率</t>
    </r>
    <r>
      <rPr>
        <sz val="9"/>
        <color theme="1" tint="0.499984740745262"/>
        <rFont val="ＭＳ Ｐゴシック"/>
        <family val="3"/>
        <charset val="128"/>
      </rPr>
      <t xml:space="preserve"> （千円未満切捨）</t>
    </r>
    <rPh sb="1" eb="3">
      <t>サンコウ</t>
    </rPh>
    <rPh sb="5" eb="11">
      <t>ホジョタイショウケイヒ</t>
    </rPh>
    <rPh sb="12" eb="15">
      <t>ホジョリツ</t>
    </rPh>
    <phoneticPr fontId="1"/>
  </si>
  <si>
    <t>令和５年度大阪府教育支援体制整備事業補助金　事業計画書</t>
    <rPh sb="3" eb="4">
      <t>ネン</t>
    </rPh>
    <phoneticPr fontId="1"/>
  </si>
  <si>
    <t>　令和５年度大阪府教育支援体制整備事業補助金の事業計画について、関係書類を添えて次のとおり提出します。</t>
    <rPh sb="40" eb="41">
      <t>ツギ</t>
    </rPh>
    <rPh sb="45" eb="47">
      <t>テイシュツ</t>
    </rPh>
    <phoneticPr fontId="1"/>
  </si>
  <si>
    <t>認定こども園等の業務体制への支援
（認定こども園等への円滑な移行のための準備支援）</t>
    <rPh sb="0" eb="2">
      <t>ニンテイ</t>
    </rPh>
    <rPh sb="5" eb="6">
      <t>エン</t>
    </rPh>
    <rPh sb="6" eb="7">
      <t>トウ</t>
    </rPh>
    <rPh sb="8" eb="10">
      <t>ギョウム</t>
    </rPh>
    <rPh sb="10" eb="12">
      <t>タイセイ</t>
    </rPh>
    <rPh sb="14" eb="16">
      <t>シエン</t>
    </rPh>
    <rPh sb="18" eb="20">
      <t>ニンテイ</t>
    </rPh>
    <rPh sb="23" eb="24">
      <t>エン</t>
    </rPh>
    <rPh sb="24" eb="25">
      <t>トウ</t>
    </rPh>
    <rPh sb="27" eb="29">
      <t>エンカツ</t>
    </rPh>
    <rPh sb="30" eb="32">
      <t>イコウ</t>
    </rPh>
    <rPh sb="36" eb="38">
      <t>ジュンビ</t>
    </rPh>
    <rPh sb="38" eb="40">
      <t>シエン</t>
    </rPh>
    <phoneticPr fontId="2"/>
  </si>
  <si>
    <t>認定こども園等の業務体制への支援
（補助員等の配置による園務の平準化支援）</t>
    <rPh sb="0" eb="2">
      <t>ニンテイ</t>
    </rPh>
    <rPh sb="5" eb="6">
      <t>エン</t>
    </rPh>
    <rPh sb="6" eb="7">
      <t>トウ</t>
    </rPh>
    <rPh sb="8" eb="10">
      <t>ギョウム</t>
    </rPh>
    <rPh sb="10" eb="12">
      <t>タイセイ</t>
    </rPh>
    <rPh sb="14" eb="16">
      <t>シエン</t>
    </rPh>
    <rPh sb="18" eb="20">
      <t>ホジョ</t>
    </rPh>
    <rPh sb="20" eb="21">
      <t>イン</t>
    </rPh>
    <rPh sb="21" eb="22">
      <t>ナド</t>
    </rPh>
    <rPh sb="23" eb="25">
      <t>ハイチ</t>
    </rPh>
    <rPh sb="28" eb="29">
      <t>エン</t>
    </rPh>
    <rPh sb="29" eb="30">
      <t>ム</t>
    </rPh>
    <rPh sb="31" eb="33">
      <t>ヘイジュン</t>
    </rPh>
    <rPh sb="33" eb="34">
      <t>カ</t>
    </rPh>
    <rPh sb="34" eb="36">
      <t>シエン</t>
    </rPh>
    <phoneticPr fontId="2"/>
  </si>
  <si>
    <t>令和５年　月　日</t>
    <rPh sb="0" eb="2">
      <t>レイワ</t>
    </rPh>
    <rPh sb="3" eb="4">
      <t>ネン</t>
    </rPh>
    <rPh sb="5" eb="6">
      <t>ガツ</t>
    </rPh>
    <rPh sb="7" eb="8">
      <t>ニチ</t>
    </rPh>
    <phoneticPr fontId="1"/>
  </si>
  <si>
    <t>【 認定こども園等の業務体制への支援（認定こども園等への円滑な移行のための準備支援） 】</t>
    <rPh sb="2" eb="4">
      <t>ニンテイ</t>
    </rPh>
    <rPh sb="7" eb="8">
      <t>エン</t>
    </rPh>
    <rPh sb="8" eb="9">
      <t>トウ</t>
    </rPh>
    <rPh sb="10" eb="12">
      <t>ギョウム</t>
    </rPh>
    <rPh sb="12" eb="14">
      <t>タイセイ</t>
    </rPh>
    <rPh sb="16" eb="18">
      <t>シエン</t>
    </rPh>
    <rPh sb="19" eb="21">
      <t>ニンテイ</t>
    </rPh>
    <rPh sb="24" eb="25">
      <t>エン</t>
    </rPh>
    <rPh sb="25" eb="26">
      <t>トウ</t>
    </rPh>
    <rPh sb="28" eb="30">
      <t>エンカツ</t>
    </rPh>
    <rPh sb="31" eb="33">
      <t>イコウ</t>
    </rPh>
    <rPh sb="37" eb="39">
      <t>ジュンビ</t>
    </rPh>
    <rPh sb="39" eb="41">
      <t>シエン</t>
    </rPh>
    <phoneticPr fontId="2"/>
  </si>
  <si>
    <t>【認定こども園等の業務体制への支援（補助員等の配置による園務の平準化支援） 】</t>
    <rPh sb="1" eb="3">
      <t>ニンテイ</t>
    </rPh>
    <rPh sb="6" eb="7">
      <t>エン</t>
    </rPh>
    <rPh sb="7" eb="8">
      <t>トウ</t>
    </rPh>
    <rPh sb="9" eb="11">
      <t>ギョウム</t>
    </rPh>
    <rPh sb="11" eb="13">
      <t>タイセイ</t>
    </rPh>
    <rPh sb="15" eb="17">
      <t>シエン</t>
    </rPh>
    <rPh sb="18" eb="20">
      <t>ホジョ</t>
    </rPh>
    <rPh sb="20" eb="21">
      <t>イン</t>
    </rPh>
    <rPh sb="21" eb="22">
      <t>ナド</t>
    </rPh>
    <rPh sb="23" eb="25">
      <t>ハイチ</t>
    </rPh>
    <rPh sb="28" eb="29">
      <t>エン</t>
    </rPh>
    <rPh sb="29" eb="30">
      <t>ム</t>
    </rPh>
    <rPh sb="31" eb="33">
      <t>ヘイジュン</t>
    </rPh>
    <rPh sb="33" eb="34">
      <t>カ</t>
    </rPh>
    <rPh sb="34" eb="36">
      <t>シエン</t>
    </rPh>
    <phoneticPr fontId="2"/>
  </si>
  <si>
    <t>４．交付希望額の算出</t>
  </si>
  <si>
    <t>①</t>
  </si>
  <si>
    <t>【参考】　全園 500,000円</t>
  </si>
  <si>
    <t>補助対象経費</t>
  </si>
  <si>
    <t>補助率</t>
  </si>
  <si>
    <t>【参考】 全園 10/10</t>
  </si>
  <si>
    <t>交付希望額</t>
  </si>
  <si>
    <t>⑤</t>
    <phoneticPr fontId="1"/>
  </si>
  <si>
    <t>【参考】　総事業費または③のいずれか低い額</t>
    <phoneticPr fontId="1"/>
  </si>
  <si>
    <t>交付基準額</t>
    <phoneticPr fontId="1"/>
  </si>
  <si>
    <t>交付上限額</t>
    <rPh sb="2" eb="4">
      <t>ジョウゲン</t>
    </rPh>
    <phoneticPr fontId="1"/>
  </si>
  <si>
    <t>【参考】　②-①</t>
    <phoneticPr fontId="1"/>
  </si>
  <si>
    <t>【参考】　全園 225,000円</t>
    <rPh sb="5" eb="6">
      <t>ゼン</t>
    </rPh>
    <rPh sb="6" eb="7">
      <t>エン</t>
    </rPh>
    <rPh sb="15" eb="16">
      <t>エン</t>
    </rPh>
    <phoneticPr fontId="1"/>
  </si>
  <si>
    <t>令和5年4月1日から令和6年3月31日の期間中に、発注(契約)、納品、支出が完了する経費が対象です。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ハッチュウ</t>
    </rPh>
    <rPh sb="28" eb="30">
      <t>ケイヤク</t>
    </rPh>
    <rPh sb="32" eb="34">
      <t>ノウヒン</t>
    </rPh>
    <rPh sb="35" eb="37">
      <t>シシュツ</t>
    </rPh>
    <rPh sb="38" eb="40">
      <t>カンリョウ</t>
    </rPh>
    <rPh sb="42" eb="44">
      <t>ケイヒ</t>
    </rPh>
    <rPh sb="45" eb="47">
      <t>タイショウ</t>
    </rPh>
    <phoneticPr fontId="1"/>
  </si>
  <si>
    <r>
      <t>意向確認（</t>
    </r>
    <r>
      <rPr>
        <b/>
        <sz val="11"/>
        <rFont val="ＭＳ Ｐゴシック"/>
        <family val="3"/>
        <charset val="128"/>
      </rPr>
      <t>令和5年8月16日付け教私第1875号</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3" eb="24">
      <t>ゴウ</t>
    </rPh>
    <rPh sb="31" eb="33">
      <t>イコウ</t>
    </rPh>
    <rPh sb="37" eb="38">
      <t>ムネ</t>
    </rPh>
    <rPh sb="39" eb="41">
      <t>カイトウ</t>
    </rPh>
    <rPh sb="46" eb="48">
      <t>ジギョウ</t>
    </rPh>
    <rPh sb="49" eb="51">
      <t>タイショウ</t>
    </rPh>
    <phoneticPr fontId="1"/>
  </si>
  <si>
    <t>令和5年4月1日から令和6年3月31日の期間中に、契約、受講、支出が完了する経費が対象です。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ケイヤク</t>
    </rPh>
    <rPh sb="28" eb="30">
      <t>ジュコウ</t>
    </rPh>
    <rPh sb="31" eb="33">
      <t>シシュツ</t>
    </rPh>
    <rPh sb="34" eb="36">
      <t>カンリョウ</t>
    </rPh>
    <rPh sb="38" eb="40">
      <t>ケイヒ</t>
    </rPh>
    <rPh sb="41" eb="43">
      <t>タイショウ</t>
    </rPh>
    <phoneticPr fontId="1"/>
  </si>
  <si>
    <t>机上パーテーションの購入</t>
    <rPh sb="0" eb="2">
      <t>キジョウ</t>
    </rPh>
    <rPh sb="10" eb="12">
      <t>コウニュウ</t>
    </rPh>
    <phoneticPr fontId="1"/>
  </si>
  <si>
    <t>消毒作業の外部委託費用</t>
    <rPh sb="0" eb="2">
      <t>ショウドク</t>
    </rPh>
    <rPh sb="2" eb="4">
      <t>サギョウ</t>
    </rPh>
    <rPh sb="5" eb="7">
      <t>ガイブ</t>
    </rPh>
    <rPh sb="7" eb="9">
      <t>イタク</t>
    </rPh>
    <rPh sb="9" eb="11">
      <t>ヒヨウ</t>
    </rPh>
    <phoneticPr fontId="1"/>
  </si>
  <si>
    <t>教材作成費用</t>
    <rPh sb="0" eb="2">
      <t>キョウザイ</t>
    </rPh>
    <rPh sb="2" eb="4">
      <t>サクセイ</t>
    </rPh>
    <rPh sb="4" eb="6">
      <t>ヒヨウ</t>
    </rPh>
    <phoneticPr fontId="1"/>
  </si>
  <si>
    <t>陽性者が発生したため、完成拡大防止のために園児の給食時に使用</t>
    <rPh sb="0" eb="3">
      <t>ヨウセイシャ</t>
    </rPh>
    <rPh sb="4" eb="6">
      <t>ハッセイ</t>
    </rPh>
    <rPh sb="11" eb="17">
      <t>カンセイカクダイボウシ</t>
    </rPh>
    <rPh sb="21" eb="23">
      <t>エンジ</t>
    </rPh>
    <rPh sb="24" eb="26">
      <t>キュウショク</t>
    </rPh>
    <rPh sb="26" eb="27">
      <t>トキ</t>
    </rPh>
    <rPh sb="28" eb="30">
      <t>シヨウ</t>
    </rPh>
    <phoneticPr fontId="1"/>
  </si>
  <si>
    <t>陽性者が発生したため、施設消毒を外部へ委託</t>
    <rPh sb="0" eb="3">
      <t>ヨウセイシャ</t>
    </rPh>
    <rPh sb="4" eb="6">
      <t>ハッセイ</t>
    </rPh>
    <rPh sb="11" eb="13">
      <t>シセツ</t>
    </rPh>
    <rPh sb="13" eb="15">
      <t>ショウドク</t>
    </rPh>
    <rPh sb="16" eb="18">
      <t>ガイブ</t>
    </rPh>
    <rPh sb="19" eb="21">
      <t>イタク</t>
    </rPh>
    <phoneticPr fontId="1"/>
  </si>
  <si>
    <t>陽性者発生に伴う臨時休園中に教材を各家庭に配布</t>
    <rPh sb="0" eb="2">
      <t>ヨウセイ</t>
    </rPh>
    <rPh sb="2" eb="3">
      <t>シャ</t>
    </rPh>
    <rPh sb="3" eb="5">
      <t>ハッセイ</t>
    </rPh>
    <rPh sb="6" eb="7">
      <t>トモナ</t>
    </rPh>
    <rPh sb="8" eb="10">
      <t>リンジ</t>
    </rPh>
    <rPh sb="10" eb="13">
      <t>キュウエンチュウ</t>
    </rPh>
    <rPh sb="14" eb="16">
      <t>キョウザイ</t>
    </rPh>
    <rPh sb="17" eb="20">
      <t>カクカテイ</t>
    </rPh>
    <rPh sb="21" eb="23">
      <t>ハイフ</t>
    </rPh>
    <phoneticPr fontId="1"/>
  </si>
  <si>
    <t>✔</t>
  </si>
  <si>
    <t>遊具</t>
  </si>
  <si>
    <t>すべり台の購入</t>
    <rPh sb="3" eb="4">
      <t>ダイ</t>
    </rPh>
    <rPh sb="5" eb="7">
      <t>コウニュウ</t>
    </rPh>
    <phoneticPr fontId="1"/>
  </si>
  <si>
    <t>新たに園庭に設置</t>
    <rPh sb="0" eb="1">
      <t>アラ</t>
    </rPh>
    <rPh sb="3" eb="5">
      <t>エンテイ</t>
    </rPh>
    <rPh sb="6" eb="8">
      <t>セッチ</t>
    </rPh>
    <phoneticPr fontId="1"/>
  </si>
  <si>
    <t>運動用具</t>
  </si>
  <si>
    <t>カラーマットの購入</t>
    <rPh sb="7" eb="9">
      <t>コウニュウ</t>
    </rPh>
    <phoneticPr fontId="1"/>
  </si>
  <si>
    <t>サーキット運動に使用</t>
    <rPh sb="5" eb="7">
      <t>ウンドウ</t>
    </rPh>
    <rPh sb="8" eb="10">
      <t>シヨウ</t>
    </rPh>
    <phoneticPr fontId="1"/>
  </si>
  <si>
    <t>教具</t>
  </si>
  <si>
    <t>電子オルガンの購入</t>
    <rPh sb="0" eb="2">
      <t>デンシ</t>
    </rPh>
    <rPh sb="7" eb="9">
      <t>コウニュウ</t>
    </rPh>
    <phoneticPr fontId="1"/>
  </si>
  <si>
    <t>保育室用に購入</t>
    <rPh sb="0" eb="3">
      <t>ホイクシツ</t>
    </rPh>
    <rPh sb="3" eb="4">
      <t>ヨウ</t>
    </rPh>
    <rPh sb="5" eb="7">
      <t>コウニュウ</t>
    </rPh>
    <phoneticPr fontId="1"/>
  </si>
  <si>
    <t>保健衛生用品</t>
  </si>
  <si>
    <t>組み立て式テント</t>
    <rPh sb="0" eb="1">
      <t>ク</t>
    </rPh>
    <rPh sb="2" eb="3">
      <t>タ</t>
    </rPh>
    <rPh sb="4" eb="5">
      <t>シキ</t>
    </rPh>
    <phoneticPr fontId="1"/>
  </si>
  <si>
    <t>園児の熱中症対策用に購入</t>
    <rPh sb="0" eb="2">
      <t>エンジ</t>
    </rPh>
    <rPh sb="3" eb="8">
      <t>ネッチュウショウタイサク</t>
    </rPh>
    <rPh sb="8" eb="9">
      <t>ヨウ</t>
    </rPh>
    <rPh sb="10" eb="12">
      <t>コウニュウ</t>
    </rPh>
    <phoneticPr fontId="1"/>
  </si>
  <si>
    <t>マスク、アルコール消毒液、手洗い石鹸</t>
    <rPh sb="9" eb="11">
      <t>ショウドク</t>
    </rPh>
    <rPh sb="11" eb="12">
      <t>エキ</t>
    </rPh>
    <rPh sb="13" eb="15">
      <t>テアラ</t>
    </rPh>
    <rPh sb="16" eb="18">
      <t>セッケン</t>
    </rPh>
    <phoneticPr fontId="1"/>
  </si>
  <si>
    <t>感染症対策用に一括購入</t>
    <rPh sb="0" eb="3">
      <t>カンセンショウ</t>
    </rPh>
    <rPh sb="3" eb="5">
      <t>タイサク</t>
    </rPh>
    <rPh sb="5" eb="6">
      <t>ヨウ</t>
    </rPh>
    <rPh sb="7" eb="9">
      <t>イッカツ</t>
    </rPh>
    <rPh sb="9" eb="11">
      <t>コウニュウ</t>
    </rPh>
    <phoneticPr fontId="1"/>
  </si>
  <si>
    <t>私学助成</t>
  </si>
  <si>
    <t>大阪府大阪市中央区大手前３－１－４３</t>
    <phoneticPr fontId="1"/>
  </si>
  <si>
    <t>○○幼稚園</t>
  </si>
  <si>
    <t>○○幼稚園</t>
    <rPh sb="2" eb="5">
      <t>ヨウチエン</t>
    </rPh>
    <phoneticPr fontId="1"/>
  </si>
  <si>
    <t>学校法人△△学園</t>
    <rPh sb="0" eb="4">
      <t>ガッコウホウジン</t>
    </rPh>
    <rPh sb="6" eb="8">
      <t>ガクエン</t>
    </rPh>
    <phoneticPr fontId="1"/>
  </si>
  <si>
    <t>理事長　××　××</t>
    <rPh sb="0" eb="3">
      <t>リジチョウ</t>
    </rPh>
    <phoneticPr fontId="1"/>
  </si>
  <si>
    <t>事務　●●　●●</t>
    <rPh sb="0" eb="2">
      <t>ジム</t>
    </rPh>
    <phoneticPr fontId="1"/>
  </si>
  <si>
    <t>06-6210-9273</t>
    <phoneticPr fontId="1"/>
  </si>
  <si>
    <t>幼稚園型認定こども園</t>
    <rPh sb="0" eb="3">
      <t>ヨウチエン</t>
    </rPh>
    <rPh sb="3" eb="6">
      <t>ガタニンテイ</t>
    </rPh>
    <rPh sb="9" eb="10">
      <t>エン</t>
    </rPh>
    <phoneticPr fontId="1"/>
  </si>
  <si>
    <t>３．配置する補助員等について</t>
    <rPh sb="2" eb="4">
      <t>ハイチ</t>
    </rPh>
    <rPh sb="6" eb="9">
      <t>ホジョイン</t>
    </rPh>
    <rPh sb="9" eb="10">
      <t>ナド</t>
    </rPh>
    <phoneticPr fontId="1"/>
  </si>
  <si>
    <t>新制度移行に関する書類作成業務、行政機関との連絡調整業務</t>
    <rPh sb="0" eb="3">
      <t>シンセイド</t>
    </rPh>
    <rPh sb="3" eb="5">
      <t>イコウ</t>
    </rPh>
    <rPh sb="6" eb="7">
      <t>カン</t>
    </rPh>
    <rPh sb="9" eb="11">
      <t>ショルイ</t>
    </rPh>
    <rPh sb="11" eb="13">
      <t>サクセイ</t>
    </rPh>
    <rPh sb="13" eb="15">
      <t>ギョウム</t>
    </rPh>
    <rPh sb="16" eb="18">
      <t>ギョウセイ</t>
    </rPh>
    <rPh sb="18" eb="20">
      <t>キカン</t>
    </rPh>
    <rPh sb="22" eb="24">
      <t>レンラク</t>
    </rPh>
    <rPh sb="24" eb="26">
      <t>チョウセイ</t>
    </rPh>
    <rPh sb="26" eb="28">
      <t>ギョウム</t>
    </rPh>
    <phoneticPr fontId="3"/>
  </si>
  <si>
    <t>雇用時期（いつから）</t>
    <rPh sb="0" eb="2">
      <t>コヨウ</t>
    </rPh>
    <rPh sb="2" eb="4">
      <t>ジキ</t>
    </rPh>
    <phoneticPr fontId="1"/>
  </si>
  <si>
    <t>令和５年６月１日から令和６年３月３１日まで</t>
    <rPh sb="0" eb="2">
      <t>レイワ</t>
    </rPh>
    <rPh sb="3" eb="4">
      <t>ネン</t>
    </rPh>
    <rPh sb="5" eb="6">
      <t>ガツ</t>
    </rPh>
    <rPh sb="7" eb="8">
      <t>ニチ</t>
    </rPh>
    <rPh sb="10" eb="12">
      <t>レイワ</t>
    </rPh>
    <rPh sb="13" eb="14">
      <t>ネン</t>
    </rPh>
    <rPh sb="15" eb="16">
      <t>ガツ</t>
    </rPh>
    <rPh sb="18" eb="19">
      <t>ニチ</t>
    </rPh>
    <phoneticPr fontId="3"/>
  </si>
  <si>
    <t>通園バス降車時の園児の人数確認（欠席連絡との照合等）</t>
    <rPh sb="0" eb="2">
      <t>ツウエン</t>
    </rPh>
    <rPh sb="4" eb="6">
      <t>コウシャ</t>
    </rPh>
    <rPh sb="6" eb="7">
      <t>ジ</t>
    </rPh>
    <rPh sb="8" eb="10">
      <t>エンジ</t>
    </rPh>
    <rPh sb="11" eb="15">
      <t>ニンズウカクニン</t>
    </rPh>
    <rPh sb="16" eb="20">
      <t>ケッセキレンラク</t>
    </rPh>
    <rPh sb="22" eb="24">
      <t>ショウゴウ</t>
    </rPh>
    <rPh sb="24" eb="25">
      <t>ナド</t>
    </rPh>
    <phoneticPr fontId="1"/>
  </si>
  <si>
    <t>保護者連絡・お知らせ配信用システムの導入費用</t>
    <rPh sb="0" eb="3">
      <t>ホゴシャ</t>
    </rPh>
    <rPh sb="3" eb="5">
      <t>レンラク</t>
    </rPh>
    <rPh sb="7" eb="8">
      <t>シ</t>
    </rPh>
    <rPh sb="10" eb="12">
      <t>ハイシン</t>
    </rPh>
    <rPh sb="12" eb="13">
      <t>ヨウ</t>
    </rPh>
    <rPh sb="18" eb="20">
      <t>ドウニュウ</t>
    </rPh>
    <rPh sb="20" eb="22">
      <t>ヒヨウ</t>
    </rPh>
    <phoneticPr fontId="1"/>
  </si>
  <si>
    <t>これまで教員が電話やお手紙で行っていた連絡・お知らせをシステムで一斉配信することにより、教員の事務負担軽減につなげる</t>
    <rPh sb="4" eb="6">
      <t>キョウイン</t>
    </rPh>
    <rPh sb="7" eb="9">
      <t>デンワ</t>
    </rPh>
    <rPh sb="11" eb="13">
      <t>テガミ</t>
    </rPh>
    <rPh sb="14" eb="15">
      <t>オコナ</t>
    </rPh>
    <rPh sb="19" eb="21">
      <t>レンラク</t>
    </rPh>
    <rPh sb="23" eb="24">
      <t>シ</t>
    </rPh>
    <rPh sb="32" eb="34">
      <t>イッセイ</t>
    </rPh>
    <rPh sb="34" eb="36">
      <t>ハイシン</t>
    </rPh>
    <rPh sb="44" eb="46">
      <t>キョウイン</t>
    </rPh>
    <rPh sb="47" eb="49">
      <t>ジム</t>
    </rPh>
    <rPh sb="49" eb="51">
      <t>フタン</t>
    </rPh>
    <rPh sb="51" eb="53">
      <t>ケイゲン</t>
    </rPh>
    <phoneticPr fontId="1"/>
  </si>
  <si>
    <t>上記システム利用のためのタブレット購入費用</t>
    <rPh sb="0" eb="2">
      <t>ジョウキ</t>
    </rPh>
    <rPh sb="6" eb="8">
      <t>リヨウ</t>
    </rPh>
    <rPh sb="17" eb="19">
      <t>コウニュウ</t>
    </rPh>
    <rPh sb="19" eb="21">
      <t>ヒヨウ</t>
    </rPh>
    <phoneticPr fontId="1"/>
  </si>
  <si>
    <t>上記システムを各保育室で担任が利用できるよう購入</t>
    <rPh sb="0" eb="2">
      <t>ジョウキ</t>
    </rPh>
    <rPh sb="7" eb="10">
      <t>カクホイク</t>
    </rPh>
    <rPh sb="10" eb="11">
      <t>シツ</t>
    </rPh>
    <rPh sb="12" eb="14">
      <t>タンニン</t>
    </rPh>
    <rPh sb="15" eb="17">
      <t>リヨウ</t>
    </rPh>
    <rPh sb="22" eb="24">
      <t>コウニュウ</t>
    </rPh>
    <phoneticPr fontId="1"/>
  </si>
  <si>
    <t>Wi-Fi環境整備費用</t>
    <rPh sb="0" eb="9">
      <t>ワイファイカンキョウセイビ</t>
    </rPh>
    <rPh sb="9" eb="11">
      <t>ヒヨウ</t>
    </rPh>
    <phoneticPr fontId="1"/>
  </si>
  <si>
    <t>上記システム・タブレットを各保育室で利用するために園内の無線LAN配線工事を実施（Wi-Fiルータ等の購入費用も工事費に含まれる）</t>
    <rPh sb="0" eb="2">
      <t>ジョウキ</t>
    </rPh>
    <rPh sb="13" eb="16">
      <t>カクホイク</t>
    </rPh>
    <rPh sb="16" eb="17">
      <t>シツ</t>
    </rPh>
    <rPh sb="18" eb="20">
      <t>リヨウ</t>
    </rPh>
    <rPh sb="25" eb="27">
      <t>エンナイ</t>
    </rPh>
    <rPh sb="28" eb="30">
      <t>ムセン</t>
    </rPh>
    <rPh sb="33" eb="35">
      <t>ハイセン</t>
    </rPh>
    <rPh sb="35" eb="37">
      <t>コウジ</t>
    </rPh>
    <rPh sb="38" eb="40">
      <t>ジッシ</t>
    </rPh>
    <rPh sb="49" eb="50">
      <t>ナド</t>
    </rPh>
    <rPh sb="51" eb="53">
      <t>コウニュウ</t>
    </rPh>
    <rPh sb="53" eb="55">
      <t>ヒヨウ</t>
    </rPh>
    <rPh sb="56" eb="59">
      <t>コウジヒ</t>
    </rPh>
    <rPh sb="60" eb="61">
      <t>フク</t>
    </rPh>
    <phoneticPr fontId="1"/>
  </si>
  <si>
    <t>●●に係る●●●研修会</t>
    <rPh sb="3" eb="4">
      <t>カカ</t>
    </rPh>
    <rPh sb="8" eb="11">
      <t>ケンシュウカイ</t>
    </rPh>
    <phoneticPr fontId="3"/>
  </si>
  <si>
    <t>幼稚園・保育所の教職員の合同研修</t>
  </si>
  <si>
    <t>講師謝金、講師交通費、●●ホール使用料</t>
    <rPh sb="0" eb="2">
      <t>コウシ</t>
    </rPh>
    <rPh sb="2" eb="4">
      <t>シャキン</t>
    </rPh>
    <rPh sb="5" eb="7">
      <t>コウシ</t>
    </rPh>
    <rPh sb="7" eb="10">
      <t>コウツウヒ</t>
    </rPh>
    <rPh sb="16" eb="19">
      <t>シヨウリョウ</t>
    </rPh>
    <phoneticPr fontId="3"/>
  </si>
  <si>
    <t>幼保連携に関する合同研修会</t>
    <rPh sb="0" eb="2">
      <t>ヨウホ</t>
    </rPh>
    <rPh sb="2" eb="4">
      <t>レンケイ</t>
    </rPh>
    <rPh sb="5" eb="6">
      <t>カン</t>
    </rPh>
    <rPh sb="8" eb="10">
      <t>ゴウドウ</t>
    </rPh>
    <rPh sb="10" eb="13">
      <t>ケンシュウカイ</t>
    </rPh>
    <phoneticPr fontId="3"/>
  </si>
  <si>
    <t>社会福祉法人△△会　△△保育園</t>
    <rPh sb="0" eb="2">
      <t>シャカイ</t>
    </rPh>
    <rPh sb="2" eb="4">
      <t>フクシ</t>
    </rPh>
    <rPh sb="4" eb="6">
      <t>ホウジン</t>
    </rPh>
    <rPh sb="8" eb="9">
      <t>カイ</t>
    </rPh>
    <rPh sb="12" eb="15">
      <t>ホイクエン</t>
    </rPh>
    <phoneticPr fontId="3"/>
  </si>
  <si>
    <t>幼稚園と保育所等の連携に係る研修</t>
  </si>
  <si>
    <t>受講料、交通費</t>
    <rPh sb="0" eb="3">
      <t>ジュコウリョウ</t>
    </rPh>
    <rPh sb="4" eb="7">
      <t>コウツウヒ</t>
    </rPh>
    <phoneticPr fontId="3"/>
  </si>
  <si>
    <t>012345</t>
    <phoneticPr fontId="1"/>
  </si>
  <si>
    <t>【参考】　総事業費または③のいずれか低い額</t>
    <rPh sb="5" eb="6">
      <t>ソウ</t>
    </rPh>
    <rPh sb="6" eb="8">
      <t>ジギョウ</t>
    </rPh>
    <rPh sb="8" eb="9">
      <t>ヒ</t>
    </rPh>
    <rPh sb="18" eb="19">
      <t>ヒク</t>
    </rPh>
    <rPh sb="20" eb="21">
      <t>ガク</t>
    </rPh>
    <phoneticPr fontId="1"/>
  </si>
  <si>
    <t>事業計画内訳書（別紙２）</t>
    <rPh sb="0" eb="2">
      <t>ジギョウ</t>
    </rPh>
    <rPh sb="2" eb="4">
      <t>ケイカク</t>
    </rPh>
    <rPh sb="4" eb="6">
      <t>ウチワケ</t>
    </rPh>
    <rPh sb="8" eb="10">
      <t>ベッシ</t>
    </rPh>
    <phoneticPr fontId="1"/>
  </si>
  <si>
    <t>事業計画内訳書（別紙３）</t>
    <rPh sb="0" eb="2">
      <t>ジギョウ</t>
    </rPh>
    <rPh sb="2" eb="4">
      <t>ケイカク</t>
    </rPh>
    <rPh sb="4" eb="7">
      <t>ウチワケショ</t>
    </rPh>
    <rPh sb="6" eb="7">
      <t>ショ</t>
    </rPh>
    <rPh sb="8" eb="10">
      <t>ベッシ</t>
    </rPh>
    <phoneticPr fontId="1"/>
  </si>
  <si>
    <t>事業計画内訳書（別紙５）</t>
    <rPh sb="0" eb="2">
      <t>ジギョウ</t>
    </rPh>
    <rPh sb="2" eb="4">
      <t>ケイカク</t>
    </rPh>
    <rPh sb="4" eb="6">
      <t>ウチワケ</t>
    </rPh>
    <rPh sb="8" eb="10">
      <t>ベッシ</t>
    </rPh>
    <phoneticPr fontId="1"/>
  </si>
  <si>
    <r>
      <t>意向確認（</t>
    </r>
    <r>
      <rPr>
        <b/>
        <sz val="11"/>
        <rFont val="ＭＳ Ｐゴシック"/>
        <family val="3"/>
        <charset val="128"/>
      </rPr>
      <t>令和5年8月16日付け教私第1875号または令和５年９月28日付け教私第2052</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3" eb="24">
      <t>ゴウ</t>
    </rPh>
    <rPh sb="27" eb="29">
      <t>レイワ</t>
    </rPh>
    <rPh sb="30" eb="31">
      <t>ネン</t>
    </rPh>
    <rPh sb="32" eb="33">
      <t>ガツ</t>
    </rPh>
    <rPh sb="35" eb="36">
      <t>ニチ</t>
    </rPh>
    <rPh sb="36" eb="37">
      <t>ヅ</t>
    </rPh>
    <rPh sb="38" eb="39">
      <t>キョウ</t>
    </rPh>
    <rPh sb="39" eb="40">
      <t>ワタシ</t>
    </rPh>
    <rPh sb="40" eb="41">
      <t>ダイ</t>
    </rPh>
    <rPh sb="52" eb="54">
      <t>イコウ</t>
    </rPh>
    <rPh sb="58" eb="59">
      <t>ムネ</t>
    </rPh>
    <rPh sb="60" eb="62">
      <t>カイトウ</t>
    </rPh>
    <rPh sb="67" eb="69">
      <t>ジギョウ</t>
    </rPh>
    <rPh sb="70" eb="72">
      <t>タイショウ</t>
    </rPh>
    <phoneticPr fontId="1"/>
  </si>
  <si>
    <t>令和4年度における「幼児教育の質の向上のための緊急環境整備事業
（新型コロナウイルス感染症対策） 3次」 内示額（令和5年２月24日付け教私第 2361-2 号）</t>
    <phoneticPr fontId="1"/>
  </si>
  <si>
    <t>令和4年度における「園務改善のためのICT化支援事業 4次」 内示額（令和5年２月24日付け教私第 2361-2 号）</t>
    <rPh sb="0" eb="2">
      <t>レイワ</t>
    </rPh>
    <rPh sb="3" eb="5">
      <t>ネンド</t>
    </rPh>
    <rPh sb="10" eb="11">
      <t>エン</t>
    </rPh>
    <rPh sb="11" eb="12">
      <t>ム</t>
    </rPh>
    <rPh sb="12" eb="14">
      <t>カイゼン</t>
    </rPh>
    <rPh sb="21" eb="22">
      <t>カ</t>
    </rPh>
    <rPh sb="22" eb="24">
      <t>シエン</t>
    </rPh>
    <rPh sb="24" eb="26">
      <t>ジギョウ</t>
    </rPh>
    <rPh sb="28" eb="29">
      <t>ジ</t>
    </rPh>
    <rPh sb="31" eb="34">
      <t>ナイジガク</t>
    </rPh>
    <phoneticPr fontId="1"/>
  </si>
  <si>
    <t>【参考】　②-①÷3/4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</si>
</sst>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quot;円&quot;"/>
    <numFmt numFmtId="177" formatCode="#,##0\ &quot;円&quot;"/>
    <numFmt numFmtId="178" formatCode="#\ &quot;日&quot;&quot;程&quot;&quot;度&quot;"/>
    <numFmt numFmtId="179" formatCode="#\ &quot;時間&quot;"/>
    <numFmt numFmtId="180" formatCode="##\ &quot;人&quot;"/>
  </numFmts>
  <fonts count="2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9"/>
      <color theme="1" tint="0.499984740745262"/>
      <name val="ＭＳ Ｐゴシック"/>
      <family val="3"/>
      <charset val="128"/>
    </font>
    <font>
      <sz val="11"/>
      <name val="ＭＳ Ｐゴシック"/>
      <family val="3"/>
      <charset val="128"/>
    </font>
    <font>
      <sz val="11"/>
      <color theme="1"/>
      <name val="游ゴシック"/>
      <family val="2"/>
      <charset val="128"/>
      <scheme val="minor"/>
    </font>
    <font>
      <b/>
      <sz val="11"/>
      <color rgb="FFFF0000"/>
      <name val="ＭＳ Ｐゴシック"/>
      <family val="3"/>
      <charset val="128"/>
    </font>
    <font>
      <sz val="10"/>
      <name val="ＭＳ Ｐゴシック"/>
      <family val="3"/>
      <charset val="128"/>
    </font>
    <font>
      <b/>
      <sz val="13"/>
      <color theme="1"/>
      <name val="ＭＳ Ｐゴシック"/>
      <family val="3"/>
      <charset val="128"/>
    </font>
    <font>
      <b/>
      <sz val="11"/>
      <name val="ＭＳ Ｐゴシック"/>
      <family val="3"/>
      <charset val="128"/>
    </font>
    <font>
      <b/>
      <i/>
      <sz val="14"/>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double">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38">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1" xfId="0" applyFont="1" applyBorder="1" applyAlignment="1">
      <alignment horizontal="distributed" vertical="center" indent="1"/>
    </xf>
    <xf numFmtId="0" fontId="5" fillId="0" borderId="9" xfId="0" applyFont="1" applyBorder="1" applyAlignment="1">
      <alignment horizontal="center"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vertical="center"/>
    </xf>
    <xf numFmtId="0" fontId="7" fillId="0" borderId="0" xfId="0" applyFont="1" applyFill="1" applyAlignment="1">
      <alignment vertical="center"/>
    </xf>
    <xf numFmtId="0" fontId="7" fillId="0" borderId="0" xfId="0" quotePrefix="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shrinkToFit="1"/>
    </xf>
    <xf numFmtId="0" fontId="7" fillId="0" borderId="0" xfId="0" applyFont="1" applyFill="1" applyAlignment="1">
      <alignment horizontal="left" vertical="center"/>
    </xf>
    <xf numFmtId="0" fontId="7" fillId="0" borderId="0" xfId="0" applyFont="1" applyFill="1" applyAlignment="1">
      <alignment vertical="center" wrapText="1"/>
    </xf>
    <xf numFmtId="0" fontId="7"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20" fontId="7" fillId="0" borderId="0" xfId="0" applyNumberFormat="1" applyFont="1" applyFill="1" applyAlignment="1">
      <alignment horizontal="center" vertical="center"/>
    </xf>
    <xf numFmtId="0" fontId="5" fillId="0" borderId="12" xfId="0" applyFont="1" applyBorder="1" applyAlignment="1">
      <alignment horizontal="left" vertical="center" indent="1"/>
    </xf>
    <xf numFmtId="0" fontId="5" fillId="0" borderId="13"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xf>
    <xf numFmtId="177" fontId="8" fillId="0" borderId="5"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177" fontId="7" fillId="0" borderId="17" xfId="0" applyNumberFormat="1" applyFont="1" applyFill="1" applyBorder="1" applyAlignment="1">
      <alignment horizontal="right" vertical="center" indent="1"/>
    </xf>
    <xf numFmtId="177" fontId="5" fillId="0" borderId="4" xfId="0" applyNumberFormat="1" applyFont="1" applyBorder="1" applyAlignment="1">
      <alignment horizontal="right" vertical="center" indent="1"/>
    </xf>
    <xf numFmtId="177" fontId="5" fillId="0" borderId="19" xfId="0" applyNumberFormat="1" applyFont="1" applyBorder="1" applyAlignment="1">
      <alignment horizontal="right" vertical="center" indent="1"/>
    </xf>
    <xf numFmtId="12" fontId="5" fillId="0" borderId="4" xfId="0" applyNumberFormat="1" applyFont="1" applyBorder="1" applyAlignment="1">
      <alignment horizontal="right" vertical="center" indent="1"/>
    </xf>
    <xf numFmtId="0" fontId="5" fillId="0" borderId="12" xfId="0" applyFont="1" applyBorder="1" applyAlignment="1">
      <alignment horizontal="left" vertical="center" indent="1"/>
    </xf>
    <xf numFmtId="0" fontId="5" fillId="0" borderId="1" xfId="0" applyFont="1" applyBorder="1" applyAlignment="1">
      <alignment horizontal="distributed" vertical="center" indent="1"/>
    </xf>
    <xf numFmtId="0" fontId="16" fillId="0" borderId="0" xfId="0" applyFont="1">
      <alignment vertical="center"/>
    </xf>
    <xf numFmtId="177" fontId="6" fillId="0" borderId="12" xfId="0" applyNumberFormat="1" applyFont="1" applyBorder="1" applyAlignment="1">
      <alignment horizontal="right" vertical="center"/>
    </xf>
    <xf numFmtId="177" fontId="5" fillId="0" borderId="12" xfId="0" applyNumberFormat="1" applyFont="1" applyBorder="1" applyAlignment="1">
      <alignment horizontal="right" vertical="center" indent="1"/>
    </xf>
    <xf numFmtId="12" fontId="5" fillId="0" borderId="12" xfId="0" applyNumberFormat="1" applyFont="1" applyBorder="1" applyAlignment="1">
      <alignment horizontal="right" vertical="center" indent="1"/>
    </xf>
    <xf numFmtId="0" fontId="5" fillId="0" borderId="12" xfId="0" applyNumberFormat="1" applyFont="1" applyBorder="1" applyAlignment="1">
      <alignment horizontal="right" vertical="center" indent="1"/>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6"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distributed" vertical="center" indent="1"/>
    </xf>
    <xf numFmtId="0" fontId="5" fillId="0" borderId="22" xfId="0" applyNumberFormat="1" applyFont="1" applyBorder="1" applyAlignment="1" applyProtection="1">
      <alignment horizontal="left" vertical="center" indent="1"/>
    </xf>
    <xf numFmtId="0" fontId="5" fillId="0" borderId="28" xfId="0" applyNumberFormat="1" applyFont="1" applyBorder="1" applyAlignment="1" applyProtection="1">
      <alignment horizontal="left" vertical="center" indent="1"/>
    </xf>
    <xf numFmtId="0" fontId="5" fillId="0" borderId="25" xfId="0" applyNumberFormat="1" applyFont="1" applyBorder="1" applyAlignment="1" applyProtection="1">
      <alignment horizontal="left" vertical="center" indent="1"/>
    </xf>
    <xf numFmtId="177" fontId="5" fillId="0" borderId="19" xfId="0" applyNumberFormat="1" applyFont="1" applyBorder="1" applyAlignment="1" applyProtection="1">
      <alignment horizontal="right" vertical="center" indent="1"/>
    </xf>
    <xf numFmtId="0" fontId="5" fillId="0" borderId="7" xfId="0" applyFont="1" applyBorder="1" applyAlignment="1" applyProtection="1">
      <alignment horizontal="left" vertical="center"/>
    </xf>
    <xf numFmtId="177" fontId="5" fillId="0" borderId="12" xfId="0" applyNumberFormat="1" applyFont="1" applyBorder="1" applyAlignment="1" applyProtection="1">
      <alignment horizontal="right" vertical="center" indent="1"/>
    </xf>
    <xf numFmtId="12" fontId="5" fillId="0" borderId="12" xfId="0" applyNumberFormat="1" applyFont="1" applyBorder="1" applyAlignment="1" applyProtection="1">
      <alignment horizontal="right" vertical="center" indent="1"/>
    </xf>
    <xf numFmtId="177" fontId="6" fillId="0" borderId="12"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protection locked="0"/>
    </xf>
    <xf numFmtId="180" fontId="5" fillId="2" borderId="12" xfId="0" applyNumberFormat="1" applyFont="1" applyFill="1" applyBorder="1" applyAlignment="1" applyProtection="1">
      <alignment horizontal="right" vertical="center" indent="1"/>
      <protection locked="0"/>
    </xf>
    <xf numFmtId="176" fontId="14" fillId="2" borderId="12" xfId="0" applyNumberFormat="1" applyFont="1" applyFill="1" applyBorder="1" applyAlignment="1" applyProtection="1">
      <alignment horizontal="right" vertical="center" indent="1"/>
      <protection locked="0"/>
    </xf>
    <xf numFmtId="176" fontId="14" fillId="2" borderId="18" xfId="0" applyNumberFormat="1" applyFont="1" applyFill="1" applyBorder="1" applyAlignment="1" applyProtection="1">
      <alignment horizontal="right" vertical="center" indent="1"/>
      <protection locked="0"/>
    </xf>
    <xf numFmtId="0" fontId="5"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14"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17" fillId="2" borderId="10" xfId="0" applyFont="1" applyFill="1" applyBorder="1" applyAlignment="1" applyProtection="1">
      <alignment vertical="center" shrinkToFit="1"/>
      <protection locked="0"/>
    </xf>
    <xf numFmtId="176" fontId="14" fillId="2" borderId="12" xfId="0" applyNumberFormat="1" applyFont="1" applyFill="1" applyBorder="1" applyAlignment="1" applyProtection="1">
      <alignment horizontal="right" vertical="center" shrinkToFit="1"/>
      <protection locked="0"/>
    </xf>
    <xf numFmtId="0" fontId="17" fillId="2" borderId="14" xfId="0" applyFont="1" applyFill="1" applyBorder="1" applyAlignment="1" applyProtection="1">
      <alignment vertical="center" shrinkToFit="1"/>
      <protection locked="0"/>
    </xf>
    <xf numFmtId="176" fontId="14" fillId="2" borderId="18"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176" fontId="5" fillId="2" borderId="18"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0" fontId="5" fillId="0" borderId="1" xfId="0" applyFont="1" applyBorder="1" applyAlignment="1">
      <alignment horizontal="distributed" vertical="center" indent="1"/>
    </xf>
    <xf numFmtId="0" fontId="5" fillId="0" borderId="12" xfId="0" applyFont="1" applyBorder="1" applyAlignment="1">
      <alignment horizontal="left" vertical="center" indent="1"/>
    </xf>
    <xf numFmtId="177" fontId="5" fillId="0" borderId="0" xfId="0" applyNumberFormat="1" applyFont="1">
      <alignment vertical="center"/>
    </xf>
    <xf numFmtId="0" fontId="20" fillId="0" borderId="0" xfId="0" applyFont="1">
      <alignment vertical="center"/>
    </xf>
    <xf numFmtId="176" fontId="14" fillId="2" borderId="12" xfId="0" applyNumberFormat="1" applyFont="1" applyFill="1" applyBorder="1" applyAlignment="1">
      <alignment horizontal="right" vertical="center" indent="1"/>
    </xf>
    <xf numFmtId="0" fontId="17" fillId="2" borderId="10" xfId="0" applyFont="1" applyFill="1" applyBorder="1" applyAlignment="1">
      <alignment vertical="center" wrapText="1" shrinkToFit="1"/>
    </xf>
    <xf numFmtId="177" fontId="5" fillId="2" borderId="12" xfId="0" applyNumberFormat="1" applyFont="1" applyFill="1" applyBorder="1" applyAlignment="1" applyProtection="1">
      <alignment horizontal="right" vertical="center" indent="1"/>
    </xf>
    <xf numFmtId="177" fontId="5" fillId="2" borderId="12" xfId="0" applyNumberFormat="1" applyFont="1" applyFill="1" applyBorder="1" applyAlignment="1" applyProtection="1">
      <alignment horizontal="right" vertical="center" indent="1"/>
      <protection locked="0"/>
    </xf>
    <xf numFmtId="0" fontId="7" fillId="0" borderId="1" xfId="0" applyFont="1" applyFill="1" applyBorder="1" applyAlignment="1">
      <alignment horizontal="left" vertical="center"/>
    </xf>
    <xf numFmtId="0" fontId="7"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2" xfId="0" applyFont="1" applyFill="1" applyBorder="1" applyAlignment="1">
      <alignment horizontal="left" vertical="center" indent="1"/>
    </xf>
    <xf numFmtId="0" fontId="7" fillId="0" borderId="13" xfId="0" applyFont="1" applyFill="1" applyBorder="1" applyAlignment="1">
      <alignment horizontal="left" vertical="center" indent="1"/>
    </xf>
    <xf numFmtId="0" fontId="7" fillId="0" borderId="15" xfId="0" applyFont="1" applyFill="1" applyBorder="1" applyAlignment="1">
      <alignment horizontal="left" vertical="center" indent="1"/>
    </xf>
    <xf numFmtId="0" fontId="7" fillId="0" borderId="16" xfId="0" applyFont="1" applyFill="1" applyBorder="1" applyAlignment="1">
      <alignment horizontal="left" vertical="center" indent="1"/>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2" fillId="0" borderId="3" xfId="0" applyFont="1" applyBorder="1" applyAlignment="1">
      <alignment vertical="center"/>
    </xf>
    <xf numFmtId="0" fontId="12" fillId="0" borderId="11"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8" fillId="0" borderId="0" xfId="0" applyFont="1" applyBorder="1" applyAlignment="1">
      <alignment horizontal="center" vertical="center"/>
    </xf>
    <xf numFmtId="0" fontId="14" fillId="0" borderId="12" xfId="0" applyFont="1" applyBorder="1" applyAlignment="1">
      <alignment horizontal="left" vertical="center" indent="1"/>
    </xf>
    <xf numFmtId="0" fontId="14" fillId="0" borderId="1" xfId="0" applyFont="1" applyBorder="1" applyAlignment="1">
      <alignment horizontal="left" vertical="center" indent="1"/>
    </xf>
    <xf numFmtId="0" fontId="14" fillId="0" borderId="10" xfId="0" applyFont="1" applyBorder="1" applyAlignment="1">
      <alignment horizontal="left" vertical="center" inden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10" xfId="0" applyFont="1" applyBorder="1" applyAlignment="1">
      <alignment horizontal="left" vertical="center" wrapText="1" indent="1"/>
    </xf>
    <xf numFmtId="0" fontId="12" fillId="0" borderId="3" xfId="0" applyFont="1" applyBorder="1" applyAlignment="1" applyProtection="1">
      <alignment vertical="center" wrapText="1"/>
    </xf>
    <xf numFmtId="0" fontId="14" fillId="0" borderId="10"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14" fillId="0" borderId="4" xfId="0" applyFont="1" applyFill="1" applyBorder="1" applyAlignment="1">
      <alignment horizontal="left" vertical="center" wrapText="1" indent="1"/>
    </xf>
    <xf numFmtId="0" fontId="5" fillId="0" borderId="10" xfId="0" applyFont="1" applyBorder="1" applyAlignment="1">
      <alignment vertical="center" wrapText="1"/>
    </xf>
    <xf numFmtId="0" fontId="5" fillId="0" borderId="3" xfId="0" applyFont="1" applyBorder="1" applyAlignment="1">
      <alignment vertical="center" wrapText="1"/>
    </xf>
    <xf numFmtId="0" fontId="5" fillId="0" borderId="11" xfId="0" applyFont="1" applyBorder="1" applyAlignment="1">
      <alignment vertical="center" wrapText="1"/>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7" fillId="2" borderId="10" xfId="0" applyFont="1" applyFill="1" applyBorder="1" applyAlignment="1">
      <alignment vertical="center" wrapText="1" shrinkToFit="1"/>
    </xf>
    <xf numFmtId="0" fontId="17" fillId="2" borderId="11" xfId="0" applyFont="1" applyFill="1" applyBorder="1" applyAlignment="1">
      <alignment vertical="center" wrapText="1" shrinkToFit="1"/>
    </xf>
    <xf numFmtId="0" fontId="10" fillId="2" borderId="14"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1"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12" xfId="0" applyFont="1" applyBorder="1" applyAlignment="1">
      <alignment horizontal="left" vertical="center" indent="1"/>
    </xf>
    <xf numFmtId="0" fontId="5" fillId="0" borderId="1" xfId="0" applyFont="1" applyBorder="1" applyAlignment="1">
      <alignment horizontal="left" vertical="center" indent="1"/>
    </xf>
    <xf numFmtId="0" fontId="17" fillId="2" borderId="3" xfId="0" applyFont="1" applyFill="1" applyBorder="1" applyAlignment="1">
      <alignment vertical="center" wrapText="1" shrinkToFit="1"/>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17" fillId="2" borderId="10" xfId="0" applyFont="1" applyFill="1" applyBorder="1" applyAlignment="1">
      <alignment horizontal="left" vertical="center" wrapText="1" shrinkToFit="1"/>
    </xf>
    <xf numFmtId="0" fontId="17" fillId="2" borderId="11" xfId="0" applyFont="1" applyFill="1" applyBorder="1" applyAlignment="1">
      <alignment horizontal="left" vertical="center" wrapText="1" shrinkToFit="1"/>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10" xfId="0" applyFont="1" applyFill="1" applyBorder="1" applyAlignment="1">
      <alignment horizontal="left" vertical="center" indent="1"/>
    </xf>
    <xf numFmtId="0" fontId="14" fillId="0" borderId="3" xfId="0" applyFont="1" applyFill="1" applyBorder="1" applyAlignment="1">
      <alignment horizontal="left" vertical="center" indent="1"/>
    </xf>
    <xf numFmtId="0" fontId="14" fillId="0" borderId="4" xfId="0" applyFont="1" applyFill="1" applyBorder="1" applyAlignment="1">
      <alignment horizontal="left" vertical="center" indent="1"/>
    </xf>
    <xf numFmtId="0" fontId="14" fillId="0" borderId="10" xfId="0" applyFont="1" applyFill="1" applyBorder="1" applyAlignment="1" applyProtection="1">
      <alignment horizontal="left" vertical="center" indent="1"/>
    </xf>
    <xf numFmtId="0" fontId="14" fillId="0" borderId="3"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2"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4" fillId="0" borderId="12" xfId="0" applyFont="1" applyBorder="1" applyAlignment="1" applyProtection="1">
      <alignment horizontal="left" vertical="center" indent="1"/>
    </xf>
    <xf numFmtId="0" fontId="14" fillId="0" borderId="1" xfId="0" applyFont="1" applyBorder="1" applyAlignment="1" applyProtection="1">
      <alignment horizontal="left" vertical="center" indent="1"/>
    </xf>
    <xf numFmtId="0" fontId="14" fillId="0" borderId="10" xfId="0" applyFont="1" applyBorder="1" applyAlignment="1" applyProtection="1">
      <alignment horizontal="left" vertical="center" indent="1"/>
    </xf>
    <xf numFmtId="0" fontId="14" fillId="0" borderId="3" xfId="0" applyFont="1" applyBorder="1" applyAlignment="1" applyProtection="1">
      <alignment horizontal="left" vertical="center" indent="1"/>
    </xf>
    <xf numFmtId="0" fontId="14" fillId="0" borderId="4" xfId="0" applyFont="1" applyBorder="1" applyAlignment="1" applyProtection="1">
      <alignment horizontal="left" vertical="center" indent="1"/>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17" fillId="2" borderId="10"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0" fontId="12" fillId="0" borderId="3" xfId="0" applyFont="1" applyBorder="1" applyAlignment="1" applyProtection="1">
      <alignment vertical="center"/>
    </xf>
    <xf numFmtId="0" fontId="6" fillId="0" borderId="2"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xf numFmtId="0" fontId="17" fillId="2" borderId="14" xfId="0" applyFont="1" applyFill="1" applyBorder="1" applyAlignment="1" applyProtection="1">
      <alignment vertical="center" shrinkToFit="1"/>
      <protection locked="0"/>
    </xf>
    <xf numFmtId="0" fontId="17" fillId="2" borderId="20" xfId="0" applyFont="1" applyFill="1" applyBorder="1" applyAlignment="1" applyProtection="1">
      <alignment vertical="center" shrinkToFit="1"/>
      <protection locked="0"/>
    </xf>
    <xf numFmtId="0" fontId="5" fillId="0" borderId="1" xfId="0" applyFont="1" applyBorder="1" applyAlignment="1">
      <alignment horizontal="left" vertical="center" indent="3"/>
    </xf>
    <xf numFmtId="0" fontId="5" fillId="0" borderId="17" xfId="0" applyFont="1" applyBorder="1" applyAlignment="1">
      <alignment horizontal="left" vertical="center" indent="3"/>
    </xf>
    <xf numFmtId="176" fontId="5" fillId="2" borderId="17" xfId="1" applyNumberFormat="1" applyFont="1" applyFill="1" applyBorder="1" applyAlignment="1" applyProtection="1">
      <alignment horizontal="left" vertical="center" indent="1"/>
      <protection locked="0"/>
    </xf>
    <xf numFmtId="0" fontId="5" fillId="0" borderId="3" xfId="0" applyFont="1" applyBorder="1" applyAlignment="1">
      <alignment horizontal="left" vertical="center" indent="1"/>
    </xf>
    <xf numFmtId="0" fontId="5" fillId="2" borderId="1" xfId="0" applyFont="1" applyFill="1" applyBorder="1" applyAlignment="1" applyProtection="1">
      <alignment horizontal="left" vertical="center" indent="1"/>
      <protection locked="0"/>
    </xf>
    <xf numFmtId="0" fontId="5" fillId="0" borderId="2" xfId="0" applyFont="1" applyBorder="1" applyAlignment="1">
      <alignment horizontal="left" vertical="center" indent="3"/>
    </xf>
    <xf numFmtId="0" fontId="5" fillId="0" borderId="3" xfId="0" applyFont="1" applyBorder="1" applyAlignment="1">
      <alignment horizontal="left" vertical="center" indent="3"/>
    </xf>
    <xf numFmtId="0" fontId="5" fillId="0" borderId="11" xfId="0" applyFont="1" applyBorder="1" applyAlignment="1">
      <alignment horizontal="left" vertical="center" indent="3"/>
    </xf>
    <xf numFmtId="58" fontId="14" fillId="2" borderId="10" xfId="0" applyNumberFormat="1" applyFont="1" applyFill="1" applyBorder="1" applyAlignment="1">
      <alignment horizontal="left" vertical="center" indent="1"/>
    </xf>
    <xf numFmtId="0" fontId="14" fillId="2" borderId="3"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10" xfId="0" applyFont="1" applyFill="1" applyBorder="1" applyAlignment="1">
      <alignment horizontal="left" vertical="center"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12" fillId="0" borderId="3" xfId="0" applyFont="1" applyBorder="1" applyAlignment="1">
      <alignment vertical="center" wrapText="1"/>
    </xf>
    <xf numFmtId="0" fontId="5" fillId="3" borderId="1" xfId="0" applyFont="1" applyFill="1" applyBorder="1" applyAlignment="1">
      <alignment vertical="center"/>
    </xf>
    <xf numFmtId="0" fontId="14" fillId="3" borderId="1" xfId="0" applyFont="1" applyFill="1" applyBorder="1" applyAlignment="1">
      <alignment vertical="center"/>
    </xf>
    <xf numFmtId="178" fontId="5" fillId="2" borderId="1" xfId="0" applyNumberFormat="1" applyFont="1" applyFill="1" applyBorder="1" applyAlignment="1" applyProtection="1">
      <alignment horizontal="left" vertical="center" indent="1"/>
      <protection locked="0"/>
    </xf>
    <xf numFmtId="179" fontId="5" fillId="2" borderId="1" xfId="0" applyNumberFormat="1" applyFont="1" applyFill="1" applyBorder="1" applyAlignment="1" applyProtection="1">
      <alignment horizontal="left" vertical="center" indent="1"/>
      <protection locked="0"/>
    </xf>
    <xf numFmtId="176" fontId="5" fillId="2" borderId="1" xfId="1" applyNumberFormat="1" applyFont="1" applyFill="1" applyBorder="1" applyAlignment="1" applyProtection="1">
      <alignment horizontal="left" vertical="center" indent="1"/>
      <protection locked="0"/>
    </xf>
    <xf numFmtId="0" fontId="5" fillId="0" borderId="10" xfId="0" applyFont="1" applyBorder="1" applyAlignment="1">
      <alignment horizontal="left" vertical="center" indent="1"/>
    </xf>
    <xf numFmtId="0" fontId="5" fillId="0" borderId="4" xfId="0" applyFont="1" applyBorder="1" applyAlignment="1">
      <alignment horizontal="left" vertical="center" indent="3"/>
    </xf>
    <xf numFmtId="0" fontId="5" fillId="2" borderId="2" xfId="0" applyFont="1" applyFill="1" applyBorder="1" applyAlignment="1" applyProtection="1">
      <alignment horizontal="left" vertical="center" indent="1"/>
      <protection locked="0"/>
    </xf>
    <xf numFmtId="0" fontId="5" fillId="2" borderId="3" xfId="0" applyFont="1" applyFill="1" applyBorder="1" applyAlignment="1" applyProtection="1">
      <alignment horizontal="left" vertical="center" indent="1"/>
      <protection locked="0"/>
    </xf>
    <xf numFmtId="0" fontId="5" fillId="2" borderId="4" xfId="0" applyFont="1" applyFill="1" applyBorder="1" applyAlignment="1" applyProtection="1">
      <alignment horizontal="left" vertical="center" indent="1"/>
      <protection locked="0"/>
    </xf>
    <xf numFmtId="0" fontId="5" fillId="0" borderId="13" xfId="0" applyFont="1" applyBorder="1" applyAlignment="1">
      <alignment horizontal="left" vertical="center" indent="3"/>
    </xf>
    <xf numFmtId="0" fontId="5" fillId="0" borderId="15" xfId="0" applyFont="1" applyBorder="1" applyAlignment="1">
      <alignment horizontal="left" vertical="center" indent="3"/>
    </xf>
    <xf numFmtId="0" fontId="5" fillId="0" borderId="16" xfId="0" applyFont="1" applyBorder="1" applyAlignment="1">
      <alignment horizontal="left" vertical="center" indent="3"/>
    </xf>
    <xf numFmtId="176" fontId="5" fillId="2" borderId="13" xfId="1" applyNumberFormat="1" applyFont="1" applyFill="1" applyBorder="1" applyAlignment="1" applyProtection="1">
      <alignment horizontal="left" vertical="center" indent="1"/>
      <protection locked="0"/>
    </xf>
    <xf numFmtId="176" fontId="5" fillId="2" borderId="15" xfId="1" applyNumberFormat="1" applyFont="1" applyFill="1" applyBorder="1" applyAlignment="1" applyProtection="1">
      <alignment horizontal="left" vertical="center" indent="1"/>
      <protection locked="0"/>
    </xf>
    <xf numFmtId="176" fontId="5" fillId="2" borderId="16" xfId="1" applyNumberFormat="1" applyFont="1" applyFill="1" applyBorder="1" applyAlignment="1" applyProtection="1">
      <alignment horizontal="left" vertical="center" indent="1"/>
      <protection locked="0"/>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58" fontId="5" fillId="2" borderId="2" xfId="0" applyNumberFormat="1" applyFont="1" applyFill="1" applyBorder="1" applyAlignment="1" applyProtection="1">
      <alignment horizontal="left" vertical="center" indent="1"/>
      <protection locked="0"/>
    </xf>
    <xf numFmtId="176" fontId="5" fillId="2" borderId="2" xfId="1" applyNumberFormat="1" applyFont="1" applyFill="1" applyBorder="1" applyAlignment="1" applyProtection="1">
      <alignment horizontal="left" vertical="center" indent="1"/>
      <protection locked="0"/>
    </xf>
    <xf numFmtId="176" fontId="5" fillId="2" borderId="3" xfId="1" applyNumberFormat="1" applyFont="1" applyFill="1" applyBorder="1" applyAlignment="1" applyProtection="1">
      <alignment horizontal="left" vertical="center" indent="1"/>
      <protection locked="0"/>
    </xf>
    <xf numFmtId="176" fontId="5" fillId="2" borderId="4" xfId="1" applyNumberFormat="1" applyFont="1" applyFill="1" applyBorder="1" applyAlignment="1" applyProtection="1">
      <alignment horizontal="left" vertical="center" indent="1"/>
      <protection locked="0"/>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178" fontId="5" fillId="2" borderId="2" xfId="0" applyNumberFormat="1" applyFont="1" applyFill="1" applyBorder="1" applyAlignment="1" applyProtection="1">
      <alignment horizontal="left" vertical="center" indent="1"/>
      <protection locked="0"/>
    </xf>
    <xf numFmtId="178" fontId="5" fillId="2" borderId="3" xfId="0" applyNumberFormat="1" applyFont="1" applyFill="1" applyBorder="1" applyAlignment="1" applyProtection="1">
      <alignment horizontal="left" vertical="center" indent="1"/>
      <protection locked="0"/>
    </xf>
    <xf numFmtId="178" fontId="5" fillId="2" borderId="4" xfId="0" applyNumberFormat="1" applyFont="1" applyFill="1" applyBorder="1" applyAlignment="1" applyProtection="1">
      <alignment horizontal="left" vertical="center" indent="1"/>
      <protection locked="0"/>
    </xf>
    <xf numFmtId="179" fontId="5" fillId="2" borderId="2" xfId="0" applyNumberFormat="1" applyFont="1" applyFill="1" applyBorder="1" applyAlignment="1" applyProtection="1">
      <alignment horizontal="left" vertical="center" indent="1"/>
      <protection locked="0"/>
    </xf>
    <xf numFmtId="179" fontId="5" fillId="2" borderId="3" xfId="0" applyNumberFormat="1" applyFont="1" applyFill="1" applyBorder="1" applyAlignment="1" applyProtection="1">
      <alignment horizontal="left" vertical="center" indent="1"/>
      <protection locked="0"/>
    </xf>
    <xf numFmtId="179" fontId="5" fillId="2" borderId="4" xfId="0" applyNumberFormat="1" applyFont="1" applyFill="1" applyBorder="1" applyAlignment="1" applyProtection="1">
      <alignment horizontal="left" vertical="center" indent="1"/>
      <protection locked="0"/>
    </xf>
    <xf numFmtId="0" fontId="5" fillId="0" borderId="10" xfId="0" applyFont="1" applyBorder="1" applyAlignment="1">
      <alignment vertical="center" shrinkToFit="1"/>
    </xf>
    <xf numFmtId="0" fontId="5" fillId="0" borderId="3" xfId="0" applyFont="1" applyBorder="1" applyAlignment="1">
      <alignment vertical="center" shrinkToFit="1"/>
    </xf>
    <xf numFmtId="0" fontId="5" fillId="0" borderId="11" xfId="0" applyFont="1" applyBorder="1" applyAlignment="1">
      <alignment vertical="center" shrinkToFit="1"/>
    </xf>
    <xf numFmtId="0" fontId="10" fillId="2" borderId="10" xfId="0" applyFont="1" applyFill="1" applyBorder="1" applyAlignment="1" applyProtection="1">
      <alignment vertical="center" wrapText="1" shrinkToFit="1"/>
      <protection locked="0"/>
    </xf>
    <xf numFmtId="0" fontId="10" fillId="2" borderId="3" xfId="0" applyFont="1" applyFill="1" applyBorder="1" applyAlignment="1" applyProtection="1">
      <alignment vertical="center" wrapText="1" shrinkToFit="1"/>
      <protection locked="0"/>
    </xf>
    <xf numFmtId="0" fontId="10" fillId="2" borderId="14" xfId="0" applyFont="1" applyFill="1" applyBorder="1" applyAlignment="1" applyProtection="1">
      <alignment vertical="center" wrapText="1" shrinkToFit="1"/>
      <protection locked="0"/>
    </xf>
    <xf numFmtId="0" fontId="10" fillId="2" borderId="15" xfId="0" applyFont="1" applyFill="1" applyBorder="1" applyAlignment="1" applyProtection="1">
      <alignment vertical="center" wrapText="1" shrinkToFit="1"/>
      <protection locked="0"/>
    </xf>
    <xf numFmtId="0" fontId="14" fillId="2" borderId="23" xfId="0" applyFont="1" applyFill="1" applyBorder="1" applyAlignment="1" applyProtection="1">
      <alignment horizontal="left" vertical="center" indent="1" shrinkToFit="1"/>
      <protection locked="0"/>
    </xf>
    <xf numFmtId="0" fontId="14" fillId="2" borderId="24" xfId="0" applyFont="1" applyFill="1" applyBorder="1" applyAlignment="1" applyProtection="1">
      <alignment horizontal="left" vertical="center" indent="1" shrinkToFit="1"/>
      <protection locked="0"/>
    </xf>
    <xf numFmtId="0" fontId="14" fillId="2" borderId="21" xfId="0" applyFont="1" applyFill="1" applyBorder="1" applyAlignment="1" applyProtection="1">
      <alignment horizontal="left" vertical="center" indent="1" shrinkToFit="1"/>
      <protection locked="0"/>
    </xf>
    <xf numFmtId="0" fontId="14" fillId="2" borderId="29" xfId="0" applyFont="1" applyFill="1" applyBorder="1" applyAlignment="1" applyProtection="1">
      <alignment horizontal="left" vertical="center" indent="1" shrinkToFit="1"/>
      <protection locked="0"/>
    </xf>
    <xf numFmtId="176" fontId="14" fillId="2" borderId="26" xfId="0" applyNumberFormat="1" applyFont="1" applyFill="1" applyBorder="1" applyAlignment="1" applyProtection="1">
      <alignment horizontal="left" vertical="center" indent="1" shrinkToFit="1"/>
      <protection locked="0"/>
    </xf>
    <xf numFmtId="176" fontId="14" fillId="2" borderId="27" xfId="0" applyNumberFormat="1" applyFont="1" applyFill="1" applyBorder="1" applyAlignment="1" applyProtection="1">
      <alignment horizontal="left" vertical="center" indent="1" shrinkToFit="1"/>
      <protection locked="0"/>
    </xf>
    <xf numFmtId="0" fontId="5" fillId="0" borderId="30" xfId="0" applyFont="1" applyBorder="1" applyAlignment="1" applyProtection="1">
      <alignment horizontal="center" vertical="center" textRotation="255"/>
    </xf>
    <xf numFmtId="0" fontId="5" fillId="0" borderId="31" xfId="0" applyFont="1" applyBorder="1" applyAlignment="1" applyProtection="1">
      <alignment horizontal="center" vertical="center" textRotation="255"/>
    </xf>
    <xf numFmtId="0" fontId="5" fillId="0" borderId="32" xfId="0" applyFont="1" applyBorder="1" applyAlignment="1" applyProtection="1">
      <alignment horizontal="center" vertical="center" textRotation="255"/>
    </xf>
    <xf numFmtId="0" fontId="18" fillId="0" borderId="0"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4" fillId="2" borderId="33" xfId="0" applyFont="1" applyFill="1" applyBorder="1" applyAlignment="1" applyProtection="1">
      <alignment horizontal="left" vertical="center" indent="1" shrinkToFit="1"/>
      <protection locked="0"/>
    </xf>
    <xf numFmtId="0" fontId="14" fillId="2" borderId="34" xfId="0" applyFont="1" applyFill="1" applyBorder="1" applyAlignment="1" applyProtection="1">
      <alignment horizontal="left" vertical="center" indent="1" shrinkToFit="1"/>
      <protection locked="0"/>
    </xf>
    <xf numFmtId="0" fontId="14" fillId="2" borderId="35" xfId="0" applyFont="1" applyFill="1" applyBorder="1" applyAlignment="1" applyProtection="1">
      <alignment horizontal="left" vertical="center" indent="1" shrinkToFit="1"/>
      <protection locked="0"/>
    </xf>
    <xf numFmtId="0" fontId="12" fillId="0" borderId="3" xfId="0" applyFont="1" applyBorder="1" applyAlignment="1" applyProtection="1">
      <alignment horizontal="left" vertical="center"/>
    </xf>
    <xf numFmtId="0" fontId="12" fillId="0" borderId="11" xfId="0" applyFont="1" applyBorder="1" applyAlignment="1" applyProtection="1">
      <alignment horizontal="left" vertical="center"/>
    </xf>
  </cellXfs>
  <cellStyles count="2">
    <cellStyle name="桁区切り" xfId="1" builtinId="6"/>
    <cellStyle name="標準" xfId="0" builtinId="0"/>
  </cellStyles>
  <dxfs count="3">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57150</xdr:colOff>
      <xdr:row>1</xdr:row>
      <xdr:rowOff>38100</xdr:rowOff>
    </xdr:from>
    <xdr:to>
      <xdr:col>1</xdr:col>
      <xdr:colOff>180975</xdr:colOff>
      <xdr:row>3</xdr:row>
      <xdr:rowOff>171450</xdr:rowOff>
    </xdr:to>
    <xdr:sp macro="" textlink="">
      <xdr:nvSpPr>
        <xdr:cNvPr id="5" name="正方形/長方形 4"/>
        <xdr:cNvSpPr/>
      </xdr:nvSpPr>
      <xdr:spPr>
        <a:xfrm>
          <a:off x="57150" y="247650"/>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723900</xdr:colOff>
      <xdr:row>2</xdr:row>
      <xdr:rowOff>76200</xdr:rowOff>
    </xdr:from>
    <xdr:to>
      <xdr:col>2</xdr:col>
      <xdr:colOff>1343025</xdr:colOff>
      <xdr:row>4</xdr:row>
      <xdr:rowOff>19050</xdr:rowOff>
    </xdr:to>
    <xdr:sp macro="" textlink="">
      <xdr:nvSpPr>
        <xdr:cNvPr id="6" name="角丸四角形吹き出し 5"/>
        <xdr:cNvSpPr/>
      </xdr:nvSpPr>
      <xdr:spPr>
        <a:xfrm>
          <a:off x="2133600" y="495300"/>
          <a:ext cx="2190750" cy="361950"/>
        </a:xfrm>
        <a:prstGeom prst="wedgeRoundRectCallout">
          <a:avLst>
            <a:gd name="adj1" fmla="val 60430"/>
            <a:gd name="adj2" fmla="val -35016"/>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1">
              <a:latin typeface="Meiryo UI" panose="020B0604030504040204" pitchFamily="50" charset="-128"/>
              <a:ea typeface="Meiryo UI" panose="020B0604030504040204" pitchFamily="50" charset="-128"/>
            </a:rPr>
            <a:t>提出する日付を入力してください</a:t>
          </a:r>
          <a:endParaRPr kumimoji="1" lang="en-US" altLang="ja-JP" sz="1000" b="0">
            <a:latin typeface="Meiryo UI" panose="020B0604030504040204" pitchFamily="50" charset="-128"/>
            <a:ea typeface="Meiryo UI" panose="020B0604030504040204" pitchFamily="50" charset="-128"/>
          </a:endParaRPr>
        </a:p>
      </xdr:txBody>
    </xdr:sp>
    <xdr:clientData/>
  </xdr:twoCellAnchor>
  <xdr:twoCellAnchor>
    <xdr:from>
      <xdr:col>1</xdr:col>
      <xdr:colOff>1400174</xdr:colOff>
      <xdr:row>14</xdr:row>
      <xdr:rowOff>190500</xdr:rowOff>
    </xdr:from>
    <xdr:to>
      <xdr:col>5</xdr:col>
      <xdr:colOff>276224</xdr:colOff>
      <xdr:row>17</xdr:row>
      <xdr:rowOff>19050</xdr:rowOff>
    </xdr:to>
    <xdr:sp macro="" textlink="">
      <xdr:nvSpPr>
        <xdr:cNvPr id="9" name="角丸四角形吹き出し 8"/>
        <xdr:cNvSpPr/>
      </xdr:nvSpPr>
      <xdr:spPr>
        <a:xfrm>
          <a:off x="2809874" y="3829050"/>
          <a:ext cx="3933825" cy="828675"/>
        </a:xfrm>
        <a:prstGeom prst="wedgeRoundRectCallout">
          <a:avLst>
            <a:gd name="adj1" fmla="val 6181"/>
            <a:gd name="adj2" fmla="val 90174"/>
            <a:gd name="adj3" fmla="val 16667"/>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　各交付希望額は入力しないでください。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　別紙１～８を入力頂くと自動で反映されます。</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00" b="0">
              <a:latin typeface="Meiryo UI" panose="020B0604030504040204" pitchFamily="50" charset="-128"/>
              <a:ea typeface="Meiryo UI" panose="020B0604030504040204" pitchFamily="50" charset="-128"/>
            </a:rPr>
            <a:t>　</a:t>
          </a:r>
          <a:r>
            <a:rPr kumimoji="1" lang="en-US" altLang="ja-JP" sz="1000" b="0">
              <a:latin typeface="Meiryo UI" panose="020B0604030504040204" pitchFamily="50" charset="-128"/>
              <a:ea typeface="Meiryo UI" panose="020B0604030504040204" pitchFamily="50" charset="-128"/>
            </a:rPr>
            <a:t>※</a:t>
          </a:r>
          <a:r>
            <a:rPr kumimoji="1" lang="ja-JP" altLang="en-US" sz="1000" b="0">
              <a:latin typeface="Meiryo UI" panose="020B0604030504040204" pitchFamily="50" charset="-128"/>
              <a:ea typeface="Meiryo UI" panose="020B0604030504040204" pitchFamily="50" charset="-128"/>
            </a:rPr>
            <a:t>万が一正常に反映されない場合は、当課担当者までご連絡ください。　</a:t>
          </a:r>
          <a:endParaRPr kumimoji="1" lang="en-US" altLang="ja-JP" sz="1000" b="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6</xdr:col>
      <xdr:colOff>123825</xdr:colOff>
      <xdr:row>40</xdr:row>
      <xdr:rowOff>361950</xdr:rowOff>
    </xdr:from>
    <xdr:to>
      <xdr:col>10</xdr:col>
      <xdr:colOff>142875</xdr:colOff>
      <xdr:row>44</xdr:row>
      <xdr:rowOff>85724</xdr:rowOff>
    </xdr:to>
    <xdr:sp macro="" textlink="">
      <xdr:nvSpPr>
        <xdr:cNvPr id="5" name="角丸四角形吹き出し 4"/>
        <xdr:cNvSpPr/>
      </xdr:nvSpPr>
      <xdr:spPr>
        <a:xfrm>
          <a:off x="8791575" y="12077700"/>
          <a:ext cx="3171825" cy="990599"/>
        </a:xfrm>
        <a:prstGeom prst="wedgeRoundRectCallout">
          <a:avLst>
            <a:gd name="adj1" fmla="val -55246"/>
            <a:gd name="adj2" fmla="val -65982"/>
            <a:gd name="adj3" fmla="val 16667"/>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100" b="0">
              <a:latin typeface="Meiryo UI" panose="020B0604030504040204" pitchFamily="50" charset="-128"/>
              <a:ea typeface="Meiryo UI" panose="020B0604030504040204" pitchFamily="50" charset="-128"/>
            </a:rPr>
            <a:t>①には、令和４年度の該当事業で</a:t>
          </a:r>
          <a:endParaRPr kumimoji="1" lang="en-US" altLang="ja-JP" sz="1100" b="0">
            <a:latin typeface="Meiryo UI" panose="020B0604030504040204" pitchFamily="50" charset="-128"/>
            <a:ea typeface="Meiryo UI" panose="020B0604030504040204" pitchFamily="50" charset="-128"/>
          </a:endParaRPr>
        </a:p>
        <a:p>
          <a:pPr algn="l"/>
          <a:r>
            <a:rPr kumimoji="1" lang="ja-JP" altLang="en-US" sz="1100" b="0">
              <a:latin typeface="Meiryo UI" panose="020B0604030504040204" pitchFamily="50" charset="-128"/>
              <a:ea typeface="Meiryo UI" panose="020B0604030504040204" pitchFamily="50" charset="-128"/>
            </a:rPr>
            <a:t>内示を受けた園のみ、千円以上の金額が入ります。</a:t>
          </a:r>
          <a:endParaRPr kumimoji="1" lang="en-US" altLang="ja-JP" sz="1100" b="0">
            <a:latin typeface="Meiryo UI" panose="020B0604030504040204" pitchFamily="50" charset="-128"/>
            <a:ea typeface="Meiryo UI" panose="020B0604030504040204" pitchFamily="50" charset="-128"/>
          </a:endParaRPr>
        </a:p>
        <a:p>
          <a:pPr algn="l"/>
          <a:r>
            <a:rPr kumimoji="1" lang="en-US" altLang="ja-JP" sz="1100" b="0">
              <a:latin typeface="Meiryo UI" panose="020B0604030504040204" pitchFamily="50" charset="-128"/>
              <a:ea typeface="Meiryo UI" panose="020B0604030504040204" pitchFamily="50" charset="-128"/>
            </a:rPr>
            <a:t>※</a:t>
          </a:r>
          <a:r>
            <a:rPr kumimoji="1" lang="ja-JP" altLang="en-US" sz="1100" b="0">
              <a:latin typeface="Meiryo UI" panose="020B0604030504040204" pitchFamily="50" charset="-128"/>
              <a:ea typeface="Meiryo UI" panose="020B0604030504040204" pitchFamily="50" charset="-128"/>
            </a:rPr>
            <a:t>その他の園は、ゼロのまま変更しないでください。</a:t>
          </a:r>
          <a:r>
            <a:rPr kumimoji="1" lang="ja-JP" altLang="en-US" sz="1050" b="0">
              <a:latin typeface="Meiryo UI" panose="020B0604030504040204" pitchFamily="50" charset="-128"/>
              <a:ea typeface="Meiryo UI" panose="020B0604030504040204" pitchFamily="50" charset="-128"/>
            </a:rPr>
            <a:t>　</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76200</xdr:colOff>
      <xdr:row>5</xdr:row>
      <xdr:rowOff>161924</xdr:rowOff>
    </xdr:from>
    <xdr:to>
      <xdr:col>2</xdr:col>
      <xdr:colOff>523875</xdr:colOff>
      <xdr:row>7</xdr:row>
      <xdr:rowOff>152399</xdr:rowOff>
    </xdr:to>
    <xdr:sp macro="" textlink="">
      <xdr:nvSpPr>
        <xdr:cNvPr id="7" name="角丸四角形吹き出し 6"/>
        <xdr:cNvSpPr/>
      </xdr:nvSpPr>
      <xdr:spPr>
        <a:xfrm>
          <a:off x="476250" y="1381124"/>
          <a:ext cx="1866900" cy="447675"/>
        </a:xfrm>
        <a:prstGeom prst="wedgeRoundRectCallout">
          <a:avLst>
            <a:gd name="adj1" fmla="val -49516"/>
            <a:gd name="adj2" fmla="val 93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必ず全項目チェックしてください。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600075</xdr:colOff>
      <xdr:row>21</xdr:row>
      <xdr:rowOff>133350</xdr:rowOff>
    </xdr:from>
    <xdr:to>
      <xdr:col>4</xdr:col>
      <xdr:colOff>1285875</xdr:colOff>
      <xdr:row>25</xdr:row>
      <xdr:rowOff>28575</xdr:rowOff>
    </xdr:to>
    <xdr:sp macro="" textlink="">
      <xdr:nvSpPr>
        <xdr:cNvPr id="11" name="角丸四角形 10"/>
        <xdr:cNvSpPr/>
      </xdr:nvSpPr>
      <xdr:spPr>
        <a:xfrm>
          <a:off x="1000125" y="5581650"/>
          <a:ext cx="5267325" cy="122872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「内容」、「用途等」 には、詳細がわかるよう記入してください。</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詳細が確認できない場合は、補助対象外とします。</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商品名や品番のみの記入は、品目の特定ができませんのでご遠慮ください。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2009775</xdr:colOff>
      <xdr:row>3</xdr:row>
      <xdr:rowOff>9525</xdr:rowOff>
    </xdr:from>
    <xdr:to>
      <xdr:col>5</xdr:col>
      <xdr:colOff>1295400</xdr:colOff>
      <xdr:row>5</xdr:row>
      <xdr:rowOff>76200</xdr:rowOff>
    </xdr:to>
    <xdr:sp macro="" textlink="">
      <xdr:nvSpPr>
        <xdr:cNvPr id="12" name="正方形/長方形 11"/>
        <xdr:cNvSpPr/>
      </xdr:nvSpPr>
      <xdr:spPr>
        <a:xfrm>
          <a:off x="6991350" y="742950"/>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9525</xdr:colOff>
      <xdr:row>5</xdr:row>
      <xdr:rowOff>152400</xdr:rowOff>
    </xdr:from>
    <xdr:to>
      <xdr:col>2</xdr:col>
      <xdr:colOff>457200</xdr:colOff>
      <xdr:row>7</xdr:row>
      <xdr:rowOff>142875</xdr:rowOff>
    </xdr:to>
    <xdr:sp macro="" textlink="">
      <xdr:nvSpPr>
        <xdr:cNvPr id="5" name="角丸四角形吹き出し 4"/>
        <xdr:cNvSpPr/>
      </xdr:nvSpPr>
      <xdr:spPr>
        <a:xfrm>
          <a:off x="409575" y="1371600"/>
          <a:ext cx="1866900" cy="447675"/>
        </a:xfrm>
        <a:prstGeom prst="wedgeRoundRectCallout">
          <a:avLst>
            <a:gd name="adj1" fmla="val -49516"/>
            <a:gd name="adj2" fmla="val 93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必ず全項目チェックしてください。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2028825</xdr:colOff>
      <xdr:row>3</xdr:row>
      <xdr:rowOff>0</xdr:rowOff>
    </xdr:from>
    <xdr:to>
      <xdr:col>5</xdr:col>
      <xdr:colOff>1314450</xdr:colOff>
      <xdr:row>5</xdr:row>
      <xdr:rowOff>66675</xdr:rowOff>
    </xdr:to>
    <xdr:sp macro="" textlink="">
      <xdr:nvSpPr>
        <xdr:cNvPr id="6" name="正方形/長方形 5"/>
        <xdr:cNvSpPr/>
      </xdr:nvSpPr>
      <xdr:spPr>
        <a:xfrm>
          <a:off x="7010400" y="733425"/>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314325</xdr:colOff>
      <xdr:row>23</xdr:row>
      <xdr:rowOff>95250</xdr:rowOff>
    </xdr:from>
    <xdr:to>
      <xdr:col>5</xdr:col>
      <xdr:colOff>238126</xdr:colOff>
      <xdr:row>33</xdr:row>
      <xdr:rowOff>19050</xdr:rowOff>
    </xdr:to>
    <xdr:sp macro="" textlink="">
      <xdr:nvSpPr>
        <xdr:cNvPr id="7" name="角丸四角形 6"/>
        <xdr:cNvSpPr/>
      </xdr:nvSpPr>
      <xdr:spPr>
        <a:xfrm>
          <a:off x="714375" y="5981700"/>
          <a:ext cx="6753226" cy="325755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遊具</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　一台</a:t>
          </a:r>
          <a:r>
            <a:rPr kumimoji="1" lang="en-US" altLang="ja-JP" sz="1050" b="0">
              <a:latin typeface="Meiryo UI" panose="020B0604030504040204" pitchFamily="50" charset="-128"/>
              <a:ea typeface="Meiryo UI" panose="020B0604030504040204" pitchFamily="50" charset="-128"/>
            </a:rPr>
            <a:t>50</a:t>
          </a:r>
          <a:r>
            <a:rPr kumimoji="1" lang="ja-JP" altLang="en-US" sz="1050" b="0">
              <a:latin typeface="Meiryo UI" panose="020B0604030504040204" pitchFamily="50" charset="-128"/>
              <a:ea typeface="Meiryo UI" panose="020B0604030504040204" pitchFamily="50" charset="-128"/>
            </a:rPr>
            <a:t>万円以上であること</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遊具以外</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　一式購入</a:t>
          </a:r>
          <a:r>
            <a:rPr kumimoji="1" lang="en-US" altLang="ja-JP" sz="1050" b="0">
              <a:latin typeface="Meiryo UI" panose="020B0604030504040204" pitchFamily="50" charset="-128"/>
              <a:ea typeface="Meiryo UI" panose="020B0604030504040204" pitchFamily="50" charset="-128"/>
            </a:rPr>
            <a:t>10</a:t>
          </a:r>
          <a:r>
            <a:rPr kumimoji="1" lang="ja-JP" altLang="en-US" sz="1050" b="0">
              <a:latin typeface="Meiryo UI" panose="020B0604030504040204" pitchFamily="50" charset="-128"/>
              <a:ea typeface="Meiryo UI" panose="020B0604030504040204" pitchFamily="50" charset="-128"/>
            </a:rPr>
            <a:t>万円以上であること</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★一式購入の考え方</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1</a:t>
          </a:r>
          <a:r>
            <a:rPr kumimoji="1" lang="ja-JP" altLang="en-US" sz="1050" b="0">
              <a:latin typeface="Meiryo UI" panose="020B0604030504040204" pitchFamily="50" charset="-128"/>
              <a:ea typeface="Meiryo UI" panose="020B0604030504040204" pitchFamily="50" charset="-128"/>
            </a:rPr>
            <a:t>度の購入契約で、単価もしくはカタログ等でセット販売されている価格が</a:t>
          </a:r>
          <a:r>
            <a:rPr kumimoji="1" lang="en-US" altLang="ja-JP" sz="1050" b="0">
              <a:latin typeface="Meiryo UI" panose="020B0604030504040204" pitchFamily="50" charset="-128"/>
              <a:ea typeface="Meiryo UI" panose="020B0604030504040204" pitchFamily="50" charset="-128"/>
            </a:rPr>
            <a:t>10</a:t>
          </a:r>
          <a:r>
            <a:rPr kumimoji="1" lang="ja-JP" altLang="en-US" sz="1050" b="0">
              <a:latin typeface="Meiryo UI" panose="020B0604030504040204" pitchFamily="50" charset="-128"/>
              <a:ea typeface="Meiryo UI" panose="020B0604030504040204" pitchFamily="50" charset="-128"/>
            </a:rPr>
            <a:t>万円以上の物品を購入することをいう。</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セット販売ではないもの</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単品</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の足し上げで</a:t>
          </a:r>
          <a:r>
            <a:rPr kumimoji="1" lang="en-US" altLang="ja-JP" sz="1050" b="0">
              <a:latin typeface="Meiryo UI" panose="020B0604030504040204" pitchFamily="50" charset="-128"/>
              <a:ea typeface="Meiryo UI" panose="020B0604030504040204" pitchFamily="50" charset="-128"/>
            </a:rPr>
            <a:t>10</a:t>
          </a:r>
          <a:r>
            <a:rPr kumimoji="1" lang="ja-JP" altLang="en-US" sz="1050" b="0">
              <a:latin typeface="Meiryo UI" panose="020B0604030504040204" pitchFamily="50" charset="-128"/>
              <a:ea typeface="Meiryo UI" panose="020B0604030504040204" pitchFamily="50" charset="-128"/>
            </a:rPr>
            <a:t>万円以上とするのは対象外。</a:t>
          </a:r>
        </a:p>
        <a:p>
          <a:pPr algn="l"/>
          <a:r>
            <a:rPr kumimoji="1" lang="ja-JP" altLang="en-US" sz="1050" b="0">
              <a:latin typeface="Meiryo UI" panose="020B0604030504040204" pitchFamily="50" charset="-128"/>
              <a:ea typeface="Meiryo UI" panose="020B0604030504040204" pitchFamily="50" charset="-128"/>
            </a:rPr>
            <a:t>ただし、マスク・消毒液等、日々の活動において継続的に必要な保健衛生用品に限り、</a:t>
          </a:r>
          <a:r>
            <a:rPr kumimoji="1" lang="en-US" altLang="ja-JP" sz="1050" b="0">
              <a:latin typeface="Meiryo UI" panose="020B0604030504040204" pitchFamily="50" charset="-128"/>
              <a:ea typeface="Meiryo UI" panose="020B0604030504040204" pitchFamily="50" charset="-128"/>
            </a:rPr>
            <a:t>1</a:t>
          </a:r>
          <a:r>
            <a:rPr kumimoji="1" lang="ja-JP" altLang="en-US" sz="1050" b="0">
              <a:latin typeface="Meiryo UI" panose="020B0604030504040204" pitchFamily="50" charset="-128"/>
              <a:ea typeface="Meiryo UI" panose="020B0604030504040204" pitchFamily="50" charset="-128"/>
            </a:rPr>
            <a:t>度の購入契約で複数物品</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を購入し足し上げて</a:t>
          </a:r>
          <a:r>
            <a:rPr kumimoji="1" lang="en-US" altLang="ja-JP" sz="1050" b="0">
              <a:latin typeface="Meiryo UI" panose="020B0604030504040204" pitchFamily="50" charset="-128"/>
              <a:ea typeface="Meiryo UI" panose="020B0604030504040204" pitchFamily="50" charset="-128"/>
            </a:rPr>
            <a:t>10</a:t>
          </a:r>
          <a:r>
            <a:rPr kumimoji="1" lang="ja-JP" altLang="en-US" sz="1050" b="0">
              <a:latin typeface="Meiryo UI" panose="020B0604030504040204" pitchFamily="50" charset="-128"/>
              <a:ea typeface="Meiryo UI" panose="020B0604030504040204" pitchFamily="50" charset="-128"/>
            </a:rPr>
            <a:t>万円以上となる場合でも対象とする（＝一括購入</a:t>
          </a:r>
          <a:r>
            <a:rPr kumimoji="1" lang="en-US" altLang="ja-JP" sz="1050" b="0">
              <a:latin typeface="Meiryo UI" panose="020B0604030504040204" pitchFamily="50" charset="-128"/>
              <a:ea typeface="Meiryo UI" panose="020B0604030504040204" pitchFamily="50" charset="-128"/>
            </a:rPr>
            <a:t>10</a:t>
          </a:r>
          <a:r>
            <a:rPr kumimoji="1" lang="ja-JP" altLang="en-US" sz="1050" b="0">
              <a:latin typeface="Meiryo UI" panose="020B0604030504040204" pitchFamily="50" charset="-128"/>
              <a:ea typeface="Meiryo UI" panose="020B0604030504040204" pitchFamily="50" charset="-128"/>
            </a:rPr>
            <a:t>万円以上）。</a:t>
          </a: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抗原検査キット等の検査用品は、継続的に必要な保健衛生用品には含めない。</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FAQ</a:t>
          </a:r>
          <a:r>
            <a:rPr kumimoji="1" lang="ja-JP" altLang="en-US" sz="1050" b="0">
              <a:latin typeface="Meiryo UI" panose="020B0604030504040204" pitchFamily="50" charset="-128"/>
              <a:ea typeface="Meiryo UI" panose="020B0604030504040204" pitchFamily="50" charset="-128"/>
            </a:rPr>
            <a:t>「補助対象経費」を必ず参照すること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38100</xdr:colOff>
      <xdr:row>5</xdr:row>
      <xdr:rowOff>152400</xdr:rowOff>
    </xdr:from>
    <xdr:to>
      <xdr:col>2</xdr:col>
      <xdr:colOff>485775</xdr:colOff>
      <xdr:row>7</xdr:row>
      <xdr:rowOff>142875</xdr:rowOff>
    </xdr:to>
    <xdr:sp macro="" textlink="">
      <xdr:nvSpPr>
        <xdr:cNvPr id="5" name="角丸四角形吹き出し 4"/>
        <xdr:cNvSpPr/>
      </xdr:nvSpPr>
      <xdr:spPr>
        <a:xfrm>
          <a:off x="438150" y="1371600"/>
          <a:ext cx="1866900" cy="447675"/>
        </a:xfrm>
        <a:prstGeom prst="wedgeRoundRectCallout">
          <a:avLst>
            <a:gd name="adj1" fmla="val -49516"/>
            <a:gd name="adj2" fmla="val 93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必ず全項目チェックしてください。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1971675</xdr:colOff>
      <xdr:row>3</xdr:row>
      <xdr:rowOff>9525</xdr:rowOff>
    </xdr:from>
    <xdr:to>
      <xdr:col>5</xdr:col>
      <xdr:colOff>1257300</xdr:colOff>
      <xdr:row>5</xdr:row>
      <xdr:rowOff>76200</xdr:rowOff>
    </xdr:to>
    <xdr:sp macro="" textlink="">
      <xdr:nvSpPr>
        <xdr:cNvPr id="6" name="正方形/長方形 5"/>
        <xdr:cNvSpPr/>
      </xdr:nvSpPr>
      <xdr:spPr>
        <a:xfrm>
          <a:off x="6953250" y="742950"/>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47625</xdr:colOff>
      <xdr:row>5</xdr:row>
      <xdr:rowOff>133350</xdr:rowOff>
    </xdr:from>
    <xdr:to>
      <xdr:col>2</xdr:col>
      <xdr:colOff>495300</xdr:colOff>
      <xdr:row>7</xdr:row>
      <xdr:rowOff>123825</xdr:rowOff>
    </xdr:to>
    <xdr:sp macro="" textlink="">
      <xdr:nvSpPr>
        <xdr:cNvPr id="4" name="角丸四角形吹き出し 3"/>
        <xdr:cNvSpPr/>
      </xdr:nvSpPr>
      <xdr:spPr>
        <a:xfrm>
          <a:off x="447675" y="1352550"/>
          <a:ext cx="1866900" cy="447675"/>
        </a:xfrm>
        <a:prstGeom prst="wedgeRoundRectCallout">
          <a:avLst>
            <a:gd name="adj1" fmla="val -49516"/>
            <a:gd name="adj2" fmla="val 93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必ず全項目チェックしてください。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1924050</xdr:colOff>
      <xdr:row>3</xdr:row>
      <xdr:rowOff>19050</xdr:rowOff>
    </xdr:from>
    <xdr:to>
      <xdr:col>5</xdr:col>
      <xdr:colOff>1209675</xdr:colOff>
      <xdr:row>5</xdr:row>
      <xdr:rowOff>85725</xdr:rowOff>
    </xdr:to>
    <xdr:sp macro="" textlink="">
      <xdr:nvSpPr>
        <xdr:cNvPr id="5" name="正方形/長方形 4"/>
        <xdr:cNvSpPr/>
      </xdr:nvSpPr>
      <xdr:spPr>
        <a:xfrm>
          <a:off x="6905625" y="752475"/>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xdr:col>
      <xdr:colOff>1933575</xdr:colOff>
      <xdr:row>3</xdr:row>
      <xdr:rowOff>9525</xdr:rowOff>
    </xdr:from>
    <xdr:to>
      <xdr:col>5</xdr:col>
      <xdr:colOff>1219200</xdr:colOff>
      <xdr:row>5</xdr:row>
      <xdr:rowOff>76200</xdr:rowOff>
    </xdr:to>
    <xdr:sp macro="" textlink="">
      <xdr:nvSpPr>
        <xdr:cNvPr id="5" name="正方形/長方形 4"/>
        <xdr:cNvSpPr/>
      </xdr:nvSpPr>
      <xdr:spPr>
        <a:xfrm>
          <a:off x="6915150" y="742950"/>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1</xdr:col>
      <xdr:colOff>47625</xdr:colOff>
      <xdr:row>5</xdr:row>
      <xdr:rowOff>123825</xdr:rowOff>
    </xdr:from>
    <xdr:to>
      <xdr:col>2</xdr:col>
      <xdr:colOff>495300</xdr:colOff>
      <xdr:row>7</xdr:row>
      <xdr:rowOff>114300</xdr:rowOff>
    </xdr:to>
    <xdr:sp macro="" textlink="">
      <xdr:nvSpPr>
        <xdr:cNvPr id="6" name="角丸四角形吹き出し 5"/>
        <xdr:cNvSpPr/>
      </xdr:nvSpPr>
      <xdr:spPr>
        <a:xfrm>
          <a:off x="447675" y="1343025"/>
          <a:ext cx="1866900" cy="447675"/>
        </a:xfrm>
        <a:prstGeom prst="wedgeRoundRectCallout">
          <a:avLst>
            <a:gd name="adj1" fmla="val -49516"/>
            <a:gd name="adj2" fmla="val 93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必ず全項目チェックしてください。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1</xdr:col>
      <xdr:colOff>447675</xdr:colOff>
      <xdr:row>21</xdr:row>
      <xdr:rowOff>133350</xdr:rowOff>
    </xdr:from>
    <xdr:to>
      <xdr:col>5</xdr:col>
      <xdr:colOff>533400</xdr:colOff>
      <xdr:row>26</xdr:row>
      <xdr:rowOff>542925</xdr:rowOff>
    </xdr:to>
    <xdr:sp macro="" textlink="">
      <xdr:nvSpPr>
        <xdr:cNvPr id="7" name="角丸四角形 6"/>
        <xdr:cNvSpPr/>
      </xdr:nvSpPr>
      <xdr:spPr>
        <a:xfrm>
          <a:off x="847725" y="6324600"/>
          <a:ext cx="6915150" cy="369570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注意事項</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「内容」、「目的・用途等」には、詳細がわかるよう記入してください。</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詳細が確認できない場合は、補助対象外とします。</a:t>
          </a:r>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商品名や品番のみの記入は、品目の特定ができませんのでご遠慮ください。</a:t>
          </a:r>
        </a:p>
        <a:p>
          <a:pPr algn="l"/>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a:t>
          </a:r>
          <a:r>
            <a:rPr kumimoji="1" lang="en-US" altLang="ja-JP" sz="1050" b="1" i="1">
              <a:latin typeface="Meiryo UI" panose="020B0604030504040204" pitchFamily="50" charset="-128"/>
              <a:ea typeface="Meiryo UI" panose="020B0604030504040204" pitchFamily="50" charset="-128"/>
            </a:rPr>
            <a:t>NG</a:t>
          </a:r>
          <a:r>
            <a:rPr kumimoji="1" lang="ja-JP" altLang="en-US" sz="1050" b="1" i="1">
              <a:latin typeface="Meiryo UI" panose="020B0604030504040204" pitchFamily="50" charset="-128"/>
              <a:ea typeface="Meiryo UI" panose="020B0604030504040204" pitchFamily="50" charset="-128"/>
            </a:rPr>
            <a:t>例</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「内容」</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保護者アプリ購入、情報管理システム購入、工事費、整備費　　等</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⇒経費の概要が確認できません。</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「目的・用途等」</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園務改善のため、保護者支援のため、情報を一括管理するため、動画配信のため、</a:t>
          </a:r>
          <a:r>
            <a:rPr kumimoji="1" lang="en-US" altLang="ja-JP" sz="1050" b="1" i="1">
              <a:latin typeface="Meiryo UI" panose="020B0604030504040204" pitchFamily="50" charset="-128"/>
              <a:ea typeface="Meiryo UI" panose="020B0604030504040204" pitchFamily="50" charset="-128"/>
            </a:rPr>
            <a:t>Wi-Fi</a:t>
          </a:r>
          <a:r>
            <a:rPr kumimoji="1" lang="ja-JP" altLang="en-US" sz="1050" b="1" i="1">
              <a:latin typeface="Meiryo UI" panose="020B0604030504040204" pitchFamily="50" charset="-128"/>
              <a:ea typeface="Meiryo UI" panose="020B0604030504040204" pitchFamily="50" charset="-128"/>
            </a:rPr>
            <a:t>環境を整備するため</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各クラス担任にタブレットを持たせるため</a:t>
          </a:r>
          <a:endParaRPr kumimoji="1" lang="en-US" altLang="ja-JP" sz="1050" b="1" i="1">
            <a:latin typeface="Meiryo UI" panose="020B0604030504040204" pitchFamily="50" charset="-128"/>
            <a:ea typeface="Meiryo UI" panose="020B0604030504040204" pitchFamily="50" charset="-128"/>
          </a:endParaRPr>
        </a:p>
        <a:p>
          <a:pPr algn="l"/>
          <a:r>
            <a:rPr kumimoji="1" lang="ja-JP" altLang="en-US" sz="1050" b="1" i="1">
              <a:latin typeface="Meiryo UI" panose="020B0604030504040204" pitchFamily="50" charset="-128"/>
              <a:ea typeface="Meiryo UI" panose="020B0604030504040204" pitchFamily="50" charset="-128"/>
            </a:rPr>
            <a:t>　　　　　⇒導入の必要性や、効果、具体的な使用目的が確認できません。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xdr:col>
      <xdr:colOff>28575</xdr:colOff>
      <xdr:row>5</xdr:row>
      <xdr:rowOff>133350</xdr:rowOff>
    </xdr:from>
    <xdr:to>
      <xdr:col>2</xdr:col>
      <xdr:colOff>476250</xdr:colOff>
      <xdr:row>7</xdr:row>
      <xdr:rowOff>123825</xdr:rowOff>
    </xdr:to>
    <xdr:sp macro="" textlink="">
      <xdr:nvSpPr>
        <xdr:cNvPr id="6" name="角丸四角形吹き出し 5"/>
        <xdr:cNvSpPr/>
      </xdr:nvSpPr>
      <xdr:spPr>
        <a:xfrm>
          <a:off x="428625" y="1352550"/>
          <a:ext cx="1866900" cy="447675"/>
        </a:xfrm>
        <a:prstGeom prst="wedgeRoundRectCallout">
          <a:avLst>
            <a:gd name="adj1" fmla="val -49516"/>
            <a:gd name="adj2" fmla="val 93468"/>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050" b="0">
              <a:latin typeface="Meiryo UI" panose="020B0604030504040204" pitchFamily="50" charset="-128"/>
              <a:ea typeface="Meiryo UI" panose="020B0604030504040204" pitchFamily="50" charset="-128"/>
            </a:rPr>
            <a:t>必ず全項目チェックしてください。</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1962150</xdr:colOff>
      <xdr:row>3</xdr:row>
      <xdr:rowOff>19050</xdr:rowOff>
    </xdr:from>
    <xdr:to>
      <xdr:col>5</xdr:col>
      <xdr:colOff>1247775</xdr:colOff>
      <xdr:row>5</xdr:row>
      <xdr:rowOff>85725</xdr:rowOff>
    </xdr:to>
    <xdr:sp macro="" textlink="">
      <xdr:nvSpPr>
        <xdr:cNvPr id="7" name="正方形/長方形 6"/>
        <xdr:cNvSpPr/>
      </xdr:nvSpPr>
      <xdr:spPr>
        <a:xfrm>
          <a:off x="6943725" y="752475"/>
          <a:ext cx="1533525" cy="55245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t>記入例</a:t>
          </a:r>
        </a:p>
      </xdr:txBody>
    </xdr:sp>
    <xdr:clientData/>
  </xdr:twoCellAnchor>
  <xdr:twoCellAnchor>
    <xdr:from>
      <xdr:col>4</xdr:col>
      <xdr:colOff>438150</xdr:colOff>
      <xdr:row>17</xdr:row>
      <xdr:rowOff>76200</xdr:rowOff>
    </xdr:from>
    <xdr:to>
      <xdr:col>5</xdr:col>
      <xdr:colOff>1276350</xdr:colOff>
      <xdr:row>21</xdr:row>
      <xdr:rowOff>209550</xdr:rowOff>
    </xdr:to>
    <xdr:sp macro="" textlink="">
      <xdr:nvSpPr>
        <xdr:cNvPr id="8" name="角丸四角形吹き出し 7"/>
        <xdr:cNvSpPr/>
      </xdr:nvSpPr>
      <xdr:spPr>
        <a:xfrm>
          <a:off x="5419725" y="4095750"/>
          <a:ext cx="3086100" cy="1162050"/>
        </a:xfrm>
        <a:prstGeom prst="wedgeRoundRectCallout">
          <a:avLst>
            <a:gd name="adj1" fmla="val -63981"/>
            <a:gd name="adj2" fmla="val -23365"/>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050" b="0">
              <a:latin typeface="Meiryo UI" panose="020B0604030504040204" pitchFamily="50" charset="-128"/>
              <a:ea typeface="Meiryo UI" panose="020B0604030504040204" pitchFamily="50" charset="-128"/>
            </a:rPr>
            <a:t>例えば同一の研修で複数回実施されるものなどは、</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まとめて</a:t>
          </a:r>
          <a:r>
            <a:rPr kumimoji="1" lang="en-US" altLang="ja-JP" sz="1050" b="0">
              <a:latin typeface="Meiryo UI" panose="020B0604030504040204" pitchFamily="50" charset="-128"/>
              <a:ea typeface="Meiryo UI" panose="020B0604030504040204" pitchFamily="50" charset="-128"/>
            </a:rPr>
            <a:t>1</a:t>
          </a:r>
          <a:r>
            <a:rPr kumimoji="1" lang="ja-JP" altLang="en-US" sz="1050" b="0">
              <a:latin typeface="Meiryo UI" panose="020B0604030504040204" pitchFamily="50" charset="-128"/>
              <a:ea typeface="Meiryo UI" panose="020B0604030504040204" pitchFamily="50" charset="-128"/>
            </a:rPr>
            <a:t>つの研修として記入してください。</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（例）●●研修　第１～</a:t>
          </a:r>
          <a:r>
            <a:rPr kumimoji="1" lang="en-US" altLang="ja-JP" sz="1050" b="0">
              <a:latin typeface="Meiryo UI" panose="020B0604030504040204" pitchFamily="50" charset="-128"/>
              <a:ea typeface="Meiryo UI" panose="020B0604030504040204" pitchFamily="50" charset="-128"/>
            </a:rPr>
            <a:t>10</a:t>
          </a:r>
          <a:r>
            <a:rPr kumimoji="1" lang="ja-JP" altLang="en-US" sz="1050" b="0">
              <a:latin typeface="Meiryo UI" panose="020B0604030504040204" pitchFamily="50" charset="-128"/>
              <a:ea typeface="Meiryo UI" panose="020B0604030504040204" pitchFamily="50" charset="-128"/>
            </a:rPr>
            <a:t>回</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△△研修　</a:t>
          </a:r>
          <a:r>
            <a:rPr kumimoji="1" lang="en-US" altLang="ja-JP" sz="1050" b="0">
              <a:latin typeface="Meiryo UI" panose="020B0604030504040204" pitchFamily="50" charset="-128"/>
              <a:ea typeface="Meiryo UI" panose="020B0604030504040204" pitchFamily="50" charset="-128"/>
            </a:rPr>
            <a:t>A</a:t>
          </a:r>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B</a:t>
          </a:r>
          <a:r>
            <a:rPr kumimoji="1" lang="ja-JP" altLang="en-US" sz="1050" b="0">
              <a:latin typeface="Meiryo UI" panose="020B0604030504040204" pitchFamily="50" charset="-128"/>
              <a:ea typeface="Meiryo UI" panose="020B0604030504040204" pitchFamily="50" charset="-128"/>
            </a:rPr>
            <a:t>・</a:t>
          </a:r>
          <a:r>
            <a:rPr kumimoji="1" lang="en-US" altLang="ja-JP" sz="1050" b="0">
              <a:latin typeface="Meiryo UI" panose="020B0604030504040204" pitchFamily="50" charset="-128"/>
              <a:ea typeface="Meiryo UI" panose="020B0604030504040204" pitchFamily="50" charset="-128"/>
            </a:rPr>
            <a:t>C</a:t>
          </a:r>
        </a:p>
      </xdr:txBody>
    </xdr:sp>
    <xdr:clientData/>
  </xdr:twoCellAnchor>
  <xdr:twoCellAnchor>
    <xdr:from>
      <xdr:col>2</xdr:col>
      <xdr:colOff>123825</xdr:colOff>
      <xdr:row>28</xdr:row>
      <xdr:rowOff>38100</xdr:rowOff>
    </xdr:from>
    <xdr:to>
      <xdr:col>5</xdr:col>
      <xdr:colOff>1085850</xdr:colOff>
      <xdr:row>68</xdr:row>
      <xdr:rowOff>19051</xdr:rowOff>
    </xdr:to>
    <xdr:sp macro="" textlink="">
      <xdr:nvSpPr>
        <xdr:cNvPr id="9" name="角丸四角形 8"/>
        <xdr:cNvSpPr/>
      </xdr:nvSpPr>
      <xdr:spPr>
        <a:xfrm>
          <a:off x="1943100" y="6886575"/>
          <a:ext cx="6372225" cy="2552701"/>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対象となる研修</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★幼稚園の場合</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・幼保連携に関する研修、保育所との合同研修</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★認定こども園の場合</a:t>
          </a:r>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幼保連携に関する研修、保育所との合同研修、教育の質の向上に資する研修</a:t>
          </a:r>
          <a:endParaRPr kumimoji="1" lang="en-US" altLang="ja-JP" sz="1050" b="0">
            <a:latin typeface="Meiryo UI" panose="020B0604030504040204" pitchFamily="50" charset="-128"/>
            <a:ea typeface="Meiryo UI" panose="020B0604030504040204" pitchFamily="50" charset="-128"/>
          </a:endParaRPr>
        </a:p>
        <a:p>
          <a:pPr algn="l"/>
          <a:endParaRPr kumimoji="1" lang="en-US" altLang="ja-JP" sz="1050" b="0">
            <a:latin typeface="Meiryo UI" panose="020B0604030504040204" pitchFamily="50" charset="-128"/>
            <a:ea typeface="Meiryo UI" panose="020B0604030504040204" pitchFamily="50" charset="-128"/>
          </a:endParaRPr>
        </a:p>
        <a:p>
          <a:pPr algn="l"/>
          <a:r>
            <a:rPr kumimoji="1" lang="en-US" altLang="ja-JP" sz="1050" b="0">
              <a:latin typeface="Meiryo UI" panose="020B0604030504040204" pitchFamily="50" charset="-128"/>
              <a:ea typeface="Meiryo UI" panose="020B0604030504040204" pitchFamily="50" charset="-128"/>
            </a:rPr>
            <a:t>【</a:t>
          </a:r>
          <a:r>
            <a:rPr kumimoji="1" lang="ja-JP" altLang="en-US" sz="1050" b="0">
              <a:latin typeface="Meiryo UI" panose="020B0604030504040204" pitchFamily="50" charset="-128"/>
              <a:ea typeface="Meiryo UI" panose="020B0604030504040204" pitchFamily="50" charset="-128"/>
            </a:rPr>
            <a:t>注意</a:t>
          </a:r>
          <a:r>
            <a:rPr kumimoji="1" lang="en-US" altLang="ja-JP" sz="1050" b="0">
              <a:latin typeface="Meiryo UI" panose="020B0604030504040204" pitchFamily="50" charset="-128"/>
              <a:ea typeface="Meiryo UI" panose="020B0604030504040204" pitchFamily="50" charset="-128"/>
            </a:rPr>
            <a:t>】</a:t>
          </a:r>
        </a:p>
        <a:p>
          <a:pPr algn="l"/>
          <a:r>
            <a:rPr kumimoji="1" lang="ja-JP" altLang="en-US" sz="1050" b="0">
              <a:latin typeface="Meiryo UI" panose="020B0604030504040204" pitchFamily="50" charset="-128"/>
              <a:ea typeface="Meiryo UI" panose="020B0604030504040204" pitchFamily="50" charset="-128"/>
            </a:rPr>
            <a:t>上記に該当する場合であっても、以下のような研修は対象外</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　・他補助金や諸加算の対象研修</a:t>
          </a:r>
        </a:p>
        <a:p>
          <a:pPr algn="l"/>
          <a:r>
            <a:rPr kumimoji="1" lang="ja-JP" altLang="en-US" sz="1050" b="0">
              <a:latin typeface="Meiryo UI" panose="020B0604030504040204" pitchFamily="50" charset="-128"/>
              <a:ea typeface="Meiryo UI" panose="020B0604030504040204" pitchFamily="50" charset="-128"/>
            </a:rPr>
            <a:t>　・教育の質の向上に直接資さない研修（新人研修、管理職研修等）</a:t>
          </a:r>
        </a:p>
        <a:p>
          <a:pPr algn="l"/>
          <a:r>
            <a:rPr kumimoji="1" lang="ja-JP" altLang="en-US" sz="1050" b="0">
              <a:latin typeface="Meiryo UI" panose="020B0604030504040204" pitchFamily="50" charset="-128"/>
              <a:ea typeface="Meiryo UI" panose="020B0604030504040204" pitchFamily="50" charset="-128"/>
            </a:rPr>
            <a:t>　・研修という名目で開催されないもの（講演会、劇、音楽会、練習会、個人の実技訓練など）</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4</xdr:col>
      <xdr:colOff>466725</xdr:colOff>
      <xdr:row>70</xdr:row>
      <xdr:rowOff>142875</xdr:rowOff>
    </xdr:from>
    <xdr:to>
      <xdr:col>4</xdr:col>
      <xdr:colOff>2228850</xdr:colOff>
      <xdr:row>74</xdr:row>
      <xdr:rowOff>200025</xdr:rowOff>
    </xdr:to>
    <xdr:sp macro="" textlink="">
      <xdr:nvSpPr>
        <xdr:cNvPr id="11" name="角丸四角形吹き出し 10"/>
        <xdr:cNvSpPr/>
      </xdr:nvSpPr>
      <xdr:spPr>
        <a:xfrm>
          <a:off x="5448300" y="10163175"/>
          <a:ext cx="1762125" cy="1162050"/>
        </a:xfrm>
        <a:prstGeom prst="wedgeRoundRectCallout">
          <a:avLst>
            <a:gd name="adj1" fmla="val 61965"/>
            <a:gd name="adj2" fmla="val -49595"/>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ja-JP" altLang="en-US" sz="1050" b="0">
              <a:latin typeface="Meiryo UI" panose="020B0604030504040204" pitchFamily="50" charset="-128"/>
              <a:ea typeface="Meiryo UI" panose="020B0604030504040204" pitchFamily="50" charset="-128"/>
            </a:rPr>
            <a:t>意向確認において</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回答いただいた人数が</a:t>
          </a:r>
          <a:endParaRPr kumimoji="1" lang="en-US" altLang="ja-JP" sz="1050" b="0">
            <a:latin typeface="Meiryo UI" panose="020B0604030504040204" pitchFamily="50" charset="-128"/>
            <a:ea typeface="Meiryo UI" panose="020B0604030504040204" pitchFamily="50" charset="-128"/>
          </a:endParaRPr>
        </a:p>
        <a:p>
          <a:pPr algn="l"/>
          <a:r>
            <a:rPr kumimoji="1" lang="ja-JP" altLang="en-US" sz="1050" b="0">
              <a:latin typeface="Meiryo UI" panose="020B0604030504040204" pitchFamily="50" charset="-128"/>
              <a:ea typeface="Meiryo UI" panose="020B0604030504040204" pitchFamily="50" charset="-128"/>
            </a:rPr>
            <a:t>上限です。</a:t>
          </a:r>
          <a:endParaRPr kumimoji="1" lang="en-US" altLang="ja-JP" sz="1050" b="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1"/>
  <sheetViews>
    <sheetView tabSelected="1" view="pageBreakPreview" zoomScaleNormal="100" zoomScaleSheetLayoutView="100" workbookViewId="0">
      <selection activeCell="A9" sqref="A9:D9"/>
    </sheetView>
  </sheetViews>
  <sheetFormatPr defaultRowHeight="16.5" customHeight="1"/>
  <cols>
    <col min="1" max="1" width="18.5" style="10" customWidth="1"/>
    <col min="2" max="2" width="20.625" style="10" customWidth="1"/>
    <col min="3" max="3" width="18.5" style="10" customWidth="1"/>
    <col min="4" max="4" width="20.625" style="10" customWidth="1"/>
    <col min="5" max="5" width="6.625" style="10" customWidth="1"/>
    <col min="6" max="16384" width="9" style="10"/>
  </cols>
  <sheetData>
    <row r="1" spans="1:6" ht="16.5" customHeight="1">
      <c r="A1" s="10" t="s">
        <v>31</v>
      </c>
    </row>
    <row r="3" spans="1:6" ht="16.5" customHeight="1">
      <c r="D3" s="67" t="s">
        <v>107</v>
      </c>
      <c r="E3" s="11"/>
    </row>
    <row r="4" spans="1:6" ht="16.5" customHeight="1">
      <c r="D4" s="12"/>
      <c r="E4" s="12"/>
      <c r="F4" s="12"/>
    </row>
    <row r="5" spans="1:6" ht="16.5" customHeight="1">
      <c r="A5" s="10" t="s">
        <v>3</v>
      </c>
    </row>
    <row r="7" spans="1:6" ht="16.5" customHeight="1">
      <c r="A7" s="96" t="s">
        <v>103</v>
      </c>
      <c r="B7" s="97"/>
      <c r="C7" s="97"/>
      <c r="D7" s="97"/>
    </row>
    <row r="8" spans="1:6" ht="16.5" customHeight="1">
      <c r="A8" s="12"/>
      <c r="B8" s="12"/>
      <c r="C8" s="12"/>
      <c r="D8" s="12"/>
      <c r="E8" s="12"/>
    </row>
    <row r="9" spans="1:6" ht="33" customHeight="1">
      <c r="A9" s="79" t="s">
        <v>104</v>
      </c>
      <c r="B9" s="79"/>
      <c r="C9" s="79"/>
      <c r="D9" s="79"/>
      <c r="E9" s="12"/>
    </row>
    <row r="10" spans="1:6" ht="16.5" customHeight="1">
      <c r="A10" s="18"/>
      <c r="B10" s="12"/>
      <c r="C10" s="12"/>
      <c r="D10" s="12"/>
      <c r="E10" s="12"/>
    </row>
    <row r="11" spans="1:6" ht="26.25" customHeight="1">
      <c r="A11" s="16" t="s">
        <v>25</v>
      </c>
      <c r="B11" s="68" t="s">
        <v>174</v>
      </c>
      <c r="C11" s="16" t="s">
        <v>26</v>
      </c>
      <c r="D11" s="69" t="s">
        <v>147</v>
      </c>
    </row>
    <row r="12" spans="1:6" ht="26.25" customHeight="1">
      <c r="A12" s="16" t="s">
        <v>27</v>
      </c>
      <c r="B12" s="93" t="s">
        <v>150</v>
      </c>
      <c r="C12" s="94"/>
      <c r="D12" s="95"/>
    </row>
    <row r="13" spans="1:6" ht="26.25" customHeight="1">
      <c r="A13" s="16" t="s">
        <v>28</v>
      </c>
      <c r="B13" s="93" t="s">
        <v>148</v>
      </c>
      <c r="C13" s="94"/>
      <c r="D13" s="95"/>
    </row>
    <row r="14" spans="1:6" ht="26.25" customHeight="1">
      <c r="A14" s="16" t="s">
        <v>29</v>
      </c>
      <c r="B14" s="93" t="s">
        <v>151</v>
      </c>
      <c r="C14" s="94"/>
      <c r="D14" s="95"/>
    </row>
    <row r="15" spans="1:6" ht="26.25" customHeight="1">
      <c r="A15" s="16" t="s">
        <v>30</v>
      </c>
      <c r="B15" s="93" t="s">
        <v>152</v>
      </c>
      <c r="C15" s="94"/>
      <c r="D15" s="95"/>
    </row>
    <row r="16" spans="1:6" ht="26.25" customHeight="1">
      <c r="A16" s="16" t="s">
        <v>32</v>
      </c>
      <c r="B16" s="93" t="s">
        <v>153</v>
      </c>
      <c r="C16" s="94"/>
      <c r="D16" s="95"/>
    </row>
    <row r="17" spans="1:6" ht="26.25" customHeight="1">
      <c r="A17" s="16" t="s">
        <v>45</v>
      </c>
      <c r="B17" s="93" t="s">
        <v>154</v>
      </c>
      <c r="C17" s="94"/>
      <c r="D17" s="95"/>
    </row>
    <row r="18" spans="1:6" ht="16.5" customHeight="1">
      <c r="A18" s="13"/>
    </row>
    <row r="19" spans="1:6" ht="16.5" customHeight="1">
      <c r="A19" s="10" t="s">
        <v>33</v>
      </c>
    </row>
    <row r="20" spans="1:6" ht="16.5" customHeight="1">
      <c r="A20" s="80" t="s">
        <v>37</v>
      </c>
      <c r="B20" s="81"/>
      <c r="C20" s="82"/>
      <c r="D20" s="17" t="s">
        <v>38</v>
      </c>
    </row>
    <row r="21" spans="1:6" ht="32.25" customHeight="1">
      <c r="A21" s="83" t="s">
        <v>5</v>
      </c>
      <c r="B21" s="84"/>
      <c r="C21" s="85"/>
      <c r="D21" s="24">
        <f>'別紙１（コロナ）'!F46</f>
        <v>305000</v>
      </c>
    </row>
    <row r="22" spans="1:6" ht="32.25" customHeight="1">
      <c r="A22" s="83" t="s">
        <v>6</v>
      </c>
      <c r="B22" s="84"/>
      <c r="C22" s="85"/>
      <c r="D22" s="24">
        <f>'別紙２（遊具等）'!F44</f>
        <v>666000</v>
      </c>
    </row>
    <row r="23" spans="1:6" ht="32.25" customHeight="1">
      <c r="A23" s="83" t="s">
        <v>105</v>
      </c>
      <c r="B23" s="84"/>
      <c r="C23" s="85"/>
      <c r="D23" s="24">
        <f>'別紙３（移行のための準備支援）'!F38</f>
        <v>297000</v>
      </c>
      <c r="F23" s="14"/>
    </row>
    <row r="24" spans="1:6" ht="32.25" customHeight="1">
      <c r="A24" s="83" t="s">
        <v>106</v>
      </c>
      <c r="B24" s="84"/>
      <c r="C24" s="85"/>
      <c r="D24" s="24">
        <f>'別紙４（園務の平準化支援）'!F33</f>
        <v>112000</v>
      </c>
      <c r="F24" s="14"/>
    </row>
    <row r="25" spans="1:6" ht="32.25" customHeight="1">
      <c r="A25" s="86" t="s">
        <v>35</v>
      </c>
      <c r="B25" s="84"/>
      <c r="C25" s="85"/>
      <c r="D25" s="24">
        <f>'別紙５（ICT）'!F36</f>
        <v>750000</v>
      </c>
    </row>
    <row r="26" spans="1:6" ht="32.25" customHeight="1" thickBot="1">
      <c r="A26" s="87" t="s">
        <v>4</v>
      </c>
      <c r="B26" s="88"/>
      <c r="C26" s="89"/>
      <c r="D26" s="25">
        <f>'別紙６（研修）'!F76</f>
        <v>31000</v>
      </c>
    </row>
    <row r="27" spans="1:6" ht="27" customHeight="1" thickTop="1">
      <c r="A27" s="90" t="s">
        <v>36</v>
      </c>
      <c r="B27" s="91"/>
      <c r="C27" s="92"/>
      <c r="D27" s="23">
        <f>SUM(D21:D26)</f>
        <v>2161000</v>
      </c>
    </row>
    <row r="28" spans="1:6" ht="16.5" customHeight="1">
      <c r="A28" s="79"/>
      <c r="B28" s="79"/>
      <c r="C28" s="79"/>
      <c r="D28" s="79"/>
      <c r="E28" s="79"/>
      <c r="F28" s="15"/>
    </row>
    <row r="29" spans="1:6" ht="16.5" customHeight="1">
      <c r="A29" s="10" t="s">
        <v>34</v>
      </c>
    </row>
    <row r="30" spans="1:6" ht="26.25" customHeight="1">
      <c r="A30" s="78" t="s">
        <v>39</v>
      </c>
      <c r="B30" s="78"/>
      <c r="C30" s="78"/>
      <c r="D30" s="78"/>
    </row>
    <row r="31" spans="1:6" ht="7.5" customHeight="1"/>
  </sheetData>
  <mergeCells count="18">
    <mergeCell ref="B15:D15"/>
    <mergeCell ref="B16:D16"/>
    <mergeCell ref="A21:C21"/>
    <mergeCell ref="A22:C22"/>
    <mergeCell ref="A7:D7"/>
    <mergeCell ref="A9:D9"/>
    <mergeCell ref="B12:D12"/>
    <mergeCell ref="B13:D13"/>
    <mergeCell ref="B14:D14"/>
    <mergeCell ref="B17:D17"/>
    <mergeCell ref="A30:D30"/>
    <mergeCell ref="A28:E28"/>
    <mergeCell ref="A20:C20"/>
    <mergeCell ref="A23:C23"/>
    <mergeCell ref="A25:C25"/>
    <mergeCell ref="A26:C26"/>
    <mergeCell ref="A27:C27"/>
    <mergeCell ref="A24:C24"/>
  </mergeCells>
  <phoneticPr fontId="1"/>
  <dataValidations count="1">
    <dataValidation type="list" allowBlank="1" showInputMessage="1" showErrorMessage="1" sqref="D11">
      <formula1>"私学助成,施設型給付,幼稚園型認定こども園,幼保連携型認定こども園"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46"/>
  <sheetViews>
    <sheetView view="pageBreakPreview" zoomScaleNormal="100" zoomScaleSheetLayoutView="100" workbookViewId="0">
      <selection activeCell="C46" sqref="C46:E46"/>
    </sheetView>
  </sheetViews>
  <sheetFormatPr defaultRowHeight="13.5"/>
  <cols>
    <col min="1" max="1" width="5.25" style="1" customWidth="1"/>
    <col min="2" max="2" width="18.625" style="1" customWidth="1"/>
    <col min="3" max="3" width="20.625" style="1" customWidth="1"/>
    <col min="4" max="4" width="20.875" style="1" customWidth="1"/>
    <col min="5" max="5" width="29.5" style="1" customWidth="1"/>
    <col min="6" max="6" width="18.875" style="1" customWidth="1"/>
    <col min="7" max="7" width="9" style="1"/>
    <col min="8" max="9" width="11" style="1" customWidth="1"/>
    <col min="10" max="10" width="10.375" style="1" bestFit="1" customWidth="1"/>
    <col min="11" max="16384" width="9" style="1"/>
  </cols>
  <sheetData>
    <row r="1" spans="1:6" s="3" customFormat="1">
      <c r="A1" s="9" t="s">
        <v>24</v>
      </c>
      <c r="F1" s="2" t="s">
        <v>50</v>
      </c>
    </row>
    <row r="3" spans="1:6" ht="30.75" customHeight="1">
      <c r="A3" s="102" t="s">
        <v>7</v>
      </c>
      <c r="B3" s="102"/>
      <c r="C3" s="102"/>
      <c r="D3" s="102"/>
      <c r="E3" s="102"/>
      <c r="F3" s="102"/>
    </row>
    <row r="4" spans="1:6" ht="20.25" customHeight="1">
      <c r="A4" s="22" t="s">
        <v>40</v>
      </c>
      <c r="B4" s="21"/>
      <c r="C4" s="21"/>
      <c r="D4" s="21"/>
      <c r="E4" s="21"/>
      <c r="F4" s="21"/>
    </row>
    <row r="5" spans="1:6" ht="18" customHeight="1">
      <c r="A5" s="124" t="s">
        <v>13</v>
      </c>
      <c r="B5" s="125"/>
      <c r="C5" s="19" t="str">
        <f>'計画書（鑑）'!B11</f>
        <v>012345</v>
      </c>
      <c r="D5" s="4" t="s">
        <v>14</v>
      </c>
      <c r="E5" s="129" t="str">
        <f>'計画書（鑑）'!D11</f>
        <v>私学助成</v>
      </c>
      <c r="F5" s="130"/>
    </row>
    <row r="6" spans="1:6" ht="18" customHeight="1">
      <c r="A6" s="124" t="s">
        <v>44</v>
      </c>
      <c r="B6" s="125"/>
      <c r="C6" s="126" t="str">
        <f>'計画書（鑑）'!B12</f>
        <v>○○幼稚園</v>
      </c>
      <c r="D6" s="127"/>
      <c r="E6" s="127"/>
      <c r="F6" s="127"/>
    </row>
    <row r="7" spans="1:6" ht="18" customHeight="1">
      <c r="A7" s="124" t="s">
        <v>0</v>
      </c>
      <c r="B7" s="125"/>
      <c r="C7" s="126" t="str">
        <f>'計画書（鑑）'!B14</f>
        <v>学校法人△△学園</v>
      </c>
      <c r="D7" s="127"/>
      <c r="E7" s="127"/>
      <c r="F7" s="127"/>
    </row>
    <row r="8" spans="1:6" s="3" customFormat="1" ht="20.25" customHeight="1">
      <c r="A8" s="22" t="s">
        <v>41</v>
      </c>
      <c r="B8" s="21"/>
      <c r="C8" s="21"/>
      <c r="D8" s="21"/>
      <c r="E8" s="21"/>
      <c r="F8" s="21"/>
    </row>
    <row r="9" spans="1:6" s="3" customFormat="1" ht="33" customHeight="1">
      <c r="A9" s="52" t="s">
        <v>132</v>
      </c>
      <c r="B9" s="110" t="s">
        <v>179</v>
      </c>
      <c r="C9" s="111"/>
      <c r="D9" s="111"/>
      <c r="E9" s="111"/>
      <c r="F9" s="112"/>
    </row>
    <row r="10" spans="1:6" ht="18" customHeight="1">
      <c r="A10" s="52" t="s">
        <v>132</v>
      </c>
      <c r="B10" s="103" t="s">
        <v>123</v>
      </c>
      <c r="C10" s="104"/>
      <c r="D10" s="104"/>
      <c r="E10" s="104"/>
      <c r="F10" s="104"/>
    </row>
    <row r="11" spans="1:6" ht="18" customHeight="1">
      <c r="A11" s="52" t="s">
        <v>132</v>
      </c>
      <c r="B11" s="105" t="s">
        <v>17</v>
      </c>
      <c r="C11" s="106"/>
      <c r="D11" s="106"/>
      <c r="E11" s="106"/>
      <c r="F11" s="107"/>
    </row>
    <row r="12" spans="1:6" ht="18" customHeight="1">
      <c r="A12" s="52" t="s">
        <v>132</v>
      </c>
      <c r="B12" s="105" t="s">
        <v>18</v>
      </c>
      <c r="C12" s="106"/>
      <c r="D12" s="106"/>
      <c r="E12" s="106"/>
      <c r="F12" s="107"/>
    </row>
    <row r="13" spans="1:6" ht="18" customHeight="1">
      <c r="A13" s="52" t="s">
        <v>132</v>
      </c>
      <c r="B13" s="108" t="s">
        <v>19</v>
      </c>
      <c r="C13" s="106"/>
      <c r="D13" s="106"/>
      <c r="E13" s="106"/>
      <c r="F13" s="107"/>
    </row>
    <row r="14" spans="1:6" ht="18" customHeight="1">
      <c r="A14" s="52" t="s">
        <v>132</v>
      </c>
      <c r="B14" s="137" t="s">
        <v>91</v>
      </c>
      <c r="C14" s="138"/>
      <c r="D14" s="138"/>
      <c r="E14" s="138"/>
      <c r="F14" s="139"/>
    </row>
    <row r="15" spans="1:6" ht="18" customHeight="1">
      <c r="A15" s="52" t="s">
        <v>132</v>
      </c>
      <c r="B15" s="105" t="s">
        <v>75</v>
      </c>
      <c r="C15" s="106"/>
      <c r="D15" s="106"/>
      <c r="E15" s="106"/>
      <c r="F15" s="107"/>
    </row>
    <row r="16" spans="1:6" ht="18" customHeight="1">
      <c r="A16" s="52" t="s">
        <v>132</v>
      </c>
      <c r="B16" s="105" t="s">
        <v>16</v>
      </c>
      <c r="C16" s="106"/>
      <c r="D16" s="106"/>
      <c r="E16" s="106"/>
      <c r="F16" s="107"/>
    </row>
    <row r="17" spans="1:6" s="3" customFormat="1" ht="20.25" customHeight="1">
      <c r="A17" s="22" t="s">
        <v>42</v>
      </c>
      <c r="B17" s="21"/>
      <c r="C17" s="21"/>
      <c r="D17" s="21"/>
      <c r="E17" s="21"/>
      <c r="F17" s="21"/>
    </row>
    <row r="18" spans="1:6" ht="15.75" customHeight="1">
      <c r="A18" s="7" t="s">
        <v>21</v>
      </c>
      <c r="B18" s="131" t="s">
        <v>20</v>
      </c>
      <c r="C18" s="132"/>
      <c r="D18" s="135" t="s">
        <v>46</v>
      </c>
      <c r="E18" s="136"/>
      <c r="F18" s="8" t="s">
        <v>15</v>
      </c>
    </row>
    <row r="19" spans="1:6" ht="26.25" customHeight="1">
      <c r="A19" s="7">
        <v>1</v>
      </c>
      <c r="B19" s="133" t="s">
        <v>126</v>
      </c>
      <c r="C19" s="134"/>
      <c r="D19" s="133" t="s">
        <v>129</v>
      </c>
      <c r="E19" s="134"/>
      <c r="F19" s="74">
        <v>90000</v>
      </c>
    </row>
    <row r="20" spans="1:6" ht="26.25" customHeight="1">
      <c r="A20" s="7">
        <v>2</v>
      </c>
      <c r="B20" s="133" t="s">
        <v>127</v>
      </c>
      <c r="C20" s="134"/>
      <c r="D20" s="133" t="s">
        <v>130</v>
      </c>
      <c r="E20" s="134"/>
      <c r="F20" s="74">
        <v>200000</v>
      </c>
    </row>
    <row r="21" spans="1:6" ht="26.25" customHeight="1">
      <c r="A21" s="7">
        <v>3</v>
      </c>
      <c r="B21" s="118" t="s">
        <v>128</v>
      </c>
      <c r="C21" s="119"/>
      <c r="D21" s="118" t="s">
        <v>131</v>
      </c>
      <c r="E21" s="119"/>
      <c r="F21" s="74">
        <v>15000</v>
      </c>
    </row>
    <row r="22" spans="1:6" ht="26.25" customHeight="1">
      <c r="A22" s="7">
        <v>4</v>
      </c>
      <c r="B22" s="118"/>
      <c r="C22" s="119"/>
      <c r="D22" s="118"/>
      <c r="E22" s="119"/>
      <c r="F22" s="74"/>
    </row>
    <row r="23" spans="1:6" ht="26.25" customHeight="1">
      <c r="A23" s="7">
        <v>5</v>
      </c>
      <c r="B23" s="118"/>
      <c r="C23" s="128"/>
      <c r="D23" s="118"/>
      <c r="E23" s="128"/>
      <c r="F23" s="74"/>
    </row>
    <row r="24" spans="1:6" ht="26.25" customHeight="1">
      <c r="A24" s="7">
        <v>6</v>
      </c>
      <c r="B24" s="118"/>
      <c r="C24" s="119"/>
      <c r="D24" s="118"/>
      <c r="E24" s="119"/>
      <c r="F24" s="74"/>
    </row>
    <row r="25" spans="1:6" ht="26.25" customHeight="1">
      <c r="A25" s="7">
        <v>7</v>
      </c>
      <c r="B25" s="118"/>
      <c r="C25" s="119"/>
      <c r="D25" s="118"/>
      <c r="E25" s="119"/>
      <c r="F25" s="74"/>
    </row>
    <row r="26" spans="1:6" ht="26.25" customHeight="1">
      <c r="A26" s="7">
        <v>8</v>
      </c>
      <c r="B26" s="116"/>
      <c r="C26" s="117"/>
      <c r="D26" s="116"/>
      <c r="E26" s="117"/>
      <c r="F26" s="65"/>
    </row>
    <row r="27" spans="1:6" ht="26.25" customHeight="1">
      <c r="A27" s="7">
        <v>9</v>
      </c>
      <c r="B27" s="116"/>
      <c r="C27" s="117"/>
      <c r="D27" s="116"/>
      <c r="E27" s="117"/>
      <c r="F27" s="65"/>
    </row>
    <row r="28" spans="1:6" ht="26.25" customHeight="1">
      <c r="A28" s="7">
        <v>10</v>
      </c>
      <c r="B28" s="116"/>
      <c r="C28" s="117"/>
      <c r="D28" s="116"/>
      <c r="E28" s="117"/>
      <c r="F28" s="65"/>
    </row>
    <row r="29" spans="1:6" ht="26.25" customHeight="1">
      <c r="A29" s="7">
        <v>11</v>
      </c>
      <c r="B29" s="116"/>
      <c r="C29" s="117"/>
      <c r="D29" s="116"/>
      <c r="E29" s="117"/>
      <c r="F29" s="65"/>
    </row>
    <row r="30" spans="1:6" s="3" customFormat="1" ht="26.25" customHeight="1">
      <c r="A30" s="7">
        <v>12</v>
      </c>
      <c r="B30" s="116"/>
      <c r="C30" s="117"/>
      <c r="D30" s="116"/>
      <c r="E30" s="117"/>
      <c r="F30" s="65"/>
    </row>
    <row r="31" spans="1:6" s="3" customFormat="1" ht="26.25" customHeight="1">
      <c r="A31" s="7">
        <v>13</v>
      </c>
      <c r="B31" s="116"/>
      <c r="C31" s="117"/>
      <c r="D31" s="116"/>
      <c r="E31" s="117"/>
      <c r="F31" s="65"/>
    </row>
    <row r="32" spans="1:6" s="3" customFormat="1" ht="26.25" customHeight="1">
      <c r="A32" s="7">
        <v>14</v>
      </c>
      <c r="B32" s="116"/>
      <c r="C32" s="117"/>
      <c r="D32" s="116"/>
      <c r="E32" s="117"/>
      <c r="F32" s="65"/>
    </row>
    <row r="33" spans="1:10" s="3" customFormat="1" ht="26.25" customHeight="1">
      <c r="A33" s="7">
        <v>15</v>
      </c>
      <c r="B33" s="116"/>
      <c r="C33" s="117"/>
      <c r="D33" s="116"/>
      <c r="E33" s="117"/>
      <c r="F33" s="65"/>
    </row>
    <row r="34" spans="1:10" s="3" customFormat="1" ht="26.25" customHeight="1">
      <c r="A34" s="7">
        <v>16</v>
      </c>
      <c r="B34" s="116"/>
      <c r="C34" s="117"/>
      <c r="D34" s="116"/>
      <c r="E34" s="117"/>
      <c r="F34" s="65"/>
    </row>
    <row r="35" spans="1:10" ht="26.25" customHeight="1">
      <c r="A35" s="7">
        <v>17</v>
      </c>
      <c r="B35" s="116"/>
      <c r="C35" s="117"/>
      <c r="D35" s="116"/>
      <c r="E35" s="117"/>
      <c r="F35" s="65"/>
    </row>
    <row r="36" spans="1:10" ht="26.25" customHeight="1">
      <c r="A36" s="7">
        <v>18</v>
      </c>
      <c r="B36" s="116"/>
      <c r="C36" s="117"/>
      <c r="D36" s="116"/>
      <c r="E36" s="117"/>
      <c r="F36" s="65"/>
    </row>
    <row r="37" spans="1:10" ht="26.25" customHeight="1">
      <c r="A37" s="7">
        <v>19</v>
      </c>
      <c r="B37" s="116"/>
      <c r="C37" s="117"/>
      <c r="D37" s="116"/>
      <c r="E37" s="117"/>
      <c r="F37" s="65"/>
    </row>
    <row r="38" spans="1:10" ht="26.25" customHeight="1" thickBot="1">
      <c r="A38" s="20">
        <v>20</v>
      </c>
      <c r="B38" s="120"/>
      <c r="C38" s="121"/>
      <c r="D38" s="120"/>
      <c r="E38" s="121"/>
      <c r="F38" s="66"/>
    </row>
    <row r="39" spans="1:10" ht="27" customHeight="1" thickTop="1">
      <c r="A39" s="122" t="s">
        <v>22</v>
      </c>
      <c r="B39" s="123"/>
      <c r="C39" s="123"/>
      <c r="D39" s="123"/>
      <c r="E39" s="123"/>
      <c r="F39" s="27">
        <f>SUM(F19:F38)</f>
        <v>305000</v>
      </c>
    </row>
    <row r="40" spans="1:10" s="3" customFormat="1" ht="20.25" customHeight="1">
      <c r="A40" s="22" t="s">
        <v>110</v>
      </c>
      <c r="B40" s="21"/>
      <c r="C40" s="21"/>
      <c r="D40" s="21"/>
      <c r="E40" s="21"/>
      <c r="F40" s="21"/>
    </row>
    <row r="41" spans="1:10" ht="30" customHeight="1">
      <c r="A41" s="5" t="s">
        <v>111</v>
      </c>
      <c r="B41" s="113" t="s">
        <v>180</v>
      </c>
      <c r="C41" s="114"/>
      <c r="D41" s="114"/>
      <c r="E41" s="115"/>
      <c r="F41" s="76">
        <v>0</v>
      </c>
    </row>
    <row r="42" spans="1:10" s="3" customFormat="1" ht="23.25" customHeight="1">
      <c r="A42" s="5" t="s">
        <v>10</v>
      </c>
      <c r="B42" s="6" t="s">
        <v>119</v>
      </c>
      <c r="C42" s="98" t="s">
        <v>112</v>
      </c>
      <c r="D42" s="98"/>
      <c r="E42" s="99"/>
      <c r="F42" s="33">
        <f>500000</f>
        <v>500000</v>
      </c>
      <c r="J42" s="72"/>
    </row>
    <row r="43" spans="1:10" ht="23.25" customHeight="1">
      <c r="A43" s="5" t="s">
        <v>11</v>
      </c>
      <c r="B43" s="6" t="s">
        <v>120</v>
      </c>
      <c r="C43" s="98" t="s">
        <v>121</v>
      </c>
      <c r="D43" s="98"/>
      <c r="E43" s="99"/>
      <c r="F43" s="33">
        <f>F42-F41</f>
        <v>500000</v>
      </c>
      <c r="J43" s="72"/>
    </row>
    <row r="44" spans="1:10" s="3" customFormat="1" ht="23.25" customHeight="1">
      <c r="A44" s="5" t="s">
        <v>12</v>
      </c>
      <c r="B44" s="6" t="s">
        <v>113</v>
      </c>
      <c r="C44" s="98" t="s">
        <v>118</v>
      </c>
      <c r="D44" s="98"/>
      <c r="E44" s="99"/>
      <c r="F44" s="33">
        <f>MIN(F43,F39)</f>
        <v>305000</v>
      </c>
      <c r="J44" s="72"/>
    </row>
    <row r="45" spans="1:10" ht="23.25" customHeight="1">
      <c r="A45" s="5" t="s">
        <v>117</v>
      </c>
      <c r="B45" s="6" t="s">
        <v>114</v>
      </c>
      <c r="C45" s="98" t="s">
        <v>115</v>
      </c>
      <c r="D45" s="98"/>
      <c r="E45" s="99"/>
      <c r="F45" s="35">
        <v>1</v>
      </c>
    </row>
    <row r="46" spans="1:10" ht="35.25" customHeight="1">
      <c r="A46" s="100" t="s">
        <v>116</v>
      </c>
      <c r="B46" s="101"/>
      <c r="C46" s="109" t="s">
        <v>102</v>
      </c>
      <c r="D46" s="109"/>
      <c r="E46" s="109"/>
      <c r="F46" s="32">
        <f>ROUNDDOWN(F44,-3)</f>
        <v>305000</v>
      </c>
      <c r="G46" s="73"/>
    </row>
  </sheetData>
  <mergeCells count="65">
    <mergeCell ref="E5:F5"/>
    <mergeCell ref="B18:C18"/>
    <mergeCell ref="B19:C19"/>
    <mergeCell ref="B20:C20"/>
    <mergeCell ref="B21:C21"/>
    <mergeCell ref="D18:E18"/>
    <mergeCell ref="D19:E19"/>
    <mergeCell ref="D20:E20"/>
    <mergeCell ref="D21:E21"/>
    <mergeCell ref="B15:F15"/>
    <mergeCell ref="B16:F16"/>
    <mergeCell ref="B14:F14"/>
    <mergeCell ref="B22:C22"/>
    <mergeCell ref="A39:E39"/>
    <mergeCell ref="A5:B5"/>
    <mergeCell ref="A6:B6"/>
    <mergeCell ref="A7:B7"/>
    <mergeCell ref="C6:F6"/>
    <mergeCell ref="C7:F7"/>
    <mergeCell ref="D23:E23"/>
    <mergeCell ref="B29:C29"/>
    <mergeCell ref="B35:C35"/>
    <mergeCell ref="B36:C36"/>
    <mergeCell ref="B37:C37"/>
    <mergeCell ref="B23:C23"/>
    <mergeCell ref="B24:C24"/>
    <mergeCell ref="B25:C25"/>
    <mergeCell ref="B26:C26"/>
    <mergeCell ref="B30:C30"/>
    <mergeCell ref="D30:E30"/>
    <mergeCell ref="B32:C32"/>
    <mergeCell ref="D32:E32"/>
    <mergeCell ref="B31:C31"/>
    <mergeCell ref="D22:E22"/>
    <mergeCell ref="D29:E29"/>
    <mergeCell ref="B38:C38"/>
    <mergeCell ref="D31:E31"/>
    <mergeCell ref="B33:C33"/>
    <mergeCell ref="D33:E33"/>
    <mergeCell ref="B34:C34"/>
    <mergeCell ref="D34:E34"/>
    <mergeCell ref="D24:E24"/>
    <mergeCell ref="D25:E25"/>
    <mergeCell ref="D26:E26"/>
    <mergeCell ref="D27:E27"/>
    <mergeCell ref="D28:E28"/>
    <mergeCell ref="D38:E38"/>
    <mergeCell ref="B27:C27"/>
    <mergeCell ref="B28:C28"/>
    <mergeCell ref="C42:E42"/>
    <mergeCell ref="C44:E44"/>
    <mergeCell ref="A46:B46"/>
    <mergeCell ref="A3:F3"/>
    <mergeCell ref="B10:F10"/>
    <mergeCell ref="B11:F11"/>
    <mergeCell ref="B12:F12"/>
    <mergeCell ref="B13:F13"/>
    <mergeCell ref="C43:E43"/>
    <mergeCell ref="C45:E45"/>
    <mergeCell ref="C46:E46"/>
    <mergeCell ref="B9:F9"/>
    <mergeCell ref="B41:E41"/>
    <mergeCell ref="D35:E35"/>
    <mergeCell ref="D36:E36"/>
    <mergeCell ref="D37:E37"/>
  </mergeCells>
  <phoneticPr fontId="1"/>
  <dataValidations count="2">
    <dataValidation type="whole" allowBlank="1" showInputMessage="1" showErrorMessage="1" sqref="F26:F3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2"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44"/>
  <sheetViews>
    <sheetView view="pageBreakPreview" topLeftCell="A34" zoomScaleNormal="100" zoomScaleSheetLayoutView="100" workbookViewId="0">
      <selection activeCell="C44" sqref="C44:E44"/>
    </sheetView>
  </sheetViews>
  <sheetFormatPr defaultRowHeight="13.5"/>
  <cols>
    <col min="1" max="1" width="5.25" style="37" customWidth="1"/>
    <col min="2" max="2" width="18.625" style="37" customWidth="1"/>
    <col min="3" max="3" width="20.625" style="37" customWidth="1"/>
    <col min="4" max="4" width="20.875" style="37" customWidth="1"/>
    <col min="5" max="5" width="29.5" style="37" customWidth="1"/>
    <col min="6" max="6" width="18.875" style="37" customWidth="1"/>
    <col min="7" max="16384" width="9" style="37"/>
  </cols>
  <sheetData>
    <row r="1" spans="1:6">
      <c r="A1" s="36" t="s">
        <v>24</v>
      </c>
      <c r="F1" s="38" t="s">
        <v>176</v>
      </c>
    </row>
    <row r="3" spans="1:6" ht="30.75" customHeight="1">
      <c r="A3" s="143" t="s">
        <v>47</v>
      </c>
      <c r="B3" s="143"/>
      <c r="C3" s="143"/>
      <c r="D3" s="143"/>
      <c r="E3" s="143"/>
      <c r="F3" s="143"/>
    </row>
    <row r="4" spans="1:6" ht="20.25" customHeight="1">
      <c r="A4" s="40" t="s">
        <v>40</v>
      </c>
      <c r="B4" s="41"/>
      <c r="C4" s="41"/>
      <c r="D4" s="41"/>
      <c r="E4" s="41"/>
      <c r="F4" s="41"/>
    </row>
    <row r="5" spans="1:6" ht="18" customHeight="1">
      <c r="A5" s="144" t="s">
        <v>13</v>
      </c>
      <c r="B5" s="145"/>
      <c r="C5" s="42" t="str">
        <f>'計画書（鑑）'!B11</f>
        <v>012345</v>
      </c>
      <c r="D5" s="43" t="s">
        <v>14</v>
      </c>
      <c r="E5" s="146" t="str">
        <f>'計画書（鑑）'!D11</f>
        <v>私学助成</v>
      </c>
      <c r="F5" s="147"/>
    </row>
    <row r="6" spans="1:6" ht="18" customHeight="1">
      <c r="A6" s="144" t="s">
        <v>27</v>
      </c>
      <c r="B6" s="145"/>
      <c r="C6" s="148" t="str">
        <f>'計画書（鑑）'!B12</f>
        <v>○○幼稚園</v>
      </c>
      <c r="D6" s="149"/>
      <c r="E6" s="149"/>
      <c r="F6" s="149"/>
    </row>
    <row r="7" spans="1:6" ht="18" customHeight="1">
      <c r="A7" s="144" t="s">
        <v>0</v>
      </c>
      <c r="B7" s="145"/>
      <c r="C7" s="148" t="str">
        <f>'計画書（鑑）'!B14</f>
        <v>学校法人△△学園</v>
      </c>
      <c r="D7" s="149"/>
      <c r="E7" s="149"/>
      <c r="F7" s="149"/>
    </row>
    <row r="8" spans="1:6" ht="20.25" customHeight="1">
      <c r="A8" s="40" t="s">
        <v>41</v>
      </c>
      <c r="B8" s="41"/>
      <c r="C8" s="41"/>
      <c r="D8" s="41"/>
      <c r="E8" s="41"/>
      <c r="F8" s="41"/>
    </row>
    <row r="9" spans="1:6" ht="18" customHeight="1">
      <c r="A9" s="52" t="s">
        <v>132</v>
      </c>
      <c r="B9" s="137" t="s">
        <v>124</v>
      </c>
      <c r="C9" s="138"/>
      <c r="D9" s="138"/>
      <c r="E9" s="138"/>
      <c r="F9" s="139"/>
    </row>
    <row r="10" spans="1:6" ht="18" customHeight="1">
      <c r="A10" s="52" t="s">
        <v>132</v>
      </c>
      <c r="B10" s="150" t="s">
        <v>123</v>
      </c>
      <c r="C10" s="151"/>
      <c r="D10" s="151"/>
      <c r="E10" s="151"/>
      <c r="F10" s="151"/>
    </row>
    <row r="11" spans="1:6" ht="18" customHeight="1">
      <c r="A11" s="52" t="s">
        <v>132</v>
      </c>
      <c r="B11" s="152" t="s">
        <v>17</v>
      </c>
      <c r="C11" s="153"/>
      <c r="D11" s="153"/>
      <c r="E11" s="153"/>
      <c r="F11" s="154"/>
    </row>
    <row r="12" spans="1:6" ht="18" customHeight="1">
      <c r="A12" s="52" t="s">
        <v>132</v>
      </c>
      <c r="B12" s="152" t="s">
        <v>18</v>
      </c>
      <c r="C12" s="153"/>
      <c r="D12" s="153"/>
      <c r="E12" s="153"/>
      <c r="F12" s="154"/>
    </row>
    <row r="13" spans="1:6" ht="18" customHeight="1">
      <c r="A13" s="52" t="s">
        <v>132</v>
      </c>
      <c r="B13" s="152" t="s">
        <v>19</v>
      </c>
      <c r="C13" s="153"/>
      <c r="D13" s="153"/>
      <c r="E13" s="153"/>
      <c r="F13" s="154"/>
    </row>
    <row r="14" spans="1:6" ht="18" customHeight="1">
      <c r="A14" s="52" t="s">
        <v>132</v>
      </c>
      <c r="B14" s="140" t="s">
        <v>91</v>
      </c>
      <c r="C14" s="141"/>
      <c r="D14" s="141"/>
      <c r="E14" s="141"/>
      <c r="F14" s="142"/>
    </row>
    <row r="15" spans="1:6" ht="18" customHeight="1">
      <c r="A15" s="52" t="s">
        <v>132</v>
      </c>
      <c r="B15" s="152" t="s">
        <v>75</v>
      </c>
      <c r="C15" s="153"/>
      <c r="D15" s="153"/>
      <c r="E15" s="153"/>
      <c r="F15" s="154"/>
    </row>
    <row r="16" spans="1:6" ht="18" customHeight="1">
      <c r="A16" s="52" t="s">
        <v>132</v>
      </c>
      <c r="B16" s="155" t="s">
        <v>16</v>
      </c>
      <c r="C16" s="156"/>
      <c r="D16" s="156"/>
      <c r="E16" s="156"/>
      <c r="F16" s="147"/>
    </row>
    <row r="17" spans="1:7" ht="20.25" customHeight="1">
      <c r="A17" s="40" t="s">
        <v>42</v>
      </c>
      <c r="B17" s="41"/>
      <c r="C17" s="41"/>
      <c r="D17" s="41"/>
      <c r="E17" s="41"/>
      <c r="F17" s="41"/>
    </row>
    <row r="18" spans="1:7" ht="15.75" customHeight="1">
      <c r="A18" s="56" t="s">
        <v>21</v>
      </c>
      <c r="B18" s="57" t="s">
        <v>49</v>
      </c>
      <c r="C18" s="157" t="s">
        <v>20</v>
      </c>
      <c r="D18" s="158"/>
      <c r="E18" s="58" t="s">
        <v>46</v>
      </c>
      <c r="F18" s="59" t="s">
        <v>15</v>
      </c>
      <c r="G18" s="39"/>
    </row>
    <row r="19" spans="1:7" ht="26.25" customHeight="1">
      <c r="A19" s="56">
        <v>1</v>
      </c>
      <c r="B19" s="75" t="s">
        <v>133</v>
      </c>
      <c r="C19" s="118" t="s">
        <v>134</v>
      </c>
      <c r="D19" s="119"/>
      <c r="E19" s="75" t="s">
        <v>135</v>
      </c>
      <c r="F19" s="74">
        <v>1500000</v>
      </c>
      <c r="G19" s="39" t="str">
        <f>IF(B19="","",IF(AND(F19&gt;0,OR((AND(B19="遊具",F19&lt;500000)),(AND(B19&lt;&gt;"遊具",F19&lt;100000)))),"金額の要件を満たしません",""))</f>
        <v/>
      </c>
    </row>
    <row r="20" spans="1:7" ht="26.25" customHeight="1">
      <c r="A20" s="56">
        <v>2</v>
      </c>
      <c r="B20" s="75" t="s">
        <v>136</v>
      </c>
      <c r="C20" s="118" t="s">
        <v>137</v>
      </c>
      <c r="D20" s="119"/>
      <c r="E20" s="75" t="s">
        <v>138</v>
      </c>
      <c r="F20" s="74">
        <v>110000</v>
      </c>
      <c r="G20" s="39" t="str">
        <f t="shared" ref="G20:G38" si="0">IF(B20="","",IF(AND(F20&gt;0,OR((AND(B20="遊具",F20&lt;500000)),(AND(B20&lt;&gt;"遊具",F20&lt;100000)))),"金額の要件を満たしません",""))</f>
        <v/>
      </c>
    </row>
    <row r="21" spans="1:7" ht="26.25" customHeight="1">
      <c r="A21" s="56">
        <v>3</v>
      </c>
      <c r="B21" s="75" t="s">
        <v>139</v>
      </c>
      <c r="C21" s="118" t="s">
        <v>140</v>
      </c>
      <c r="D21" s="119"/>
      <c r="E21" s="75" t="s">
        <v>141</v>
      </c>
      <c r="F21" s="74">
        <v>400000</v>
      </c>
      <c r="G21" s="39" t="str">
        <f t="shared" si="0"/>
        <v/>
      </c>
    </row>
    <row r="22" spans="1:7" ht="26.25" customHeight="1">
      <c r="A22" s="56">
        <v>4</v>
      </c>
      <c r="B22" s="75" t="s">
        <v>142</v>
      </c>
      <c r="C22" s="118" t="s">
        <v>143</v>
      </c>
      <c r="D22" s="119"/>
      <c r="E22" s="75" t="s">
        <v>144</v>
      </c>
      <c r="F22" s="74">
        <v>120000</v>
      </c>
      <c r="G22" s="39" t="str">
        <f t="shared" si="0"/>
        <v/>
      </c>
    </row>
    <row r="23" spans="1:7" ht="26.25" customHeight="1">
      <c r="A23" s="56">
        <v>5</v>
      </c>
      <c r="B23" s="75" t="s">
        <v>142</v>
      </c>
      <c r="C23" s="118" t="s">
        <v>145</v>
      </c>
      <c r="D23" s="119"/>
      <c r="E23" s="75" t="s">
        <v>146</v>
      </c>
      <c r="F23" s="74">
        <v>100500</v>
      </c>
      <c r="G23" s="39" t="str">
        <f t="shared" si="0"/>
        <v/>
      </c>
    </row>
    <row r="24" spans="1:7" ht="26.25" customHeight="1">
      <c r="A24" s="56">
        <v>6</v>
      </c>
      <c r="B24" s="61"/>
      <c r="C24" s="159"/>
      <c r="D24" s="160"/>
      <c r="E24" s="61"/>
      <c r="F24" s="62"/>
      <c r="G24" s="39" t="str">
        <f t="shared" si="0"/>
        <v/>
      </c>
    </row>
    <row r="25" spans="1:7" ht="26.25" customHeight="1">
      <c r="A25" s="56">
        <v>7</v>
      </c>
      <c r="B25" s="61"/>
      <c r="C25" s="159"/>
      <c r="D25" s="160"/>
      <c r="E25" s="61"/>
      <c r="F25" s="62"/>
      <c r="G25" s="39" t="str">
        <f t="shared" si="0"/>
        <v/>
      </c>
    </row>
    <row r="26" spans="1:7" ht="26.25" customHeight="1">
      <c r="A26" s="56">
        <v>8</v>
      </c>
      <c r="B26" s="61"/>
      <c r="C26" s="159"/>
      <c r="D26" s="160"/>
      <c r="E26" s="61"/>
      <c r="F26" s="62"/>
      <c r="G26" s="39" t="str">
        <f t="shared" si="0"/>
        <v/>
      </c>
    </row>
    <row r="27" spans="1:7" ht="26.25" customHeight="1">
      <c r="A27" s="56">
        <v>9</v>
      </c>
      <c r="B27" s="61"/>
      <c r="C27" s="159"/>
      <c r="D27" s="160"/>
      <c r="E27" s="61"/>
      <c r="F27" s="62"/>
      <c r="G27" s="39" t="str">
        <f t="shared" si="0"/>
        <v/>
      </c>
    </row>
    <row r="28" spans="1:7" ht="26.25" customHeight="1">
      <c r="A28" s="56">
        <v>10</v>
      </c>
      <c r="B28" s="61"/>
      <c r="C28" s="159"/>
      <c r="D28" s="160"/>
      <c r="E28" s="61"/>
      <c r="F28" s="62"/>
      <c r="G28" s="39" t="str">
        <f t="shared" si="0"/>
        <v/>
      </c>
    </row>
    <row r="29" spans="1:7" ht="26.25" customHeight="1">
      <c r="A29" s="56">
        <v>11</v>
      </c>
      <c r="B29" s="61"/>
      <c r="C29" s="159"/>
      <c r="D29" s="160"/>
      <c r="E29" s="61"/>
      <c r="F29" s="62"/>
      <c r="G29" s="39" t="str">
        <f t="shared" si="0"/>
        <v/>
      </c>
    </row>
    <row r="30" spans="1:7" ht="26.25" customHeight="1">
      <c r="A30" s="56">
        <v>12</v>
      </c>
      <c r="B30" s="61"/>
      <c r="C30" s="159"/>
      <c r="D30" s="160"/>
      <c r="E30" s="61"/>
      <c r="F30" s="62"/>
      <c r="G30" s="39" t="str">
        <f t="shared" si="0"/>
        <v/>
      </c>
    </row>
    <row r="31" spans="1:7" ht="26.25" customHeight="1">
      <c r="A31" s="56">
        <v>13</v>
      </c>
      <c r="B31" s="61"/>
      <c r="C31" s="159"/>
      <c r="D31" s="160"/>
      <c r="E31" s="61"/>
      <c r="F31" s="62"/>
      <c r="G31" s="39" t="str">
        <f t="shared" si="0"/>
        <v/>
      </c>
    </row>
    <row r="32" spans="1:7" ht="26.25" customHeight="1">
      <c r="A32" s="56">
        <v>14</v>
      </c>
      <c r="B32" s="61"/>
      <c r="C32" s="159"/>
      <c r="D32" s="160"/>
      <c r="E32" s="61"/>
      <c r="F32" s="62"/>
      <c r="G32" s="39" t="str">
        <f t="shared" si="0"/>
        <v/>
      </c>
    </row>
    <row r="33" spans="1:7" ht="26.25" customHeight="1">
      <c r="A33" s="56">
        <v>15</v>
      </c>
      <c r="B33" s="61"/>
      <c r="C33" s="159"/>
      <c r="D33" s="160"/>
      <c r="E33" s="61"/>
      <c r="F33" s="62"/>
      <c r="G33" s="39" t="str">
        <f t="shared" si="0"/>
        <v/>
      </c>
    </row>
    <row r="34" spans="1:7" ht="26.25" customHeight="1">
      <c r="A34" s="56">
        <v>16</v>
      </c>
      <c r="B34" s="61"/>
      <c r="C34" s="159"/>
      <c r="D34" s="160"/>
      <c r="E34" s="61"/>
      <c r="F34" s="62"/>
      <c r="G34" s="39" t="str">
        <f t="shared" si="0"/>
        <v/>
      </c>
    </row>
    <row r="35" spans="1:7" ht="26.25" customHeight="1">
      <c r="A35" s="56">
        <v>17</v>
      </c>
      <c r="B35" s="61"/>
      <c r="C35" s="159"/>
      <c r="D35" s="160"/>
      <c r="E35" s="61"/>
      <c r="F35" s="62"/>
      <c r="G35" s="39" t="str">
        <f t="shared" si="0"/>
        <v/>
      </c>
    </row>
    <row r="36" spans="1:7" ht="26.25" customHeight="1">
      <c r="A36" s="56">
        <v>18</v>
      </c>
      <c r="B36" s="61"/>
      <c r="C36" s="159"/>
      <c r="D36" s="160"/>
      <c r="E36" s="61"/>
      <c r="F36" s="62"/>
      <c r="G36" s="39" t="str">
        <f t="shared" si="0"/>
        <v/>
      </c>
    </row>
    <row r="37" spans="1:7" ht="26.25" customHeight="1">
      <c r="A37" s="56">
        <v>19</v>
      </c>
      <c r="B37" s="61"/>
      <c r="C37" s="159"/>
      <c r="D37" s="160"/>
      <c r="E37" s="61"/>
      <c r="F37" s="62"/>
      <c r="G37" s="39" t="str">
        <f t="shared" si="0"/>
        <v/>
      </c>
    </row>
    <row r="38" spans="1:7" ht="26.25" customHeight="1" thickBot="1">
      <c r="A38" s="60">
        <v>20</v>
      </c>
      <c r="B38" s="63"/>
      <c r="C38" s="166"/>
      <c r="D38" s="167"/>
      <c r="E38" s="63"/>
      <c r="F38" s="64"/>
      <c r="G38" s="39" t="str">
        <f t="shared" si="0"/>
        <v/>
      </c>
    </row>
    <row r="39" spans="1:7" ht="27" customHeight="1" thickTop="1">
      <c r="A39" s="164" t="s">
        <v>22</v>
      </c>
      <c r="B39" s="165"/>
      <c r="C39" s="165"/>
      <c r="D39" s="165"/>
      <c r="E39" s="165"/>
      <c r="F39" s="47">
        <f>SUM(F19:F38)</f>
        <v>2230500</v>
      </c>
    </row>
    <row r="40" spans="1:7" ht="20.25" customHeight="1">
      <c r="A40" s="40" t="s">
        <v>43</v>
      </c>
      <c r="B40" s="41"/>
      <c r="C40" s="41"/>
      <c r="D40" s="41"/>
      <c r="E40" s="41"/>
      <c r="F40" s="41"/>
    </row>
    <row r="41" spans="1:7" ht="23.25" customHeight="1">
      <c r="A41" s="146" t="s">
        <v>8</v>
      </c>
      <c r="B41" s="156"/>
      <c r="C41" s="161" t="s">
        <v>48</v>
      </c>
      <c r="D41" s="161"/>
      <c r="E41" s="161"/>
      <c r="F41" s="49">
        <f>2000000</f>
        <v>2000000</v>
      </c>
    </row>
    <row r="42" spans="1:7" ht="23.25" customHeight="1">
      <c r="A42" s="146" t="s">
        <v>23</v>
      </c>
      <c r="B42" s="156"/>
      <c r="C42" s="161" t="s">
        <v>66</v>
      </c>
      <c r="D42" s="161"/>
      <c r="E42" s="161"/>
      <c r="F42" s="49">
        <f>MIN(F41,F39)</f>
        <v>2000000</v>
      </c>
    </row>
    <row r="43" spans="1:7" ht="23.25" customHeight="1">
      <c r="A43" s="146" t="s">
        <v>2</v>
      </c>
      <c r="B43" s="156"/>
      <c r="C43" s="161" t="s">
        <v>73</v>
      </c>
      <c r="D43" s="161"/>
      <c r="E43" s="161"/>
      <c r="F43" s="50">
        <f>IF(OR(E5="私学助成",E5="施設型給付"),1/3,IF(OR(E5="幼稚園型認定こども園",E5="幼保連携型認定こども園"),1/2,"施設類型が未入力"))</f>
        <v>0.33333333333333331</v>
      </c>
    </row>
    <row r="44" spans="1:7" ht="30" customHeight="1">
      <c r="A44" s="162" t="s">
        <v>1</v>
      </c>
      <c r="B44" s="163"/>
      <c r="C44" s="109" t="s">
        <v>102</v>
      </c>
      <c r="D44" s="109"/>
      <c r="E44" s="109"/>
      <c r="F44" s="51">
        <f>IFERROR(ROUNDDOWN(F42*F43,-3),0)</f>
        <v>666000</v>
      </c>
    </row>
  </sheetData>
  <mergeCells count="45">
    <mergeCell ref="C36:D36"/>
    <mergeCell ref="C37:D37"/>
    <mergeCell ref="C43:E43"/>
    <mergeCell ref="A44:B44"/>
    <mergeCell ref="C44:E44"/>
    <mergeCell ref="A39:E39"/>
    <mergeCell ref="C41:E41"/>
    <mergeCell ref="C42:E42"/>
    <mergeCell ref="C38:D38"/>
    <mergeCell ref="A41:B41"/>
    <mergeCell ref="A42:B42"/>
    <mergeCell ref="A43:B43"/>
    <mergeCell ref="C31:D31"/>
    <mergeCell ref="C32:D32"/>
    <mergeCell ref="C33:D33"/>
    <mergeCell ref="C34:D34"/>
    <mergeCell ref="C35:D35"/>
    <mergeCell ref="C26:D26"/>
    <mergeCell ref="C27:D27"/>
    <mergeCell ref="C28:D28"/>
    <mergeCell ref="C29:D29"/>
    <mergeCell ref="C30:D30"/>
    <mergeCell ref="C21:D21"/>
    <mergeCell ref="C22:D22"/>
    <mergeCell ref="C23:D23"/>
    <mergeCell ref="C24:D24"/>
    <mergeCell ref="C25:D25"/>
    <mergeCell ref="B15:F15"/>
    <mergeCell ref="B16:F16"/>
    <mergeCell ref="C18:D18"/>
    <mergeCell ref="C19:D19"/>
    <mergeCell ref="C20:D20"/>
    <mergeCell ref="B14:F14"/>
    <mergeCell ref="A3:F3"/>
    <mergeCell ref="A5:B5"/>
    <mergeCell ref="E5:F5"/>
    <mergeCell ref="A6:B6"/>
    <mergeCell ref="C6:F6"/>
    <mergeCell ref="A7:B7"/>
    <mergeCell ref="C7:F7"/>
    <mergeCell ref="B9:F9"/>
    <mergeCell ref="B10:F10"/>
    <mergeCell ref="B11:F11"/>
    <mergeCell ref="B12:F12"/>
    <mergeCell ref="B13:F13"/>
  </mergeCells>
  <phoneticPr fontId="1"/>
  <conditionalFormatting sqref="F43">
    <cfRule type="expression" dxfId="2" priority="1">
      <formula>$F43="施設類型が未入力"</formula>
    </cfRule>
  </conditionalFormatting>
  <dataValidations count="3">
    <dataValidation type="whole" allowBlank="1" showInputMessage="1" showErrorMessage="1" sqref="F19:F38">
      <formula1>0</formula1>
      <formula2>9999999</formula2>
    </dataValidation>
    <dataValidation type="list" allowBlank="1" showInputMessage="1" showErrorMessage="1" sqref="A9:A16">
      <formula1>"✔"</formula1>
    </dataValidation>
    <dataValidation type="list" allowBlank="1" showInputMessage="1" showErrorMessage="1" sqref="B19:B38">
      <formula1>"遊具,運動用具,教具,保健衛生用品"</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8"/>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24</v>
      </c>
      <c r="F1" s="2" t="s">
        <v>177</v>
      </c>
    </row>
    <row r="3" spans="1:6" ht="30.75" customHeight="1">
      <c r="A3" s="102" t="s">
        <v>108</v>
      </c>
      <c r="B3" s="102"/>
      <c r="C3" s="102"/>
      <c r="D3" s="102"/>
      <c r="E3" s="102"/>
      <c r="F3" s="102"/>
    </row>
    <row r="4" spans="1:6" ht="20.25" customHeight="1">
      <c r="A4" s="22" t="s">
        <v>40</v>
      </c>
      <c r="B4" s="21"/>
      <c r="C4" s="21"/>
      <c r="D4" s="21"/>
      <c r="E4" s="21"/>
      <c r="F4" s="21"/>
    </row>
    <row r="5" spans="1:6" ht="18" customHeight="1">
      <c r="A5" s="124" t="s">
        <v>13</v>
      </c>
      <c r="B5" s="125"/>
      <c r="C5" s="29" t="str">
        <f>'計画書（鑑）'!B11</f>
        <v>012345</v>
      </c>
      <c r="D5" s="30" t="s">
        <v>14</v>
      </c>
      <c r="E5" s="129" t="str">
        <f>'計画書（鑑）'!D11</f>
        <v>私学助成</v>
      </c>
      <c r="F5" s="130"/>
    </row>
    <row r="6" spans="1:6" ht="18" customHeight="1">
      <c r="A6" s="124" t="s">
        <v>27</v>
      </c>
      <c r="B6" s="125"/>
      <c r="C6" s="126" t="str">
        <f>'計画書（鑑）'!B12</f>
        <v>○○幼稚園</v>
      </c>
      <c r="D6" s="127"/>
      <c r="E6" s="127"/>
      <c r="F6" s="127"/>
    </row>
    <row r="7" spans="1:6" ht="18" customHeight="1">
      <c r="A7" s="124" t="s">
        <v>0</v>
      </c>
      <c r="B7" s="125"/>
      <c r="C7" s="126" t="str">
        <f>'計画書（鑑）'!B14</f>
        <v>学校法人△△学園</v>
      </c>
      <c r="D7" s="127"/>
      <c r="E7" s="127"/>
      <c r="F7" s="127"/>
    </row>
    <row r="8" spans="1:6" ht="20.25" customHeight="1">
      <c r="A8" s="22" t="s">
        <v>41</v>
      </c>
      <c r="B8" s="21"/>
      <c r="C8" s="21"/>
      <c r="D8" s="21"/>
      <c r="E8" s="21"/>
      <c r="F8" s="21"/>
    </row>
    <row r="9" spans="1:6" ht="18" customHeight="1">
      <c r="A9" s="52" t="s">
        <v>132</v>
      </c>
      <c r="B9" s="137" t="s">
        <v>124</v>
      </c>
      <c r="C9" s="138"/>
      <c r="D9" s="138"/>
      <c r="E9" s="138"/>
      <c r="F9" s="139"/>
    </row>
    <row r="10" spans="1:6" ht="18" customHeight="1">
      <c r="A10" s="52" t="s">
        <v>132</v>
      </c>
      <c r="B10" s="150" t="s">
        <v>123</v>
      </c>
      <c r="C10" s="151"/>
      <c r="D10" s="151"/>
      <c r="E10" s="151"/>
      <c r="F10" s="151"/>
    </row>
    <row r="11" spans="1:6" ht="18" customHeight="1">
      <c r="A11" s="52" t="s">
        <v>132</v>
      </c>
      <c r="B11" s="108" t="s">
        <v>68</v>
      </c>
      <c r="C11" s="106"/>
      <c r="D11" s="106"/>
      <c r="E11" s="106"/>
      <c r="F11" s="107"/>
    </row>
    <row r="12" spans="1:6" ht="18" customHeight="1">
      <c r="A12" s="52" t="s">
        <v>132</v>
      </c>
      <c r="B12" s="105" t="s">
        <v>17</v>
      </c>
      <c r="C12" s="106"/>
      <c r="D12" s="106"/>
      <c r="E12" s="106"/>
      <c r="F12" s="107"/>
    </row>
    <row r="13" spans="1:6" ht="18" customHeight="1">
      <c r="A13" s="52" t="s">
        <v>132</v>
      </c>
      <c r="B13" s="105" t="s">
        <v>18</v>
      </c>
      <c r="C13" s="106"/>
      <c r="D13" s="106"/>
      <c r="E13" s="106"/>
      <c r="F13" s="107"/>
    </row>
    <row r="14" spans="1:6" ht="18" customHeight="1">
      <c r="A14" s="52" t="s">
        <v>132</v>
      </c>
      <c r="B14" s="105" t="s">
        <v>19</v>
      </c>
      <c r="C14" s="106"/>
      <c r="D14" s="106"/>
      <c r="E14" s="106"/>
      <c r="F14" s="107"/>
    </row>
    <row r="15" spans="1:6" ht="18" customHeight="1">
      <c r="A15" s="52" t="s">
        <v>132</v>
      </c>
      <c r="B15" s="105" t="s">
        <v>75</v>
      </c>
      <c r="C15" s="106"/>
      <c r="D15" s="106"/>
      <c r="E15" s="106"/>
      <c r="F15" s="107"/>
    </row>
    <row r="16" spans="1:6" ht="18" customHeight="1">
      <c r="A16" s="52" t="s">
        <v>132</v>
      </c>
      <c r="B16" s="188" t="s">
        <v>16</v>
      </c>
      <c r="C16" s="171"/>
      <c r="D16" s="171"/>
      <c r="E16" s="171"/>
      <c r="F16" s="130"/>
    </row>
    <row r="17" spans="1:6" ht="20.25" customHeight="1">
      <c r="A17" s="22" t="s">
        <v>42</v>
      </c>
      <c r="B17" s="21"/>
      <c r="C17" s="21"/>
      <c r="D17" s="21"/>
      <c r="E17" s="21"/>
      <c r="F17" s="21"/>
    </row>
    <row r="18" spans="1:6" ht="20.25" customHeight="1">
      <c r="A18" s="22" t="s">
        <v>52</v>
      </c>
      <c r="B18" s="21"/>
      <c r="C18" s="21"/>
      <c r="D18" s="21"/>
      <c r="E18" s="21"/>
      <c r="F18" s="21"/>
    </row>
    <row r="19" spans="1:6" ht="20.25" customHeight="1">
      <c r="A19" s="173" t="s">
        <v>51</v>
      </c>
      <c r="B19" s="174"/>
      <c r="C19" s="175"/>
      <c r="D19" s="176">
        <v>45383</v>
      </c>
      <c r="E19" s="177"/>
      <c r="F19" s="178"/>
    </row>
    <row r="20" spans="1:6" ht="20.25" customHeight="1">
      <c r="A20" s="173" t="s">
        <v>53</v>
      </c>
      <c r="B20" s="174"/>
      <c r="C20" s="175"/>
      <c r="D20" s="179" t="s">
        <v>155</v>
      </c>
      <c r="E20" s="177"/>
      <c r="F20" s="178"/>
    </row>
    <row r="21" spans="1:6" ht="20.25" customHeight="1">
      <c r="A21" s="22" t="s">
        <v>54</v>
      </c>
      <c r="B21" s="21"/>
      <c r="C21" s="21"/>
      <c r="D21" s="21"/>
      <c r="E21" s="21"/>
      <c r="F21" s="21"/>
    </row>
    <row r="22" spans="1:6" ht="21.75" customHeight="1">
      <c r="A22" s="183" t="s">
        <v>57</v>
      </c>
      <c r="B22" s="183"/>
      <c r="C22" s="183"/>
      <c r="D22" s="183"/>
      <c r="E22" s="183"/>
      <c r="F22" s="183"/>
    </row>
    <row r="23" spans="1:6" ht="21.75" customHeight="1">
      <c r="A23" s="168" t="s">
        <v>56</v>
      </c>
      <c r="B23" s="168"/>
      <c r="C23" s="168"/>
      <c r="D23" s="172" t="s">
        <v>157</v>
      </c>
      <c r="E23" s="172"/>
      <c r="F23" s="172"/>
    </row>
    <row r="24" spans="1:6" ht="21.75" customHeight="1">
      <c r="A24" s="168" t="s">
        <v>55</v>
      </c>
      <c r="B24" s="168"/>
      <c r="C24" s="168"/>
      <c r="D24" s="172" t="s">
        <v>159</v>
      </c>
      <c r="E24" s="172"/>
      <c r="F24" s="172"/>
    </row>
    <row r="25" spans="1:6" ht="21.75" customHeight="1">
      <c r="A25" s="168" t="s">
        <v>62</v>
      </c>
      <c r="B25" s="168"/>
      <c r="C25" s="168"/>
      <c r="D25" s="185">
        <v>150</v>
      </c>
      <c r="E25" s="185"/>
      <c r="F25" s="185"/>
    </row>
    <row r="26" spans="1:6" ht="21.75" customHeight="1">
      <c r="A26" s="168" t="s">
        <v>60</v>
      </c>
      <c r="B26" s="168"/>
      <c r="C26" s="168"/>
      <c r="D26" s="186">
        <v>6</v>
      </c>
      <c r="E26" s="186"/>
      <c r="F26" s="186"/>
    </row>
    <row r="27" spans="1:6" ht="21.75" customHeight="1">
      <c r="A27" s="168" t="s">
        <v>61</v>
      </c>
      <c r="B27" s="168"/>
      <c r="C27" s="168"/>
      <c r="D27" s="186">
        <v>4</v>
      </c>
      <c r="E27" s="186"/>
      <c r="F27" s="186"/>
    </row>
    <row r="28" spans="1:6" ht="21.75" customHeight="1">
      <c r="A28" s="168" t="s">
        <v>63</v>
      </c>
      <c r="B28" s="168"/>
      <c r="C28" s="168"/>
      <c r="D28" s="187">
        <v>594000</v>
      </c>
      <c r="E28" s="187"/>
      <c r="F28" s="187"/>
    </row>
    <row r="29" spans="1:6" ht="21.75" customHeight="1">
      <c r="A29" s="184" t="s">
        <v>93</v>
      </c>
      <c r="B29" s="184"/>
      <c r="C29" s="184"/>
      <c r="D29" s="184"/>
      <c r="E29" s="184"/>
      <c r="F29" s="184"/>
    </row>
    <row r="30" spans="1:6" ht="21.75" customHeight="1">
      <c r="A30" s="168" t="s">
        <v>58</v>
      </c>
      <c r="B30" s="168"/>
      <c r="C30" s="168"/>
      <c r="D30" s="172"/>
      <c r="E30" s="172"/>
      <c r="F30" s="172"/>
    </row>
    <row r="31" spans="1:6" ht="21.75" customHeight="1">
      <c r="A31" s="168" t="s">
        <v>59</v>
      </c>
      <c r="B31" s="168"/>
      <c r="C31" s="168"/>
      <c r="D31" s="172"/>
      <c r="E31" s="172"/>
      <c r="F31" s="172"/>
    </row>
    <row r="32" spans="1:6" ht="21.75" customHeight="1" thickBot="1">
      <c r="A32" s="169" t="s">
        <v>64</v>
      </c>
      <c r="B32" s="169"/>
      <c r="C32" s="169"/>
      <c r="D32" s="170"/>
      <c r="E32" s="170"/>
      <c r="F32" s="170"/>
    </row>
    <row r="33" spans="1:6" ht="27" customHeight="1" thickTop="1">
      <c r="A33" s="122" t="s">
        <v>22</v>
      </c>
      <c r="B33" s="123"/>
      <c r="C33" s="123"/>
      <c r="D33" s="123"/>
      <c r="E33" s="123"/>
      <c r="F33" s="27">
        <f>D28+D32</f>
        <v>594000</v>
      </c>
    </row>
    <row r="34" spans="1:6" ht="20.25" customHeight="1">
      <c r="A34" s="22" t="s">
        <v>43</v>
      </c>
      <c r="B34" s="21"/>
      <c r="C34" s="21"/>
      <c r="D34" s="21"/>
      <c r="E34" s="21"/>
      <c r="F34" s="21"/>
    </row>
    <row r="35" spans="1:6" ht="23.25" customHeight="1">
      <c r="A35" s="129" t="s">
        <v>8</v>
      </c>
      <c r="B35" s="171"/>
      <c r="C35" s="98" t="s">
        <v>65</v>
      </c>
      <c r="D35" s="98"/>
      <c r="E35" s="98"/>
      <c r="F35" s="33">
        <v>1600000</v>
      </c>
    </row>
    <row r="36" spans="1:6" ht="23.25" customHeight="1">
      <c r="A36" s="129" t="s">
        <v>23</v>
      </c>
      <c r="B36" s="171"/>
      <c r="C36" s="98" t="s">
        <v>66</v>
      </c>
      <c r="D36" s="98"/>
      <c r="E36" s="98"/>
      <c r="F36" s="33">
        <f>MIN(F35,F33)</f>
        <v>594000</v>
      </c>
    </row>
    <row r="37" spans="1:6" ht="23.25" customHeight="1">
      <c r="A37" s="129" t="s">
        <v>2</v>
      </c>
      <c r="B37" s="171"/>
      <c r="C37" s="98" t="s">
        <v>74</v>
      </c>
      <c r="D37" s="98"/>
      <c r="E37" s="98"/>
      <c r="F37" s="34">
        <v>0.5</v>
      </c>
    </row>
    <row r="38" spans="1:6" ht="30" customHeight="1">
      <c r="A38" s="180" t="s">
        <v>1</v>
      </c>
      <c r="B38" s="181"/>
      <c r="C38" s="182" t="s">
        <v>67</v>
      </c>
      <c r="D38" s="182"/>
      <c r="E38" s="182"/>
      <c r="F38" s="32">
        <f>ROUNDDOWN(MIN(F36*F37),-3)</f>
        <v>297000</v>
      </c>
    </row>
  </sheetData>
  <mergeCells count="48">
    <mergeCell ref="A7:B7"/>
    <mergeCell ref="C7:F7"/>
    <mergeCell ref="A3:F3"/>
    <mergeCell ref="A5:B5"/>
    <mergeCell ref="E5:F5"/>
    <mergeCell ref="A6:B6"/>
    <mergeCell ref="C6:F6"/>
    <mergeCell ref="B15:F15"/>
    <mergeCell ref="B16:F16"/>
    <mergeCell ref="B9:F9"/>
    <mergeCell ref="B10:F10"/>
    <mergeCell ref="B11:F11"/>
    <mergeCell ref="B12:F12"/>
    <mergeCell ref="B13:F13"/>
    <mergeCell ref="B14:F14"/>
    <mergeCell ref="C37:E37"/>
    <mergeCell ref="A38:B38"/>
    <mergeCell ref="C38:E38"/>
    <mergeCell ref="A22:F22"/>
    <mergeCell ref="A29:F29"/>
    <mergeCell ref="C35:E35"/>
    <mergeCell ref="C36:E36"/>
    <mergeCell ref="A36:B36"/>
    <mergeCell ref="A37:B37"/>
    <mergeCell ref="A28:C28"/>
    <mergeCell ref="D25:F25"/>
    <mergeCell ref="D26:F26"/>
    <mergeCell ref="D27:F27"/>
    <mergeCell ref="D28:F28"/>
    <mergeCell ref="A25:C25"/>
    <mergeCell ref="A26:C26"/>
    <mergeCell ref="A19:C19"/>
    <mergeCell ref="A20:C20"/>
    <mergeCell ref="D19:F19"/>
    <mergeCell ref="D20:F20"/>
    <mergeCell ref="D24:F24"/>
    <mergeCell ref="D23:F23"/>
    <mergeCell ref="A23:C23"/>
    <mergeCell ref="A24:C24"/>
    <mergeCell ref="A27:C27"/>
    <mergeCell ref="A32:C32"/>
    <mergeCell ref="D32:F32"/>
    <mergeCell ref="A33:E33"/>
    <mergeCell ref="A35:B35"/>
    <mergeCell ref="A30:C30"/>
    <mergeCell ref="D30:F30"/>
    <mergeCell ref="A31:C31"/>
    <mergeCell ref="D31:F31"/>
  </mergeCells>
  <phoneticPr fontId="1"/>
  <dataValidations count="3">
    <dataValidation type="list" allowBlank="1" showInputMessage="1" showErrorMessage="1" sqref="A9:A16">
      <formula1>"✔"</formula1>
    </dataValidation>
    <dataValidation type="list" allowBlank="1" showInputMessage="1" showErrorMessage="1" sqref="D20">
      <formula1>"施設型給付,幼稚園型認定こども園,幼保連携型認定こども園"</formula1>
    </dataValidation>
    <dataValidation type="whole" allowBlank="1" showInputMessage="1" showErrorMessage="1" sqref="D28:F28 D32:F32">
      <formula1>0</formula1>
      <formula2>99999999</formula2>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3"/>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24</v>
      </c>
      <c r="F1" s="2" t="s">
        <v>92</v>
      </c>
    </row>
    <row r="3" spans="1:6" ht="30.75" customHeight="1">
      <c r="A3" s="102" t="s">
        <v>109</v>
      </c>
      <c r="B3" s="102"/>
      <c r="C3" s="102"/>
      <c r="D3" s="102"/>
      <c r="E3" s="102"/>
      <c r="F3" s="102"/>
    </row>
    <row r="4" spans="1:6" ht="20.25" customHeight="1">
      <c r="A4" s="22" t="s">
        <v>40</v>
      </c>
      <c r="B4" s="21"/>
      <c r="C4" s="21"/>
      <c r="D4" s="21"/>
      <c r="E4" s="21"/>
      <c r="F4" s="21"/>
    </row>
    <row r="5" spans="1:6" ht="18" customHeight="1">
      <c r="A5" s="124" t="s">
        <v>13</v>
      </c>
      <c r="B5" s="125"/>
      <c r="C5" s="71" t="str">
        <f>'計画書（鑑）'!B11</f>
        <v>012345</v>
      </c>
      <c r="D5" s="70" t="s">
        <v>14</v>
      </c>
      <c r="E5" s="129" t="str">
        <f>'計画書（鑑）'!D11</f>
        <v>私学助成</v>
      </c>
      <c r="F5" s="130"/>
    </row>
    <row r="6" spans="1:6" ht="18" customHeight="1">
      <c r="A6" s="124" t="s">
        <v>27</v>
      </c>
      <c r="B6" s="125"/>
      <c r="C6" s="126" t="str">
        <f>'計画書（鑑）'!B12</f>
        <v>○○幼稚園</v>
      </c>
      <c r="D6" s="127"/>
      <c r="E6" s="127"/>
      <c r="F6" s="127"/>
    </row>
    <row r="7" spans="1:6" ht="18" customHeight="1">
      <c r="A7" s="124" t="s">
        <v>0</v>
      </c>
      <c r="B7" s="125"/>
      <c r="C7" s="126" t="str">
        <f>'計画書（鑑）'!B14</f>
        <v>学校法人△△学園</v>
      </c>
      <c r="D7" s="127"/>
      <c r="E7" s="127"/>
      <c r="F7" s="127"/>
    </row>
    <row r="8" spans="1:6" ht="20.25" customHeight="1">
      <c r="A8" s="22" t="s">
        <v>41</v>
      </c>
      <c r="B8" s="21"/>
      <c r="C8" s="21"/>
      <c r="D8" s="21"/>
      <c r="E8" s="21"/>
      <c r="F8" s="21"/>
    </row>
    <row r="9" spans="1:6" ht="18" customHeight="1">
      <c r="A9" s="52" t="s">
        <v>132</v>
      </c>
      <c r="B9" s="137" t="s">
        <v>124</v>
      </c>
      <c r="C9" s="138"/>
      <c r="D9" s="138"/>
      <c r="E9" s="138"/>
      <c r="F9" s="139"/>
    </row>
    <row r="10" spans="1:6" ht="18" customHeight="1">
      <c r="A10" s="52" t="s">
        <v>132</v>
      </c>
      <c r="B10" s="150" t="s">
        <v>123</v>
      </c>
      <c r="C10" s="151"/>
      <c r="D10" s="151"/>
      <c r="E10" s="151"/>
      <c r="F10" s="151"/>
    </row>
    <row r="11" spans="1:6" ht="18" customHeight="1">
      <c r="A11" s="52" t="s">
        <v>132</v>
      </c>
      <c r="B11" s="105" t="s">
        <v>17</v>
      </c>
      <c r="C11" s="106"/>
      <c r="D11" s="106"/>
      <c r="E11" s="106"/>
      <c r="F11" s="107"/>
    </row>
    <row r="12" spans="1:6" ht="18" customHeight="1">
      <c r="A12" s="52" t="s">
        <v>132</v>
      </c>
      <c r="B12" s="105" t="s">
        <v>18</v>
      </c>
      <c r="C12" s="106"/>
      <c r="D12" s="106"/>
      <c r="E12" s="106"/>
      <c r="F12" s="107"/>
    </row>
    <row r="13" spans="1:6" ht="18" customHeight="1">
      <c r="A13" s="52" t="s">
        <v>132</v>
      </c>
      <c r="B13" s="105" t="s">
        <v>19</v>
      </c>
      <c r="C13" s="106"/>
      <c r="D13" s="106"/>
      <c r="E13" s="106"/>
      <c r="F13" s="107"/>
    </row>
    <row r="14" spans="1:6" ht="18" customHeight="1">
      <c r="A14" s="52" t="s">
        <v>132</v>
      </c>
      <c r="B14" s="105" t="s">
        <v>75</v>
      </c>
      <c r="C14" s="106"/>
      <c r="D14" s="106"/>
      <c r="E14" s="106"/>
      <c r="F14" s="107"/>
    </row>
    <row r="15" spans="1:6" ht="18" customHeight="1">
      <c r="A15" s="52" t="s">
        <v>132</v>
      </c>
      <c r="B15" s="188" t="s">
        <v>16</v>
      </c>
      <c r="C15" s="171"/>
      <c r="D15" s="171"/>
      <c r="E15" s="171"/>
      <c r="F15" s="130"/>
    </row>
    <row r="16" spans="1:6" ht="20.25" customHeight="1">
      <c r="A16" s="22" t="s">
        <v>156</v>
      </c>
      <c r="B16" s="21"/>
      <c r="C16" s="21"/>
      <c r="D16" s="21"/>
      <c r="E16" s="21"/>
      <c r="F16" s="21"/>
    </row>
    <row r="17" spans="1:6" ht="21.75" customHeight="1">
      <c r="A17" s="199" t="s">
        <v>57</v>
      </c>
      <c r="B17" s="200"/>
      <c r="C17" s="200"/>
      <c r="D17" s="200"/>
      <c r="E17" s="200"/>
      <c r="F17" s="201"/>
    </row>
    <row r="18" spans="1:6" ht="21.75" customHeight="1">
      <c r="A18" s="173" t="s">
        <v>56</v>
      </c>
      <c r="B18" s="174"/>
      <c r="C18" s="189"/>
      <c r="D18" s="190" t="s">
        <v>160</v>
      </c>
      <c r="E18" s="191"/>
      <c r="F18" s="192"/>
    </row>
    <row r="19" spans="1:6" ht="21.75" customHeight="1">
      <c r="A19" s="173" t="s">
        <v>158</v>
      </c>
      <c r="B19" s="174"/>
      <c r="C19" s="189"/>
      <c r="D19" s="202">
        <v>45078</v>
      </c>
      <c r="E19" s="191"/>
      <c r="F19" s="192"/>
    </row>
    <row r="20" spans="1:6" ht="21.75" customHeight="1">
      <c r="A20" s="173" t="s">
        <v>62</v>
      </c>
      <c r="B20" s="174"/>
      <c r="C20" s="189"/>
      <c r="D20" s="209">
        <v>150</v>
      </c>
      <c r="E20" s="210"/>
      <c r="F20" s="211"/>
    </row>
    <row r="21" spans="1:6" ht="21.75" customHeight="1">
      <c r="A21" s="173" t="s">
        <v>60</v>
      </c>
      <c r="B21" s="174"/>
      <c r="C21" s="189"/>
      <c r="D21" s="212">
        <v>4</v>
      </c>
      <c r="E21" s="213"/>
      <c r="F21" s="214"/>
    </row>
    <row r="22" spans="1:6" ht="21.75" customHeight="1">
      <c r="A22" s="173" t="s">
        <v>61</v>
      </c>
      <c r="B22" s="174"/>
      <c r="C22" s="189"/>
      <c r="D22" s="212">
        <v>2</v>
      </c>
      <c r="E22" s="213"/>
      <c r="F22" s="214"/>
    </row>
    <row r="23" spans="1:6" ht="21.75" customHeight="1">
      <c r="A23" s="173" t="s">
        <v>63</v>
      </c>
      <c r="B23" s="174"/>
      <c r="C23" s="189"/>
      <c r="D23" s="203">
        <v>500000</v>
      </c>
      <c r="E23" s="204"/>
      <c r="F23" s="205"/>
    </row>
    <row r="24" spans="1:6" ht="21.75" customHeight="1">
      <c r="A24" s="206" t="s">
        <v>93</v>
      </c>
      <c r="B24" s="207"/>
      <c r="C24" s="207"/>
      <c r="D24" s="207"/>
      <c r="E24" s="207"/>
      <c r="F24" s="208"/>
    </row>
    <row r="25" spans="1:6" ht="21.75" customHeight="1">
      <c r="A25" s="173" t="s">
        <v>58</v>
      </c>
      <c r="B25" s="174"/>
      <c r="C25" s="189"/>
      <c r="D25" s="190"/>
      <c r="E25" s="191"/>
      <c r="F25" s="192"/>
    </row>
    <row r="26" spans="1:6" ht="21.75" customHeight="1">
      <c r="A26" s="173" t="s">
        <v>59</v>
      </c>
      <c r="B26" s="174"/>
      <c r="C26" s="189"/>
      <c r="D26" s="190"/>
      <c r="E26" s="191"/>
      <c r="F26" s="192"/>
    </row>
    <row r="27" spans="1:6" ht="21.75" customHeight="1" thickBot="1">
      <c r="A27" s="193" t="s">
        <v>64</v>
      </c>
      <c r="B27" s="194"/>
      <c r="C27" s="195"/>
      <c r="D27" s="196"/>
      <c r="E27" s="197"/>
      <c r="F27" s="198"/>
    </row>
    <row r="28" spans="1:6" ht="27" customHeight="1" thickTop="1">
      <c r="A28" s="122" t="s">
        <v>22</v>
      </c>
      <c r="B28" s="123"/>
      <c r="C28" s="123"/>
      <c r="D28" s="123"/>
      <c r="E28" s="123"/>
      <c r="F28" s="27">
        <f>D23+D27</f>
        <v>500000</v>
      </c>
    </row>
    <row r="29" spans="1:6" ht="20.25" customHeight="1">
      <c r="A29" s="22" t="s">
        <v>43</v>
      </c>
      <c r="B29" s="21"/>
      <c r="C29" s="21"/>
      <c r="D29" s="21"/>
      <c r="E29" s="21"/>
      <c r="F29" s="21"/>
    </row>
    <row r="30" spans="1:6" ht="23.25" customHeight="1">
      <c r="A30" s="129" t="s">
        <v>8</v>
      </c>
      <c r="B30" s="171"/>
      <c r="C30" s="98" t="s">
        <v>122</v>
      </c>
      <c r="D30" s="98"/>
      <c r="E30" s="98"/>
      <c r="F30" s="33">
        <v>225000</v>
      </c>
    </row>
    <row r="31" spans="1:6" ht="23.25" customHeight="1">
      <c r="A31" s="129" t="s">
        <v>23</v>
      </c>
      <c r="B31" s="171"/>
      <c r="C31" s="98" t="s">
        <v>66</v>
      </c>
      <c r="D31" s="98"/>
      <c r="E31" s="98"/>
      <c r="F31" s="33">
        <f>MIN(F30,F28)</f>
        <v>225000</v>
      </c>
    </row>
    <row r="32" spans="1:6" ht="23.25" customHeight="1">
      <c r="A32" s="129" t="s">
        <v>2</v>
      </c>
      <c r="B32" s="171"/>
      <c r="C32" s="98" t="s">
        <v>74</v>
      </c>
      <c r="D32" s="98"/>
      <c r="E32" s="98"/>
      <c r="F32" s="34">
        <v>0.5</v>
      </c>
    </row>
    <row r="33" spans="1:6" ht="30" customHeight="1">
      <c r="A33" s="180" t="s">
        <v>1</v>
      </c>
      <c r="B33" s="181"/>
      <c r="C33" s="182" t="s">
        <v>67</v>
      </c>
      <c r="D33" s="182"/>
      <c r="E33" s="182"/>
      <c r="F33" s="32">
        <f>ROUNDDOWN(MIN(F31*F32),-3)</f>
        <v>112000</v>
      </c>
    </row>
  </sheetData>
  <mergeCells count="43">
    <mergeCell ref="D25:F25"/>
    <mergeCell ref="D20:F20"/>
    <mergeCell ref="A21:C21"/>
    <mergeCell ref="D21:F21"/>
    <mergeCell ref="A22:C22"/>
    <mergeCell ref="D22:F22"/>
    <mergeCell ref="B13:F13"/>
    <mergeCell ref="A3:F3"/>
    <mergeCell ref="A5:B5"/>
    <mergeCell ref="E5:F5"/>
    <mergeCell ref="A6:B6"/>
    <mergeCell ref="C6:F6"/>
    <mergeCell ref="A7:B7"/>
    <mergeCell ref="C7:F7"/>
    <mergeCell ref="B9:F9"/>
    <mergeCell ref="B10:F10"/>
    <mergeCell ref="B11:F11"/>
    <mergeCell ref="B12:F12"/>
    <mergeCell ref="A33:B33"/>
    <mergeCell ref="C33:E33"/>
    <mergeCell ref="A28:E28"/>
    <mergeCell ref="A30:B30"/>
    <mergeCell ref="C30:E30"/>
    <mergeCell ref="A31:B31"/>
    <mergeCell ref="C31:E31"/>
    <mergeCell ref="A32:B32"/>
    <mergeCell ref="C32:E32"/>
    <mergeCell ref="A26:C26"/>
    <mergeCell ref="D26:F26"/>
    <mergeCell ref="A27:C27"/>
    <mergeCell ref="D27:F27"/>
    <mergeCell ref="B14:F14"/>
    <mergeCell ref="B15:F15"/>
    <mergeCell ref="A17:F17"/>
    <mergeCell ref="A18:C18"/>
    <mergeCell ref="D18:F18"/>
    <mergeCell ref="A19:C19"/>
    <mergeCell ref="D19:F19"/>
    <mergeCell ref="A23:C23"/>
    <mergeCell ref="D23:F23"/>
    <mergeCell ref="A24:F24"/>
    <mergeCell ref="A25:C25"/>
    <mergeCell ref="A20:C20"/>
  </mergeCells>
  <phoneticPr fontId="1"/>
  <dataValidations count="2">
    <dataValidation type="list" allowBlank="1" showInputMessage="1" showErrorMessage="1" sqref="A9:A15">
      <formula1>"✔"</formula1>
    </dataValidation>
    <dataValidation type="whole" allowBlank="1" showInputMessage="1" showErrorMessage="1" sqref="D23:F23 D27:F27">
      <formula1>0</formula1>
      <formula2>99999999</formula2>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36"/>
  <sheetViews>
    <sheetView view="pageBreakPreview" zoomScaleNormal="100" zoomScaleSheetLayoutView="100" workbookViewId="0">
      <selection activeCell="A9" sqref="A9"/>
    </sheetView>
  </sheetViews>
  <sheetFormatPr defaultRowHeight="13.5"/>
  <cols>
    <col min="1" max="1" width="5.25" style="3" customWidth="1"/>
    <col min="2" max="2" width="18.625" style="3" customWidth="1"/>
    <col min="3" max="3" width="20.625" style="3" customWidth="1"/>
    <col min="4" max="4" width="20.875" style="3" customWidth="1"/>
    <col min="5" max="5" width="29.5" style="3" customWidth="1"/>
    <col min="6" max="6" width="18.875" style="3" customWidth="1"/>
    <col min="7" max="16384" width="9" style="3"/>
  </cols>
  <sheetData>
    <row r="1" spans="1:6">
      <c r="A1" s="9" t="s">
        <v>24</v>
      </c>
      <c r="F1" s="2" t="s">
        <v>178</v>
      </c>
    </row>
    <row r="3" spans="1:6" ht="30.75" customHeight="1">
      <c r="A3" s="102" t="s">
        <v>69</v>
      </c>
      <c r="B3" s="102"/>
      <c r="C3" s="102"/>
      <c r="D3" s="102"/>
      <c r="E3" s="102"/>
      <c r="F3" s="102"/>
    </row>
    <row r="4" spans="1:6" ht="20.25" customHeight="1">
      <c r="A4" s="22" t="s">
        <v>40</v>
      </c>
      <c r="B4" s="21"/>
      <c r="C4" s="21"/>
      <c r="D4" s="21"/>
      <c r="E4" s="21"/>
      <c r="F4" s="21"/>
    </row>
    <row r="5" spans="1:6" ht="18" customHeight="1">
      <c r="A5" s="124" t="s">
        <v>13</v>
      </c>
      <c r="B5" s="125"/>
      <c r="C5" s="29" t="str">
        <f>'計画書（鑑）'!B11</f>
        <v>012345</v>
      </c>
      <c r="D5" s="30" t="s">
        <v>14</v>
      </c>
      <c r="E5" s="129" t="str">
        <f>'計画書（鑑）'!D11</f>
        <v>私学助成</v>
      </c>
      <c r="F5" s="130"/>
    </row>
    <row r="6" spans="1:6" ht="18" customHeight="1">
      <c r="A6" s="124" t="s">
        <v>27</v>
      </c>
      <c r="B6" s="125"/>
      <c r="C6" s="126" t="str">
        <f>'計画書（鑑）'!B12</f>
        <v>○○幼稚園</v>
      </c>
      <c r="D6" s="127"/>
      <c r="E6" s="127"/>
      <c r="F6" s="127"/>
    </row>
    <row r="7" spans="1:6" ht="18" customHeight="1">
      <c r="A7" s="124" t="s">
        <v>0</v>
      </c>
      <c r="B7" s="125"/>
      <c r="C7" s="126" t="str">
        <f>'計画書（鑑）'!B14</f>
        <v>学校法人△△学園</v>
      </c>
      <c r="D7" s="127"/>
      <c r="E7" s="127"/>
      <c r="F7" s="127"/>
    </row>
    <row r="8" spans="1:6" ht="20.25" customHeight="1">
      <c r="A8" s="22" t="s">
        <v>41</v>
      </c>
      <c r="B8" s="21"/>
      <c r="C8" s="21"/>
      <c r="D8" s="21"/>
      <c r="E8" s="21"/>
      <c r="F8" s="21"/>
    </row>
    <row r="9" spans="1:6" ht="18" customHeight="1">
      <c r="A9" s="52" t="s">
        <v>132</v>
      </c>
      <c r="B9" s="137" t="s">
        <v>124</v>
      </c>
      <c r="C9" s="138"/>
      <c r="D9" s="138"/>
      <c r="E9" s="138"/>
      <c r="F9" s="139"/>
    </row>
    <row r="10" spans="1:6" ht="18" customHeight="1">
      <c r="A10" s="52" t="s">
        <v>132</v>
      </c>
      <c r="B10" s="152" t="s">
        <v>123</v>
      </c>
      <c r="C10" s="153"/>
      <c r="D10" s="153"/>
      <c r="E10" s="153"/>
      <c r="F10" s="154"/>
    </row>
    <row r="11" spans="1:6" ht="18" customHeight="1">
      <c r="A11" s="52" t="s">
        <v>132</v>
      </c>
      <c r="B11" s="105" t="s">
        <v>17</v>
      </c>
      <c r="C11" s="106"/>
      <c r="D11" s="106"/>
      <c r="E11" s="106"/>
      <c r="F11" s="107"/>
    </row>
    <row r="12" spans="1:6" ht="18" customHeight="1">
      <c r="A12" s="52" t="s">
        <v>132</v>
      </c>
      <c r="B12" s="105" t="s">
        <v>18</v>
      </c>
      <c r="C12" s="106"/>
      <c r="D12" s="106"/>
      <c r="E12" s="106"/>
      <c r="F12" s="107"/>
    </row>
    <row r="13" spans="1:6" ht="18" customHeight="1">
      <c r="A13" s="52" t="s">
        <v>132</v>
      </c>
      <c r="B13" s="105" t="s">
        <v>19</v>
      </c>
      <c r="C13" s="106"/>
      <c r="D13" s="106"/>
      <c r="E13" s="106"/>
      <c r="F13" s="107"/>
    </row>
    <row r="14" spans="1:6" ht="18" customHeight="1">
      <c r="A14" s="52" t="s">
        <v>132</v>
      </c>
      <c r="B14" s="137" t="s">
        <v>91</v>
      </c>
      <c r="C14" s="138"/>
      <c r="D14" s="138"/>
      <c r="E14" s="138"/>
      <c r="F14" s="139"/>
    </row>
    <row r="15" spans="1:6" ht="18" customHeight="1">
      <c r="A15" s="52" t="s">
        <v>132</v>
      </c>
      <c r="B15" s="105" t="s">
        <v>75</v>
      </c>
      <c r="C15" s="106"/>
      <c r="D15" s="106"/>
      <c r="E15" s="106"/>
      <c r="F15" s="107"/>
    </row>
    <row r="16" spans="1:6" ht="18" customHeight="1">
      <c r="A16" s="52" t="s">
        <v>132</v>
      </c>
      <c r="B16" s="105" t="s">
        <v>16</v>
      </c>
      <c r="C16" s="106"/>
      <c r="D16" s="106"/>
      <c r="E16" s="106"/>
      <c r="F16" s="107"/>
    </row>
    <row r="17" spans="1:7" ht="20.25" customHeight="1">
      <c r="A17" s="22" t="s">
        <v>42</v>
      </c>
      <c r="B17" s="21"/>
      <c r="C17" s="21"/>
      <c r="D17" s="21"/>
      <c r="E17" s="21"/>
      <c r="F17" s="21"/>
    </row>
    <row r="18" spans="1:7" ht="15.75" customHeight="1">
      <c r="A18" s="7" t="s">
        <v>21</v>
      </c>
      <c r="B18" s="131" t="s">
        <v>20</v>
      </c>
      <c r="C18" s="132"/>
      <c r="D18" s="135" t="s">
        <v>70</v>
      </c>
      <c r="E18" s="136"/>
      <c r="F18" s="8" t="s">
        <v>15</v>
      </c>
      <c r="G18" s="31"/>
    </row>
    <row r="19" spans="1:7" ht="51.75" customHeight="1">
      <c r="A19" s="7">
        <v>1</v>
      </c>
      <c r="B19" s="118" t="s">
        <v>161</v>
      </c>
      <c r="C19" s="128"/>
      <c r="D19" s="118" t="s">
        <v>162</v>
      </c>
      <c r="E19" s="128"/>
      <c r="F19" s="74">
        <v>450000</v>
      </c>
      <c r="G19" s="31"/>
    </row>
    <row r="20" spans="1:7" ht="51.75" customHeight="1">
      <c r="A20" s="7">
        <v>2</v>
      </c>
      <c r="B20" s="118" t="s">
        <v>163</v>
      </c>
      <c r="C20" s="128"/>
      <c r="D20" s="118" t="s">
        <v>164</v>
      </c>
      <c r="E20" s="128"/>
      <c r="F20" s="74">
        <v>400000</v>
      </c>
      <c r="G20" s="31"/>
    </row>
    <row r="21" spans="1:7" ht="51.75" customHeight="1">
      <c r="A21" s="7">
        <v>3</v>
      </c>
      <c r="B21" s="118" t="s">
        <v>165</v>
      </c>
      <c r="C21" s="128"/>
      <c r="D21" s="118" t="s">
        <v>166</v>
      </c>
      <c r="E21" s="128"/>
      <c r="F21" s="74">
        <v>500000</v>
      </c>
      <c r="G21" s="31"/>
    </row>
    <row r="22" spans="1:7" ht="51.75" customHeight="1">
      <c r="A22" s="7">
        <v>4</v>
      </c>
      <c r="B22" s="218"/>
      <c r="C22" s="219"/>
      <c r="D22" s="218"/>
      <c r="E22" s="219"/>
      <c r="F22" s="54"/>
      <c r="G22" s="31"/>
    </row>
    <row r="23" spans="1:7" ht="51.75" customHeight="1">
      <c r="A23" s="7">
        <v>5</v>
      </c>
      <c r="B23" s="218"/>
      <c r="C23" s="219"/>
      <c r="D23" s="218"/>
      <c r="E23" s="219"/>
      <c r="F23" s="54"/>
      <c r="G23" s="31"/>
    </row>
    <row r="24" spans="1:7" ht="51.75" customHeight="1">
      <c r="A24" s="7">
        <v>6</v>
      </c>
      <c r="B24" s="218"/>
      <c r="C24" s="219"/>
      <c r="D24" s="218"/>
      <c r="E24" s="219"/>
      <c r="F24" s="54"/>
      <c r="G24" s="31"/>
    </row>
    <row r="25" spans="1:7" ht="51.75" customHeight="1">
      <c r="A25" s="7">
        <v>7</v>
      </c>
      <c r="B25" s="218"/>
      <c r="C25" s="219"/>
      <c r="D25" s="218"/>
      <c r="E25" s="219"/>
      <c r="F25" s="54"/>
      <c r="G25" s="31"/>
    </row>
    <row r="26" spans="1:7" ht="51.75" customHeight="1">
      <c r="A26" s="7">
        <v>8</v>
      </c>
      <c r="B26" s="218"/>
      <c r="C26" s="219"/>
      <c r="D26" s="218"/>
      <c r="E26" s="219"/>
      <c r="F26" s="54"/>
      <c r="G26" s="31"/>
    </row>
    <row r="27" spans="1:7" ht="51.75" customHeight="1">
      <c r="A27" s="7">
        <v>9</v>
      </c>
      <c r="B27" s="218"/>
      <c r="C27" s="219"/>
      <c r="D27" s="218"/>
      <c r="E27" s="219"/>
      <c r="F27" s="54"/>
      <c r="G27" s="31"/>
    </row>
    <row r="28" spans="1:7" ht="51.75" customHeight="1" thickBot="1">
      <c r="A28" s="20">
        <v>10</v>
      </c>
      <c r="B28" s="220"/>
      <c r="C28" s="221"/>
      <c r="D28" s="220"/>
      <c r="E28" s="221"/>
      <c r="F28" s="55"/>
      <c r="G28" s="31"/>
    </row>
    <row r="29" spans="1:7" ht="27" customHeight="1" thickTop="1">
      <c r="A29" s="122" t="s">
        <v>22</v>
      </c>
      <c r="B29" s="123"/>
      <c r="C29" s="123"/>
      <c r="D29" s="123"/>
      <c r="E29" s="123"/>
      <c r="F29" s="27">
        <f>SUM(F19:F28)</f>
        <v>1350000</v>
      </c>
    </row>
    <row r="30" spans="1:7" ht="20.25" customHeight="1">
      <c r="A30" s="22" t="s">
        <v>43</v>
      </c>
      <c r="B30" s="21"/>
      <c r="C30" s="21"/>
      <c r="D30" s="21"/>
      <c r="E30" s="21"/>
      <c r="F30" s="21"/>
    </row>
    <row r="31" spans="1:7" ht="26.25" customHeight="1">
      <c r="A31" s="5" t="s">
        <v>9</v>
      </c>
      <c r="B31" s="215" t="s">
        <v>181</v>
      </c>
      <c r="C31" s="216"/>
      <c r="D31" s="216"/>
      <c r="E31" s="217"/>
      <c r="F31" s="77">
        <v>0</v>
      </c>
    </row>
    <row r="32" spans="1:7" ht="23.25" customHeight="1">
      <c r="A32" s="5" t="s">
        <v>10</v>
      </c>
      <c r="B32" s="6" t="s">
        <v>8</v>
      </c>
      <c r="C32" s="98" t="s">
        <v>71</v>
      </c>
      <c r="D32" s="98"/>
      <c r="E32" s="99"/>
      <c r="F32" s="26">
        <v>1000000</v>
      </c>
    </row>
    <row r="33" spans="1:10" ht="23.25" customHeight="1">
      <c r="A33" s="5" t="s">
        <v>11</v>
      </c>
      <c r="B33" s="6" t="s">
        <v>120</v>
      </c>
      <c r="C33" s="236" t="s">
        <v>182</v>
      </c>
      <c r="D33" s="236"/>
      <c r="E33" s="237"/>
      <c r="F33" s="33">
        <f>F32-F31/3*4</f>
        <v>1000000</v>
      </c>
      <c r="J33" s="72"/>
    </row>
    <row r="34" spans="1:10" ht="23.25" customHeight="1">
      <c r="A34" s="5" t="s">
        <v>12</v>
      </c>
      <c r="B34" s="6" t="s">
        <v>23</v>
      </c>
      <c r="C34" s="98" t="s">
        <v>175</v>
      </c>
      <c r="D34" s="98"/>
      <c r="E34" s="99"/>
      <c r="F34" s="26">
        <f>MIN(F33,F29)</f>
        <v>1000000</v>
      </c>
    </row>
    <row r="35" spans="1:10" ht="23.25" customHeight="1">
      <c r="A35" s="5" t="s">
        <v>117</v>
      </c>
      <c r="B35" s="6" t="s">
        <v>2</v>
      </c>
      <c r="C35" s="98" t="s">
        <v>72</v>
      </c>
      <c r="D35" s="98"/>
      <c r="E35" s="99"/>
      <c r="F35" s="28">
        <v>0.75</v>
      </c>
    </row>
    <row r="36" spans="1:10" ht="30" customHeight="1">
      <c r="A36" s="100" t="s">
        <v>1</v>
      </c>
      <c r="B36" s="101"/>
      <c r="C36" s="109" t="s">
        <v>102</v>
      </c>
      <c r="D36" s="109"/>
      <c r="E36" s="109"/>
      <c r="F36" s="32">
        <f>ROUNDDOWN(MIN((F32-(ROUNDUP(F31/0.75,-3)))*F35,F34*F35),-3)</f>
        <v>750000</v>
      </c>
    </row>
  </sheetData>
  <mergeCells count="45">
    <mergeCell ref="A7:B7"/>
    <mergeCell ref="C7:F7"/>
    <mergeCell ref="A3:F3"/>
    <mergeCell ref="A5:B5"/>
    <mergeCell ref="E5:F5"/>
    <mergeCell ref="A6:B6"/>
    <mergeCell ref="C6:F6"/>
    <mergeCell ref="B23:C23"/>
    <mergeCell ref="D23:E23"/>
    <mergeCell ref="B15:F15"/>
    <mergeCell ref="B16:F16"/>
    <mergeCell ref="B9:F9"/>
    <mergeCell ref="B10:F10"/>
    <mergeCell ref="B11:F11"/>
    <mergeCell ref="B12:F12"/>
    <mergeCell ref="B13:F13"/>
    <mergeCell ref="B14:F14"/>
    <mergeCell ref="A36:B36"/>
    <mergeCell ref="C36:E36"/>
    <mergeCell ref="B18:C18"/>
    <mergeCell ref="D18:E18"/>
    <mergeCell ref="B19:C19"/>
    <mergeCell ref="D19:E19"/>
    <mergeCell ref="B20:C20"/>
    <mergeCell ref="D20:E20"/>
    <mergeCell ref="B21:C21"/>
    <mergeCell ref="D21:E21"/>
    <mergeCell ref="C32:E32"/>
    <mergeCell ref="C34:E34"/>
    <mergeCell ref="C35:E35"/>
    <mergeCell ref="A29:E29"/>
    <mergeCell ref="B22:C22"/>
    <mergeCell ref="D22:E22"/>
    <mergeCell ref="B24:C24"/>
    <mergeCell ref="D24:E24"/>
    <mergeCell ref="B25:C25"/>
    <mergeCell ref="D25:E25"/>
    <mergeCell ref="B26:C26"/>
    <mergeCell ref="D26:E26"/>
    <mergeCell ref="C33:E33"/>
    <mergeCell ref="B31:E31"/>
    <mergeCell ref="B27:C27"/>
    <mergeCell ref="D27:E27"/>
    <mergeCell ref="B28:C28"/>
    <mergeCell ref="D28:E28"/>
  </mergeCells>
  <phoneticPr fontId="1"/>
  <conditionalFormatting sqref="F35">
    <cfRule type="expression" dxfId="1" priority="1">
      <formula>$F35="施設類型が未入力"</formula>
    </cfRule>
  </conditionalFormatting>
  <dataValidations count="2">
    <dataValidation type="list" allowBlank="1" showInputMessage="1" showErrorMessage="1" sqref="A9:A16">
      <formula1>"✔"</formula1>
    </dataValidation>
    <dataValidation type="whole" allowBlank="1" showInputMessage="1" showErrorMessage="1" sqref="F19:F28">
      <formula1>0</formula1>
      <formula2>9999999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76"/>
  <sheetViews>
    <sheetView view="pageBreakPreview" zoomScaleNormal="100" zoomScaleSheetLayoutView="100" workbookViewId="0">
      <selection activeCell="B9" sqref="B9:F9"/>
    </sheetView>
  </sheetViews>
  <sheetFormatPr defaultRowHeight="13.5"/>
  <cols>
    <col min="1" max="1" width="5.25" style="37" customWidth="1"/>
    <col min="2" max="2" width="18.625" style="37" customWidth="1"/>
    <col min="3" max="3" width="20.625" style="37" customWidth="1"/>
    <col min="4" max="4" width="20.875" style="37" customWidth="1"/>
    <col min="5" max="5" width="29.5" style="37" customWidth="1"/>
    <col min="6" max="6" width="18.875" style="37" customWidth="1"/>
    <col min="7" max="7" width="9" style="39"/>
    <col min="8" max="16384" width="9" style="37"/>
  </cols>
  <sheetData>
    <row r="1" spans="1:6">
      <c r="A1" s="36" t="s">
        <v>24</v>
      </c>
      <c r="F1" s="38" t="s">
        <v>76</v>
      </c>
    </row>
    <row r="3" spans="1:6" ht="30.75" customHeight="1">
      <c r="A3" s="231" t="s">
        <v>77</v>
      </c>
      <c r="B3" s="232"/>
      <c r="C3" s="232"/>
      <c r="D3" s="232"/>
      <c r="E3" s="232"/>
      <c r="F3" s="232"/>
    </row>
    <row r="4" spans="1:6" ht="20.25" customHeight="1">
      <c r="A4" s="40" t="s">
        <v>40</v>
      </c>
      <c r="B4" s="41"/>
      <c r="C4" s="41"/>
      <c r="D4" s="41"/>
      <c r="E4" s="41"/>
      <c r="F4" s="41"/>
    </row>
    <row r="5" spans="1:6" ht="18" customHeight="1">
      <c r="A5" s="144" t="s">
        <v>13</v>
      </c>
      <c r="B5" s="145"/>
      <c r="C5" s="42" t="str">
        <f>'計画書（鑑）'!B11</f>
        <v>012345</v>
      </c>
      <c r="D5" s="43" t="s">
        <v>14</v>
      </c>
      <c r="E5" s="146" t="str">
        <f>'計画書（鑑）'!D11</f>
        <v>私学助成</v>
      </c>
      <c r="F5" s="147"/>
    </row>
    <row r="6" spans="1:6" ht="18" customHeight="1">
      <c r="A6" s="144" t="s">
        <v>27</v>
      </c>
      <c r="B6" s="145"/>
      <c r="C6" s="148" t="str">
        <f>'計画書（鑑）'!B12</f>
        <v>○○幼稚園</v>
      </c>
      <c r="D6" s="149"/>
      <c r="E6" s="149"/>
      <c r="F6" s="149"/>
    </row>
    <row r="7" spans="1:6" ht="18" customHeight="1">
      <c r="A7" s="144" t="s">
        <v>0</v>
      </c>
      <c r="B7" s="145"/>
      <c r="C7" s="148" t="str">
        <f>'計画書（鑑）'!B14</f>
        <v>学校法人△△学園</v>
      </c>
      <c r="D7" s="149"/>
      <c r="E7" s="149"/>
      <c r="F7" s="149"/>
    </row>
    <row r="8" spans="1:6" ht="20.25" customHeight="1">
      <c r="A8" s="40" t="s">
        <v>41</v>
      </c>
      <c r="B8" s="41"/>
      <c r="C8" s="41"/>
      <c r="D8" s="41"/>
      <c r="E8" s="41"/>
      <c r="F8" s="41"/>
    </row>
    <row r="9" spans="1:6" ht="18" customHeight="1">
      <c r="A9" s="52" t="s">
        <v>132</v>
      </c>
      <c r="B9" s="137" t="s">
        <v>124</v>
      </c>
      <c r="C9" s="138"/>
      <c r="D9" s="138"/>
      <c r="E9" s="138"/>
      <c r="F9" s="139"/>
    </row>
    <row r="10" spans="1:6" ht="18" customHeight="1">
      <c r="A10" s="52" t="s">
        <v>132</v>
      </c>
      <c r="B10" s="150" t="s">
        <v>125</v>
      </c>
      <c r="C10" s="151"/>
      <c r="D10" s="151"/>
      <c r="E10" s="151"/>
      <c r="F10" s="151"/>
    </row>
    <row r="11" spans="1:6" ht="18" customHeight="1">
      <c r="A11" s="52" t="s">
        <v>132</v>
      </c>
      <c r="B11" s="152" t="s">
        <v>17</v>
      </c>
      <c r="C11" s="153"/>
      <c r="D11" s="153"/>
      <c r="E11" s="153"/>
      <c r="F11" s="154"/>
    </row>
    <row r="12" spans="1:6" ht="18" customHeight="1">
      <c r="A12" s="52" t="s">
        <v>132</v>
      </c>
      <c r="B12" s="152" t="s">
        <v>18</v>
      </c>
      <c r="C12" s="153"/>
      <c r="D12" s="153"/>
      <c r="E12" s="153"/>
      <c r="F12" s="154"/>
    </row>
    <row r="13" spans="1:6" ht="18" customHeight="1">
      <c r="A13" s="52" t="s">
        <v>132</v>
      </c>
      <c r="B13" s="152" t="s">
        <v>19</v>
      </c>
      <c r="C13" s="153"/>
      <c r="D13" s="153"/>
      <c r="E13" s="153"/>
      <c r="F13" s="154"/>
    </row>
    <row r="14" spans="1:6" ht="18" customHeight="1">
      <c r="A14" s="52" t="s">
        <v>132</v>
      </c>
      <c r="B14" s="140" t="s">
        <v>91</v>
      </c>
      <c r="C14" s="141"/>
      <c r="D14" s="141"/>
      <c r="E14" s="141"/>
      <c r="F14" s="142"/>
    </row>
    <row r="15" spans="1:6" ht="18" customHeight="1">
      <c r="A15" s="52" t="s">
        <v>132</v>
      </c>
      <c r="B15" s="152" t="s">
        <v>75</v>
      </c>
      <c r="C15" s="153"/>
      <c r="D15" s="153"/>
      <c r="E15" s="153"/>
      <c r="F15" s="154"/>
    </row>
    <row r="16" spans="1:6" ht="18" customHeight="1">
      <c r="A16" s="52" t="s">
        <v>132</v>
      </c>
      <c r="B16" s="152" t="s">
        <v>16</v>
      </c>
      <c r="C16" s="153"/>
      <c r="D16" s="153"/>
      <c r="E16" s="153"/>
      <c r="F16" s="154"/>
    </row>
    <row r="17" spans="1:7" ht="20.25" customHeight="1">
      <c r="A17" s="40" t="s">
        <v>42</v>
      </c>
      <c r="B17" s="41"/>
      <c r="C17" s="41"/>
      <c r="D17" s="41"/>
      <c r="E17" s="41"/>
      <c r="F17" s="41"/>
    </row>
    <row r="18" spans="1:7" ht="20.25" customHeight="1">
      <c r="A18" s="40" t="s">
        <v>87</v>
      </c>
      <c r="B18" s="41"/>
      <c r="C18" s="41"/>
      <c r="D18" s="41"/>
      <c r="E18" s="41"/>
      <c r="F18" s="41"/>
    </row>
    <row r="19" spans="1:7" ht="20.25" customHeight="1">
      <c r="A19" s="228" t="s">
        <v>79</v>
      </c>
      <c r="B19" s="44" t="s">
        <v>78</v>
      </c>
      <c r="C19" s="222" t="s">
        <v>167</v>
      </c>
      <c r="D19" s="222"/>
      <c r="E19" s="222"/>
      <c r="F19" s="223"/>
    </row>
    <row r="20" spans="1:7" ht="20.25" customHeight="1">
      <c r="A20" s="229"/>
      <c r="B20" s="45" t="s">
        <v>80</v>
      </c>
      <c r="C20" s="224" t="s">
        <v>149</v>
      </c>
      <c r="D20" s="224"/>
      <c r="E20" s="224"/>
      <c r="F20" s="225"/>
    </row>
    <row r="21" spans="1:7" ht="20.25" customHeight="1">
      <c r="A21" s="229"/>
      <c r="B21" s="45" t="s">
        <v>81</v>
      </c>
      <c r="C21" s="224" t="s">
        <v>168</v>
      </c>
      <c r="D21" s="224"/>
      <c r="E21" s="224"/>
      <c r="F21" s="225"/>
      <c r="G21" s="39" t="str">
        <f>IF(AND(OR(E$5="私学助成",E$5="施設型給付"),C21="認定こども園における教育の質を向上させるために行う研修"),"対象外の研修です","")</f>
        <v/>
      </c>
    </row>
    <row r="22" spans="1:7" ht="20.25" customHeight="1">
      <c r="A22" s="229"/>
      <c r="B22" s="45" t="s">
        <v>82</v>
      </c>
      <c r="C22" s="224" t="s">
        <v>169</v>
      </c>
      <c r="D22" s="224"/>
      <c r="E22" s="224"/>
      <c r="F22" s="225"/>
    </row>
    <row r="23" spans="1:7" ht="20.25" customHeight="1">
      <c r="A23" s="230"/>
      <c r="B23" s="46" t="s">
        <v>86</v>
      </c>
      <c r="C23" s="226">
        <v>50000</v>
      </c>
      <c r="D23" s="226"/>
      <c r="E23" s="226"/>
      <c r="F23" s="227"/>
    </row>
    <row r="24" spans="1:7" ht="20.25" customHeight="1">
      <c r="A24" s="228" t="s">
        <v>83</v>
      </c>
      <c r="B24" s="44" t="s">
        <v>78</v>
      </c>
      <c r="C24" s="222" t="s">
        <v>170</v>
      </c>
      <c r="D24" s="222"/>
      <c r="E24" s="222"/>
      <c r="F24" s="223"/>
    </row>
    <row r="25" spans="1:7" ht="20.25" customHeight="1">
      <c r="A25" s="229"/>
      <c r="B25" s="45" t="s">
        <v>80</v>
      </c>
      <c r="C25" s="224" t="s">
        <v>171</v>
      </c>
      <c r="D25" s="224"/>
      <c r="E25" s="224"/>
      <c r="F25" s="225"/>
    </row>
    <row r="26" spans="1:7" ht="20.25" customHeight="1">
      <c r="A26" s="229"/>
      <c r="B26" s="45" t="s">
        <v>81</v>
      </c>
      <c r="C26" s="224" t="s">
        <v>172</v>
      </c>
      <c r="D26" s="224"/>
      <c r="E26" s="224"/>
      <c r="F26" s="225"/>
      <c r="G26" s="39" t="str">
        <f>IF(AND(OR(E$5="私学助成",E$5="施設型給付"),C26="認定こども園における教育の質を向上させるために行う研修"),"対象外の研修です","")</f>
        <v/>
      </c>
    </row>
    <row r="27" spans="1:7" ht="20.25" customHeight="1">
      <c r="A27" s="229"/>
      <c r="B27" s="45" t="s">
        <v>82</v>
      </c>
      <c r="C27" s="224" t="s">
        <v>173</v>
      </c>
      <c r="D27" s="224"/>
      <c r="E27" s="224"/>
      <c r="F27" s="225"/>
    </row>
    <row r="28" spans="1:7" ht="20.25" customHeight="1">
      <c r="A28" s="230"/>
      <c r="B28" s="46" t="s">
        <v>86</v>
      </c>
      <c r="C28" s="226">
        <v>15500</v>
      </c>
      <c r="D28" s="226"/>
      <c r="E28" s="226"/>
      <c r="F28" s="227"/>
    </row>
    <row r="29" spans="1:7" ht="20.25" customHeight="1">
      <c r="A29" s="228" t="s">
        <v>84</v>
      </c>
      <c r="B29" s="44" t="s">
        <v>78</v>
      </c>
      <c r="C29" s="222"/>
      <c r="D29" s="222"/>
      <c r="E29" s="222"/>
      <c r="F29" s="223"/>
    </row>
    <row r="30" spans="1:7" ht="20.25" customHeight="1">
      <c r="A30" s="229"/>
      <c r="B30" s="45" t="s">
        <v>80</v>
      </c>
      <c r="C30" s="224"/>
      <c r="D30" s="224"/>
      <c r="E30" s="224"/>
      <c r="F30" s="225"/>
    </row>
    <row r="31" spans="1:7" ht="20.25" customHeight="1">
      <c r="A31" s="229"/>
      <c r="B31" s="45" t="s">
        <v>81</v>
      </c>
      <c r="C31" s="224"/>
      <c r="D31" s="224"/>
      <c r="E31" s="224"/>
      <c r="F31" s="225"/>
      <c r="G31" s="39" t="str">
        <f>IF(AND(OR(E$5="私学助成",E$5="施設型給付"),C31="認定こども園における教育の質を向上させるために行う研修"),"対象外の研修です","")</f>
        <v/>
      </c>
    </row>
    <row r="32" spans="1:7" ht="20.25" customHeight="1">
      <c r="A32" s="229"/>
      <c r="B32" s="45" t="s">
        <v>82</v>
      </c>
      <c r="C32" s="224"/>
      <c r="D32" s="224"/>
      <c r="E32" s="224"/>
      <c r="F32" s="225"/>
    </row>
    <row r="33" spans="1:7" ht="20.25" customHeight="1">
      <c r="A33" s="230"/>
      <c r="B33" s="46" t="s">
        <v>86</v>
      </c>
      <c r="C33" s="226"/>
      <c r="D33" s="226"/>
      <c r="E33" s="226"/>
      <c r="F33" s="227"/>
    </row>
    <row r="34" spans="1:7" ht="20.25" customHeight="1">
      <c r="A34" s="228" t="s">
        <v>85</v>
      </c>
      <c r="B34" s="44" t="s">
        <v>78</v>
      </c>
      <c r="C34" s="222"/>
      <c r="D34" s="222"/>
      <c r="E34" s="222"/>
      <c r="F34" s="223"/>
    </row>
    <row r="35" spans="1:7" ht="20.25" customHeight="1">
      <c r="A35" s="229"/>
      <c r="B35" s="45" t="s">
        <v>80</v>
      </c>
      <c r="C35" s="224"/>
      <c r="D35" s="224"/>
      <c r="E35" s="224"/>
      <c r="F35" s="225"/>
    </row>
    <row r="36" spans="1:7" ht="20.25" customHeight="1">
      <c r="A36" s="229"/>
      <c r="B36" s="45" t="s">
        <v>81</v>
      </c>
      <c r="C36" s="224"/>
      <c r="D36" s="224"/>
      <c r="E36" s="224"/>
      <c r="F36" s="225"/>
      <c r="G36" s="39" t="str">
        <f>IF(AND(OR(E$5="私学助成",E$5="施設型給付"),C36="認定こども園における教育の質を向上させるために行う研修"),"対象外の研修です","")</f>
        <v/>
      </c>
    </row>
    <row r="37" spans="1:7" ht="20.25" customHeight="1">
      <c r="A37" s="229"/>
      <c r="B37" s="45" t="s">
        <v>82</v>
      </c>
      <c r="C37" s="224"/>
      <c r="D37" s="224"/>
      <c r="E37" s="224"/>
      <c r="F37" s="225"/>
    </row>
    <row r="38" spans="1:7" ht="20.25" customHeight="1">
      <c r="A38" s="230"/>
      <c r="B38" s="46" t="s">
        <v>86</v>
      </c>
      <c r="C38" s="226"/>
      <c r="D38" s="226"/>
      <c r="E38" s="226"/>
      <c r="F38" s="227"/>
    </row>
    <row r="39" spans="1:7" ht="20.25" hidden="1" customHeight="1">
      <c r="A39" s="228" t="s">
        <v>96</v>
      </c>
      <c r="B39" s="44" t="s">
        <v>78</v>
      </c>
      <c r="C39" s="222"/>
      <c r="D39" s="222"/>
      <c r="E39" s="222"/>
      <c r="F39" s="223"/>
    </row>
    <row r="40" spans="1:7" ht="20.25" hidden="1" customHeight="1">
      <c r="A40" s="229"/>
      <c r="B40" s="45" t="s">
        <v>80</v>
      </c>
      <c r="C40" s="224"/>
      <c r="D40" s="224"/>
      <c r="E40" s="224"/>
      <c r="F40" s="225"/>
    </row>
    <row r="41" spans="1:7" ht="20.25" hidden="1" customHeight="1">
      <c r="A41" s="229"/>
      <c r="B41" s="45" t="s">
        <v>81</v>
      </c>
      <c r="C41" s="224"/>
      <c r="D41" s="224"/>
      <c r="E41" s="224"/>
      <c r="F41" s="225"/>
      <c r="G41" s="39" t="str">
        <f>IF(AND(OR(E$5="私学助成",E$5="施設型給付"),C41="認定こども園における教育の質を向上させるために行う研修"),"対象外の研修です","")</f>
        <v/>
      </c>
    </row>
    <row r="42" spans="1:7" ht="20.25" hidden="1" customHeight="1">
      <c r="A42" s="229"/>
      <c r="B42" s="45" t="s">
        <v>82</v>
      </c>
      <c r="C42" s="224"/>
      <c r="D42" s="224"/>
      <c r="E42" s="224"/>
      <c r="F42" s="225"/>
    </row>
    <row r="43" spans="1:7" ht="20.25" hidden="1" customHeight="1">
      <c r="A43" s="230"/>
      <c r="B43" s="46" t="s">
        <v>86</v>
      </c>
      <c r="C43" s="226"/>
      <c r="D43" s="226"/>
      <c r="E43" s="226"/>
      <c r="F43" s="227"/>
    </row>
    <row r="44" spans="1:7" ht="20.25" hidden="1" customHeight="1">
      <c r="A44" s="228" t="s">
        <v>97</v>
      </c>
      <c r="B44" s="44" t="s">
        <v>78</v>
      </c>
      <c r="C44" s="222"/>
      <c r="D44" s="222"/>
      <c r="E44" s="222"/>
      <c r="F44" s="223"/>
    </row>
    <row r="45" spans="1:7" ht="20.25" hidden="1" customHeight="1">
      <c r="A45" s="229"/>
      <c r="B45" s="45" t="s">
        <v>80</v>
      </c>
      <c r="C45" s="224"/>
      <c r="D45" s="224"/>
      <c r="E45" s="224"/>
      <c r="F45" s="225"/>
    </row>
    <row r="46" spans="1:7" ht="20.25" hidden="1" customHeight="1">
      <c r="A46" s="229"/>
      <c r="B46" s="45" t="s">
        <v>81</v>
      </c>
      <c r="C46" s="224"/>
      <c r="D46" s="224"/>
      <c r="E46" s="224"/>
      <c r="F46" s="225"/>
      <c r="G46" s="39" t="str">
        <f>IF(AND(OR(E$5="私学助成",E$5="施設型給付"),C46="認定こども園における教育の質を向上させるために行う研修"),"対象外の研修です","")</f>
        <v/>
      </c>
    </row>
    <row r="47" spans="1:7" ht="20.25" hidden="1" customHeight="1">
      <c r="A47" s="229"/>
      <c r="B47" s="45" t="s">
        <v>82</v>
      </c>
      <c r="C47" s="224"/>
      <c r="D47" s="224"/>
      <c r="E47" s="224"/>
      <c r="F47" s="225"/>
    </row>
    <row r="48" spans="1:7" ht="20.25" hidden="1" customHeight="1">
      <c r="A48" s="230"/>
      <c r="B48" s="46" t="s">
        <v>86</v>
      </c>
      <c r="C48" s="226"/>
      <c r="D48" s="226"/>
      <c r="E48" s="226"/>
      <c r="F48" s="227"/>
    </row>
    <row r="49" spans="1:7" ht="20.25" hidden="1" customHeight="1">
      <c r="A49" s="228" t="s">
        <v>98</v>
      </c>
      <c r="B49" s="44" t="s">
        <v>78</v>
      </c>
      <c r="C49" s="222"/>
      <c r="D49" s="222"/>
      <c r="E49" s="222"/>
      <c r="F49" s="223"/>
    </row>
    <row r="50" spans="1:7" ht="20.25" hidden="1" customHeight="1">
      <c r="A50" s="229"/>
      <c r="B50" s="45" t="s">
        <v>80</v>
      </c>
      <c r="C50" s="224"/>
      <c r="D50" s="224"/>
      <c r="E50" s="224"/>
      <c r="F50" s="225"/>
    </row>
    <row r="51" spans="1:7" ht="20.25" hidden="1" customHeight="1">
      <c r="A51" s="229"/>
      <c r="B51" s="45" t="s">
        <v>81</v>
      </c>
      <c r="C51" s="224"/>
      <c r="D51" s="224"/>
      <c r="E51" s="224"/>
      <c r="F51" s="225"/>
      <c r="G51" s="39" t="str">
        <f>IF(AND(OR(E$5="私学助成",E$5="施設型給付"),C51="認定こども園における教育の質を向上させるために行う研修"),"対象外の研修です","")</f>
        <v/>
      </c>
    </row>
    <row r="52" spans="1:7" ht="20.25" hidden="1" customHeight="1">
      <c r="A52" s="229"/>
      <c r="B52" s="45" t="s">
        <v>82</v>
      </c>
      <c r="C52" s="224"/>
      <c r="D52" s="224"/>
      <c r="E52" s="224"/>
      <c r="F52" s="225"/>
    </row>
    <row r="53" spans="1:7" ht="20.25" hidden="1" customHeight="1">
      <c r="A53" s="230"/>
      <c r="B53" s="46" t="s">
        <v>86</v>
      </c>
      <c r="C53" s="226"/>
      <c r="D53" s="226"/>
      <c r="E53" s="226"/>
      <c r="F53" s="227"/>
    </row>
    <row r="54" spans="1:7" ht="20.25" hidden="1" customHeight="1">
      <c r="A54" s="228" t="s">
        <v>99</v>
      </c>
      <c r="B54" s="44" t="s">
        <v>78</v>
      </c>
      <c r="C54" s="222"/>
      <c r="D54" s="222"/>
      <c r="E54" s="222"/>
      <c r="F54" s="223"/>
    </row>
    <row r="55" spans="1:7" ht="20.25" hidden="1" customHeight="1">
      <c r="A55" s="229"/>
      <c r="B55" s="45" t="s">
        <v>80</v>
      </c>
      <c r="C55" s="224"/>
      <c r="D55" s="224"/>
      <c r="E55" s="224"/>
      <c r="F55" s="225"/>
    </row>
    <row r="56" spans="1:7" ht="20.25" hidden="1" customHeight="1">
      <c r="A56" s="229"/>
      <c r="B56" s="45" t="s">
        <v>81</v>
      </c>
      <c r="C56" s="224"/>
      <c r="D56" s="224"/>
      <c r="E56" s="224"/>
      <c r="F56" s="225"/>
      <c r="G56" s="39" t="str">
        <f>IF(AND(OR(E$5="私学助成",E$5="施設型給付"),C56="認定こども園における教育の質を向上させるために行う研修"),"対象外の研修です","")</f>
        <v/>
      </c>
    </row>
    <row r="57" spans="1:7" ht="20.25" hidden="1" customHeight="1">
      <c r="A57" s="229"/>
      <c r="B57" s="45" t="s">
        <v>82</v>
      </c>
      <c r="C57" s="224"/>
      <c r="D57" s="224"/>
      <c r="E57" s="224"/>
      <c r="F57" s="225"/>
    </row>
    <row r="58" spans="1:7" ht="20.25" hidden="1" customHeight="1">
      <c r="A58" s="230"/>
      <c r="B58" s="46" t="s">
        <v>86</v>
      </c>
      <c r="C58" s="226"/>
      <c r="D58" s="226"/>
      <c r="E58" s="226"/>
      <c r="F58" s="227"/>
    </row>
    <row r="59" spans="1:7" ht="20.25" hidden="1" customHeight="1">
      <c r="A59" s="228" t="s">
        <v>100</v>
      </c>
      <c r="B59" s="44" t="s">
        <v>78</v>
      </c>
      <c r="C59" s="222"/>
      <c r="D59" s="222"/>
      <c r="E59" s="222"/>
      <c r="F59" s="223"/>
    </row>
    <row r="60" spans="1:7" ht="20.25" hidden="1" customHeight="1">
      <c r="A60" s="229"/>
      <c r="B60" s="45" t="s">
        <v>80</v>
      </c>
      <c r="C60" s="224"/>
      <c r="D60" s="224"/>
      <c r="E60" s="224"/>
      <c r="F60" s="225"/>
    </row>
    <row r="61" spans="1:7" ht="20.25" hidden="1" customHeight="1">
      <c r="A61" s="229"/>
      <c r="B61" s="45" t="s">
        <v>81</v>
      </c>
      <c r="C61" s="224"/>
      <c r="D61" s="224"/>
      <c r="E61" s="224"/>
      <c r="F61" s="225"/>
      <c r="G61" s="39" t="str">
        <f>IF(AND(OR(E$5="私学助成",E$5="施設型給付"),C61="認定こども園における教育の質を向上させるために行う研修"),"対象外の研修です","")</f>
        <v/>
      </c>
    </row>
    <row r="62" spans="1:7" ht="20.25" hidden="1" customHeight="1">
      <c r="A62" s="229"/>
      <c r="B62" s="45" t="s">
        <v>82</v>
      </c>
      <c r="C62" s="224"/>
      <c r="D62" s="224"/>
      <c r="E62" s="224"/>
      <c r="F62" s="225"/>
    </row>
    <row r="63" spans="1:7" ht="20.25" hidden="1" customHeight="1">
      <c r="A63" s="230"/>
      <c r="B63" s="46" t="s">
        <v>86</v>
      </c>
      <c r="C63" s="226"/>
      <c r="D63" s="226"/>
      <c r="E63" s="226"/>
      <c r="F63" s="227"/>
    </row>
    <row r="64" spans="1:7" ht="20.25" hidden="1" customHeight="1">
      <c r="A64" s="228" t="s">
        <v>101</v>
      </c>
      <c r="B64" s="44" t="s">
        <v>78</v>
      </c>
      <c r="C64" s="222"/>
      <c r="D64" s="222"/>
      <c r="E64" s="222"/>
      <c r="F64" s="223"/>
    </row>
    <row r="65" spans="1:7" ht="20.25" hidden="1" customHeight="1">
      <c r="A65" s="229"/>
      <c r="B65" s="45" t="s">
        <v>80</v>
      </c>
      <c r="C65" s="224"/>
      <c r="D65" s="224"/>
      <c r="E65" s="224"/>
      <c r="F65" s="225"/>
    </row>
    <row r="66" spans="1:7" ht="20.25" hidden="1" customHeight="1">
      <c r="A66" s="229"/>
      <c r="B66" s="45" t="s">
        <v>81</v>
      </c>
      <c r="C66" s="233"/>
      <c r="D66" s="234"/>
      <c r="E66" s="234"/>
      <c r="F66" s="235"/>
      <c r="G66" s="39" t="str">
        <f>IF(AND(OR(E$5="私学助成",E$5="施設型給付"),C66="認定こども園における教育の質を向上させるために行う研修"),"対象外の研修です","")</f>
        <v/>
      </c>
    </row>
    <row r="67" spans="1:7" ht="20.25" hidden="1" customHeight="1">
      <c r="A67" s="229"/>
      <c r="B67" s="45" t="s">
        <v>82</v>
      </c>
      <c r="C67" s="224"/>
      <c r="D67" s="224"/>
      <c r="E67" s="224"/>
      <c r="F67" s="225"/>
    </row>
    <row r="68" spans="1:7" ht="20.25" hidden="1" customHeight="1">
      <c r="A68" s="230"/>
      <c r="B68" s="46" t="s">
        <v>86</v>
      </c>
      <c r="C68" s="226"/>
      <c r="D68" s="226"/>
      <c r="E68" s="226"/>
      <c r="F68" s="227"/>
    </row>
    <row r="69" spans="1:7" ht="27" customHeight="1">
      <c r="A69" s="164" t="s">
        <v>22</v>
      </c>
      <c r="B69" s="165"/>
      <c r="C69" s="165"/>
      <c r="D69" s="165"/>
      <c r="E69" s="165"/>
      <c r="F69" s="47">
        <f>C38+C33+C28+C23+C43+C48+C53+C58+C63+C68</f>
        <v>65500</v>
      </c>
    </row>
    <row r="70" spans="1:7" ht="20.25" customHeight="1">
      <c r="A70" s="40" t="s">
        <v>88</v>
      </c>
      <c r="B70" s="41"/>
      <c r="C70" s="41"/>
      <c r="D70" s="41"/>
      <c r="E70" s="41"/>
      <c r="F70" s="41"/>
    </row>
    <row r="71" spans="1:7" ht="20.25" customHeight="1">
      <c r="A71" s="146" t="s">
        <v>89</v>
      </c>
      <c r="B71" s="156"/>
      <c r="C71" s="161" t="s">
        <v>90</v>
      </c>
      <c r="D71" s="161"/>
      <c r="E71" s="161"/>
      <c r="F71" s="53">
        <v>10</v>
      </c>
    </row>
    <row r="72" spans="1:7" ht="20.25" customHeight="1">
      <c r="A72" s="40" t="s">
        <v>43</v>
      </c>
      <c r="B72" s="48"/>
      <c r="C72" s="41"/>
      <c r="D72" s="41"/>
      <c r="E72" s="41"/>
      <c r="F72" s="41"/>
    </row>
    <row r="73" spans="1:7" ht="23.25" customHeight="1">
      <c r="A73" s="146" t="s">
        <v>8</v>
      </c>
      <c r="B73" s="156"/>
      <c r="C73" s="161" t="s">
        <v>94</v>
      </c>
      <c r="D73" s="161"/>
      <c r="E73" s="161"/>
      <c r="F73" s="49">
        <f>F71*6250</f>
        <v>62500</v>
      </c>
    </row>
    <row r="74" spans="1:7" ht="23.25" customHeight="1">
      <c r="A74" s="146" t="s">
        <v>23</v>
      </c>
      <c r="B74" s="156"/>
      <c r="C74" s="161" t="s">
        <v>95</v>
      </c>
      <c r="D74" s="161"/>
      <c r="E74" s="161"/>
      <c r="F74" s="49">
        <f>MIN(F73,F69)</f>
        <v>62500</v>
      </c>
    </row>
    <row r="75" spans="1:7" ht="23.25" customHeight="1">
      <c r="A75" s="146" t="s">
        <v>2</v>
      </c>
      <c r="B75" s="156"/>
      <c r="C75" s="161" t="s">
        <v>74</v>
      </c>
      <c r="D75" s="161"/>
      <c r="E75" s="161"/>
      <c r="F75" s="50">
        <v>0.5</v>
      </c>
    </row>
    <row r="76" spans="1:7" ht="30" customHeight="1">
      <c r="A76" s="162" t="s">
        <v>1</v>
      </c>
      <c r="B76" s="163"/>
      <c r="C76" s="182" t="s">
        <v>102</v>
      </c>
      <c r="D76" s="182"/>
      <c r="E76" s="182"/>
      <c r="F76" s="51">
        <f>ROUNDDOWN(MIN(F74*F75),-3)</f>
        <v>31000</v>
      </c>
    </row>
  </sheetData>
  <mergeCells count="86">
    <mergeCell ref="A59:A63"/>
    <mergeCell ref="C59:F59"/>
    <mergeCell ref="C60:F60"/>
    <mergeCell ref="C61:F61"/>
    <mergeCell ref="C62:F62"/>
    <mergeCell ref="C63:F63"/>
    <mergeCell ref="A64:A68"/>
    <mergeCell ref="C64:F64"/>
    <mergeCell ref="C65:F65"/>
    <mergeCell ref="C66:F66"/>
    <mergeCell ref="C67:F67"/>
    <mergeCell ref="C68:F68"/>
    <mergeCell ref="A54:A58"/>
    <mergeCell ref="C54:F54"/>
    <mergeCell ref="C55:F55"/>
    <mergeCell ref="C56:F56"/>
    <mergeCell ref="C57:F57"/>
    <mergeCell ref="C58:F58"/>
    <mergeCell ref="A49:A53"/>
    <mergeCell ref="C49:F49"/>
    <mergeCell ref="C50:F50"/>
    <mergeCell ref="C51:F51"/>
    <mergeCell ref="C52:F52"/>
    <mergeCell ref="C53:F53"/>
    <mergeCell ref="A39:A43"/>
    <mergeCell ref="C39:F39"/>
    <mergeCell ref="C40:F40"/>
    <mergeCell ref="C41:F41"/>
    <mergeCell ref="C42:F42"/>
    <mergeCell ref="C43:F43"/>
    <mergeCell ref="A44:A48"/>
    <mergeCell ref="C44:F44"/>
    <mergeCell ref="C45:F45"/>
    <mergeCell ref="C46:F46"/>
    <mergeCell ref="C47:F47"/>
    <mergeCell ref="C48:F48"/>
    <mergeCell ref="A7:B7"/>
    <mergeCell ref="C7:F7"/>
    <mergeCell ref="A3:F3"/>
    <mergeCell ref="A5:B5"/>
    <mergeCell ref="E5:F5"/>
    <mergeCell ref="A6:B6"/>
    <mergeCell ref="C6:F6"/>
    <mergeCell ref="B15:F15"/>
    <mergeCell ref="B16:F16"/>
    <mergeCell ref="B9:F9"/>
    <mergeCell ref="B10:F10"/>
    <mergeCell ref="B11:F11"/>
    <mergeCell ref="B12:F12"/>
    <mergeCell ref="B13:F13"/>
    <mergeCell ref="B14:F14"/>
    <mergeCell ref="C32:F32"/>
    <mergeCell ref="C33:F33"/>
    <mergeCell ref="A34:A38"/>
    <mergeCell ref="C34:F34"/>
    <mergeCell ref="C35:F35"/>
    <mergeCell ref="C36:F36"/>
    <mergeCell ref="C37:F37"/>
    <mergeCell ref="C38:F38"/>
    <mergeCell ref="A19:A23"/>
    <mergeCell ref="A24:A28"/>
    <mergeCell ref="A69:E69"/>
    <mergeCell ref="A73:B73"/>
    <mergeCell ref="C73:E73"/>
    <mergeCell ref="A71:B71"/>
    <mergeCell ref="C71:E71"/>
    <mergeCell ref="C24:F24"/>
    <mergeCell ref="C25:F25"/>
    <mergeCell ref="C26:F26"/>
    <mergeCell ref="C27:F27"/>
    <mergeCell ref="C28:F28"/>
    <mergeCell ref="A29:A33"/>
    <mergeCell ref="C29:F29"/>
    <mergeCell ref="C30:F30"/>
    <mergeCell ref="C31:F31"/>
    <mergeCell ref="C19:F19"/>
    <mergeCell ref="C20:F20"/>
    <mergeCell ref="C21:F21"/>
    <mergeCell ref="C22:F22"/>
    <mergeCell ref="C23:F23"/>
    <mergeCell ref="A76:B76"/>
    <mergeCell ref="C76:E76"/>
    <mergeCell ref="A74:B74"/>
    <mergeCell ref="C74:E74"/>
    <mergeCell ref="A75:B75"/>
    <mergeCell ref="C75:E75"/>
  </mergeCells>
  <phoneticPr fontId="1"/>
  <conditionalFormatting sqref="F75">
    <cfRule type="expression" dxfId="0" priority="1">
      <formula>$F75="施設類型が未入力"</formula>
    </cfRule>
  </conditionalFormatting>
  <dataValidations count="4">
    <dataValidation type="list" allowBlank="1" showInputMessage="1" showErrorMessage="1" sqref="A9:A16">
      <formula1>"✔"</formula1>
    </dataValidation>
    <dataValidation type="list" allowBlank="1" showInputMessage="1" showErrorMessage="1" sqref="C21:F21 C31:F31 C26:F26 C36:F36 C41:F41 C56:F56 C46:F46 C51:F51 C61:F61 C66:F66">
      <formula1>"幼稚園・保育所の教職員の合同研修,幼稚園と保育所等の連携に係る研修,認定こども園における教育の質を向上させるために行う研修"</formula1>
    </dataValidation>
    <dataValidation type="whole" allowBlank="1" showInputMessage="1" showErrorMessage="1" sqref="C23:F23 C33:F33 C28:F28 C58:F58 C38:F38 C43:F43 C48:F48 C63:F63 C53:F53 C68:F68">
      <formula1>0</formula1>
      <formula2>99999999</formula2>
    </dataValidation>
    <dataValidation type="whole" allowBlank="1" showInputMessage="1" showErrorMessage="1" sqref="F71">
      <formula1>1</formula1>
      <formula2>999</formula2>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計画書（鑑）</vt:lpstr>
      <vt:lpstr>別紙１（コロナ）</vt:lpstr>
      <vt:lpstr>別紙２（遊具等）</vt:lpstr>
      <vt:lpstr>別紙３（移行のための準備支援）</vt:lpstr>
      <vt:lpstr>別紙４（園務の平準化支援）</vt:lpstr>
      <vt:lpstr>別紙５（ICT）</vt:lpstr>
      <vt:lpstr>別紙６（研修）</vt:lpstr>
      <vt:lpstr>'計画書（鑑）'!Print_Area</vt:lpstr>
      <vt:lpstr>'別紙１（コロナ）'!Print_Area</vt:lpstr>
      <vt:lpstr>'別紙２（遊具等）'!Print_Area</vt:lpstr>
      <vt:lpstr>'別紙３（移行のための準備支援）'!Print_Area</vt:lpstr>
      <vt:lpstr>'別紙４（園務の平準化支援）'!Print_Area</vt:lpstr>
      <vt:lpstr>'別紙５（ICT）'!Print_Area</vt:lpstr>
      <vt:lpstr>'別紙６（研修）'!Print_Area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2023-10-12T00:41:13Z</cp:lastPrinted>
  <dcterms:created xsi:type="dcterms:W3CDTF">2021-06-09T02:55:37Z</dcterms:created>
  <dcterms:modified xsi:type="dcterms:W3CDTF">2023-10-12T05:40:42Z</dcterms:modified>
</cp:coreProperties>
</file>