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２\し　私立学校安全特別対策事業費補助金【R4,5年度】\10【園】事業計画\02 HP\"/>
    </mc:Choice>
  </mc:AlternateContent>
  <bookViews>
    <workbookView xWindow="0" yWindow="0" windowWidth="20490" windowHeight="7680" tabRatio="744"/>
  </bookViews>
  <sheets>
    <sheet name="計画書（鑑）" sheetId="15" r:id="rId1"/>
    <sheet name="別紙１（バス安全装置）" sheetId="16" r:id="rId2"/>
    <sheet name="別紙２（ICT）" sheetId="29" r:id="rId3"/>
    <sheet name="別紙３（登園管理システム）" sheetId="18" r:id="rId4"/>
  </sheets>
  <definedNames>
    <definedName name="_xlnm.Print_Area" localSheetId="0">'計画書（鑑）'!$A$1:$D$28</definedName>
    <definedName name="_xlnm.Print_Area" localSheetId="1">'別紙１（バス安全装置）'!$A$1:$G$32</definedName>
    <definedName name="_xlnm.Print_Area" localSheetId="2">'別紙２（ICT）'!$A$1:$F$34</definedName>
    <definedName name="_xlnm.Print_Area" localSheetId="3">'別紙３（登園管理システム）'!$A$1:$F$34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8" l="1"/>
  <c r="F34" i="29"/>
  <c r="G32" i="16"/>
  <c r="F31" i="29" l="1"/>
  <c r="F31" i="18"/>
  <c r="G20" i="18" l="1"/>
  <c r="G21" i="18"/>
  <c r="G22" i="18"/>
  <c r="G23" i="18"/>
  <c r="G24" i="18"/>
  <c r="G25" i="18"/>
  <c r="G26" i="18"/>
  <c r="G27" i="18"/>
  <c r="G28" i="18"/>
  <c r="G19" i="18"/>
  <c r="F29" i="29" l="1"/>
  <c r="G29" i="16"/>
  <c r="F32" i="29" l="1"/>
  <c r="C7" i="29"/>
  <c r="C6" i="29"/>
  <c r="E5" i="29"/>
  <c r="C5" i="29"/>
  <c r="D22" i="15" l="1"/>
  <c r="E5" i="18" l="1"/>
  <c r="F29" i="18"/>
  <c r="F32" i="18" s="1"/>
  <c r="C7" i="18"/>
  <c r="C6" i="18"/>
  <c r="C5" i="18"/>
  <c r="D23" i="15" l="1"/>
  <c r="C7" i="16"/>
  <c r="C6" i="16"/>
  <c r="E5" i="16"/>
  <c r="C5" i="16"/>
  <c r="D21" i="15" l="1"/>
  <c r="D24" i="15" s="1"/>
</calcChain>
</file>

<file path=xl/comments1.xml><?xml version="1.0" encoding="utf-8"?>
<comments xmlns="http://schemas.openxmlformats.org/spreadsheetml/2006/main">
  <authors>
    <author>大阪府</author>
  </authors>
  <commentLis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 ref="A21" authorId="0" shapeId="0">
      <text>
        <r>
          <rPr>
            <sz val="9"/>
            <color indexed="81"/>
            <rFont val="MS P ゴシック"/>
            <family val="3"/>
            <charset val="128"/>
          </rPr>
          <t>【該当の意向確認】
R5.2.6付け教私第2413-2号
R4「幼稚園への通知･照会」103番</t>
        </r>
      </text>
    </comment>
    <comment ref="A22" authorId="0" shapeId="0">
      <text>
        <r>
          <rPr>
            <sz val="9"/>
            <color indexed="81"/>
            <rFont val="MS P ゴシック"/>
            <family val="3"/>
            <charset val="128"/>
          </rPr>
          <t>【該当の意向確認】
R5.2.6付け教私第2413-2号
R4「幼稚園への通知･照会」103番</t>
        </r>
      </text>
    </comment>
    <comment ref="A23" authorId="0" shapeId="0">
      <text>
        <r>
          <rPr>
            <sz val="9"/>
            <color indexed="81"/>
            <rFont val="MS P ゴシック"/>
            <family val="3"/>
            <charset val="128"/>
          </rPr>
          <t>【該当の意向確認】
R5.2.6付け教私第2413-2号
R4「幼稚園への通知･照会」103番</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F18" authorId="0" shapeId="0">
      <text>
        <r>
          <rPr>
            <sz val="9"/>
            <color indexed="81"/>
            <rFont val="MS P ゴシック"/>
            <family val="3"/>
            <charset val="128"/>
          </rPr>
          <t>安全装置の導入方法について、購入又はリースのいずれかを選択してください。</t>
        </r>
      </text>
    </comment>
    <comment ref="G18" authorId="0" shapeId="0">
      <text>
        <r>
          <rPr>
            <sz val="9"/>
            <color indexed="81"/>
            <rFont val="MS P ゴシック"/>
            <family val="3"/>
            <charset val="128"/>
          </rPr>
          <t>半角数字のみ入力してください。
（全角や単位は入力不可）</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「購入済」「購入予定」と回答いただいた事業であっても、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sharedStrings.xml><?xml version="1.0" encoding="utf-8"?>
<sst xmlns="http://schemas.openxmlformats.org/spreadsheetml/2006/main" count="170" uniqueCount="95">
  <si>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</si>
  <si>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</si>
  <si>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</si>
  <si>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</si>
  <si>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交付基準額</t>
    <rPh sb="0" eb="2">
      <t>コウフ</t>
    </rPh>
    <rPh sb="2" eb="4">
      <t>キジュン</t>
    </rPh>
    <rPh sb="4" eb="5">
      <t>ガク</t>
    </rPh>
    <phoneticPr fontId="1"/>
  </si>
  <si>
    <t>①</t>
    <phoneticPr fontId="1"/>
  </si>
  <si>
    <t>②</t>
    <phoneticPr fontId="1"/>
  </si>
  <si>
    <t>③</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</si>
  <si>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</si>
  <si>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</si>
  <si>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</si>
  <si>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</si>
  <si>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</si>
  <si>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</si>
  <si>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</si>
  <si>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</si>
  <si>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</si>
  <si>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</si>
  <si>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</si>
  <si>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</si>
  <si>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</si>
  <si>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</si>
  <si>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</si>
  <si>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</si>
  <si>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</si>
  <si>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</si>
  <si>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</si>
  <si>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</si>
  <si>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</si>
  <si>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</si>
  <si>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</si>
  <si>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</si>
  <si>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</si>
  <si>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</si>
  <si>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</si>
  <si>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</si>
  <si>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</si>
  <si>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</si>
  <si>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</si>
  <si>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事業計画内訳書（別紙１）</t>
    <rPh sb="0" eb="2">
      <t>ジギョウ</t>
    </rPh>
    <rPh sb="2" eb="4">
      <t>ケイカク</t>
    </rPh>
    <rPh sb="4" eb="7">
      <t>ウチワケショ</t>
    </rPh>
    <rPh sb="6" eb="7">
      <t>ショ</t>
    </rPh>
    <rPh sb="8" eb="10">
      <t>ベッシ</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</si>
  <si>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</si>
  <si>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事業計画内訳書（別紙２）</t>
    <rPh sb="0" eb="2">
      <t>ジギョウ</t>
    </rPh>
    <rPh sb="2" eb="4">
      <t>ケイカク</t>
    </rPh>
    <rPh sb="4" eb="7">
      <t>ウチワケショ</t>
    </rPh>
    <rPh sb="6" eb="7">
      <t>ショ</t>
    </rPh>
    <rPh sb="8" eb="10">
      <t>ベッシ</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</si>
  <si>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</si>
  <si>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事業計画内訳書（別紙３）</t>
    <rPh sb="0" eb="2">
      <t>ジギョウ</t>
    </rPh>
    <rPh sb="2" eb="4">
      <t>ケイカク</t>
    </rPh>
    <rPh sb="4" eb="6">
      <t>ウチワケ</t>
    </rPh>
    <rPh sb="8" eb="10">
      <t>ベッシ</t>
    </rPh>
    <phoneticPr fontId="1"/>
  </si>
  <si>
    <t>（大阪府私立学校安全特別対策事業費補助金）</t>
    <rPh sb="4" eb="20">
      <t>シリツガッコウアンゼントクベツタイサクジギョウヒホジョキン</t>
    </rPh>
    <phoneticPr fontId="2"/>
  </si>
  <si>
    <t>令和５年度大阪府私立学校安全特別対策事業費補助金　事業計画書</t>
    <rPh sb="3" eb="4">
      <t>ネン</t>
    </rPh>
    <rPh sb="8" eb="24">
      <t>シリツガッコウアンゼントクベツタイサクジギョウヒホジョキン</t>
    </rPh>
    <phoneticPr fontId="1"/>
  </si>
  <si>
    <t>　令和５年度 大阪府私立学校安全特別対策事業費補助金の事業計画について、関係書類を添えて次のとおり提出します。</t>
    <rPh sb="10" eb="23">
      <t>シリツガッコウアンゼントクベツタイサクジギョウヒ</t>
    </rPh>
    <rPh sb="44" eb="45">
      <t>ツギ</t>
    </rPh>
    <rPh sb="49" eb="51">
      <t>テイシュツ</t>
    </rPh>
    <phoneticPr fontId="1"/>
  </si>
  <si>
    <t>大阪府私立学校安全特別対策事業費補助金</t>
    <rPh sb="0" eb="3">
      <t>オオサカフ</t>
    </rPh>
    <rPh sb="3" eb="5">
      <t>シリツ</t>
    </rPh>
    <rPh sb="5" eb="7">
      <t>ガッコウ</t>
    </rPh>
    <rPh sb="7" eb="9">
      <t>アンゼン</t>
    </rPh>
    <rPh sb="9" eb="11">
      <t>トクベツ</t>
    </rPh>
    <rPh sb="11" eb="13">
      <t>タイサク</t>
    </rPh>
    <rPh sb="13" eb="15">
      <t>ジギョウ</t>
    </rPh>
    <rPh sb="15" eb="16">
      <t>ヒ</t>
    </rPh>
    <rPh sb="16" eb="19">
      <t>ホジョキン</t>
    </rPh>
    <phoneticPr fontId="1"/>
  </si>
  <si>
    <t>【 ICTを活用した子供の見守り支援事業 】</t>
    <rPh sb="6" eb="8">
      <t>カツヨウ</t>
    </rPh>
    <rPh sb="10" eb="12">
      <t>コドモ</t>
    </rPh>
    <rPh sb="13" eb="15">
      <t>ミマモ</t>
    </rPh>
    <rPh sb="16" eb="18">
      <t>シエン</t>
    </rPh>
    <rPh sb="18" eb="20">
      <t>ジギョウ</t>
    </rPh>
    <phoneticPr fontId="2"/>
  </si>
  <si>
    <t>【 送迎用バスの改修支援事業 】</t>
    <rPh sb="2" eb="5">
      <t>ソウゲイヨウ</t>
    </rPh>
    <rPh sb="8" eb="14">
      <t>カイシュウシエンジギョウ</t>
    </rPh>
    <phoneticPr fontId="2"/>
  </si>
  <si>
    <t>【 登降園（登下校）管理システム導入支援事業 】</t>
    <rPh sb="2" eb="4">
      <t>トウコウ</t>
    </rPh>
    <rPh sb="4" eb="5">
      <t>エン</t>
    </rPh>
    <rPh sb="6" eb="9">
      <t>トウゲコウ</t>
    </rPh>
    <rPh sb="10" eb="12">
      <t>カンリ</t>
    </rPh>
    <rPh sb="16" eb="22">
      <t>ドウニュウシエンジギョウ</t>
    </rPh>
    <phoneticPr fontId="2"/>
  </si>
  <si>
    <r>
      <t>補助事業活用計画（</t>
    </r>
    <r>
      <rPr>
        <b/>
        <sz val="11"/>
        <rFont val="ＭＳ Ｐゴシック"/>
        <family val="3"/>
        <charset val="128"/>
      </rPr>
      <t>令和５年２月６日付け教私第2413-2号</t>
    </r>
    <r>
      <rPr>
        <sz val="11"/>
        <rFont val="ＭＳ Ｐゴシック"/>
        <family val="3"/>
        <charset val="128"/>
      </rPr>
      <t>）にて、「購入済」または「購入予定」と回答いただいた事業が対象です。</t>
    </r>
    <rPh sb="0" eb="8">
      <t>ホジョジギョウカツヨウケイカク</t>
    </rPh>
    <rPh sb="9" eb="11">
      <t>レイワ</t>
    </rPh>
    <rPh sb="12" eb="13">
      <t>ネン</t>
    </rPh>
    <rPh sb="14" eb="15">
      <t>ガツ</t>
    </rPh>
    <rPh sb="16" eb="17">
      <t>ニチ</t>
    </rPh>
    <rPh sb="17" eb="18">
      <t>ヅ</t>
    </rPh>
    <rPh sb="19" eb="20">
      <t>キョウ</t>
    </rPh>
    <rPh sb="20" eb="21">
      <t>シ</t>
    </rPh>
    <rPh sb="21" eb="22">
      <t>ダイ</t>
    </rPh>
    <rPh sb="28" eb="29">
      <t>ゴウ</t>
    </rPh>
    <rPh sb="34" eb="37">
      <t>コウニュウズ</t>
    </rPh>
    <rPh sb="42" eb="46">
      <t>コウニュウヨテイ</t>
    </rPh>
    <rPh sb="48" eb="50">
      <t>カイトウ</t>
    </rPh>
    <rPh sb="55" eb="57">
      <t>ジギョウ</t>
    </rPh>
    <rPh sb="58" eb="60">
      <t>タイショウ</t>
    </rPh>
    <phoneticPr fontId="1"/>
  </si>
  <si>
    <t>【参考】 全園 定額</t>
    <rPh sb="1" eb="3">
      <t>サンコウ</t>
    </rPh>
    <rPh sb="5" eb="6">
      <t>ゼン</t>
    </rPh>
    <rPh sb="6" eb="7">
      <t>エン</t>
    </rPh>
    <rPh sb="8" eb="10">
      <t>テイガク</t>
    </rPh>
    <phoneticPr fontId="1"/>
  </si>
  <si>
    <t>【参考】　総事業費または①のいずれか低い額</t>
    <rPh sb="5" eb="6">
      <t>ソウ</t>
    </rPh>
    <rPh sb="6" eb="8">
      <t>ジギョウ</t>
    </rPh>
    <rPh sb="8" eb="9">
      <t>ヒ</t>
    </rPh>
    <rPh sb="18" eb="19">
      <t>ヒク</t>
    </rPh>
    <rPh sb="20" eb="21">
      <t>ガク</t>
    </rPh>
    <phoneticPr fontId="1"/>
  </si>
  <si>
    <t>送迎用バスの改修支援事業</t>
    <rPh sb="0" eb="2">
      <t>ソウゲイ</t>
    </rPh>
    <rPh sb="2" eb="3">
      <t>ヨウ</t>
    </rPh>
    <rPh sb="6" eb="8">
      <t>カイシュウ</t>
    </rPh>
    <rPh sb="8" eb="10">
      <t>シエン</t>
    </rPh>
    <rPh sb="10" eb="12">
      <t>ジギョウ</t>
    </rPh>
    <phoneticPr fontId="2"/>
  </si>
  <si>
    <t>ICTを活用した子供の見守り支援事業</t>
    <rPh sb="4" eb="6">
      <t>カツヨウ</t>
    </rPh>
    <rPh sb="8" eb="10">
      <t>コドモ</t>
    </rPh>
    <rPh sb="11" eb="13">
      <t>ミマモ</t>
    </rPh>
    <rPh sb="14" eb="16">
      <t>シエン</t>
    </rPh>
    <rPh sb="16" eb="18">
      <t>ジギョウ</t>
    </rPh>
    <phoneticPr fontId="2"/>
  </si>
  <si>
    <t>登降園（登下校）管理システム導入支援事業</t>
    <rPh sb="0" eb="2">
      <t>トウコウ</t>
    </rPh>
    <rPh sb="2" eb="3">
      <t>エン</t>
    </rPh>
    <rPh sb="4" eb="7">
      <t>トウゲコウ</t>
    </rPh>
    <rPh sb="8" eb="10">
      <t>カンリ</t>
    </rPh>
    <rPh sb="14" eb="16">
      <t>ドウニュウ</t>
    </rPh>
    <rPh sb="16" eb="18">
      <t>シエン</t>
    </rPh>
    <rPh sb="18" eb="20">
      <t>ジギョウ</t>
    </rPh>
    <phoneticPr fontId="2"/>
  </si>
  <si>
    <t>対象車両番号</t>
    <rPh sb="0" eb="2">
      <t>タイショウ</t>
    </rPh>
    <rPh sb="2" eb="6">
      <t>シャリョウバンゴウ</t>
    </rPh>
    <phoneticPr fontId="1"/>
  </si>
  <si>
    <t>安全装置の認定番号</t>
    <rPh sb="0" eb="4">
      <t>アンゼンソウチ</t>
    </rPh>
    <rPh sb="5" eb="9">
      <t>ニンテイバンゴウ</t>
    </rPh>
    <phoneticPr fontId="1"/>
  </si>
  <si>
    <t>設置年月日（予定日）</t>
    <rPh sb="0" eb="5">
      <t>セッチネンガッピ</t>
    </rPh>
    <rPh sb="6" eb="9">
      <t>ヨテイビ</t>
    </rPh>
    <phoneticPr fontId="1"/>
  </si>
  <si>
    <t>令和５年７月１日</t>
    <rPh sb="0" eb="2">
      <t>レイワ</t>
    </rPh>
    <rPh sb="3" eb="4">
      <t>ネン</t>
    </rPh>
    <rPh sb="5" eb="6">
      <t>ガツ</t>
    </rPh>
    <rPh sb="7" eb="8">
      <t>ニチ</t>
    </rPh>
    <phoneticPr fontId="1"/>
  </si>
  <si>
    <t>私学助成</t>
  </si>
  <si>
    <t>○○幼稚園</t>
    <rPh sb="2" eb="5">
      <t>ヨウチエン</t>
    </rPh>
    <phoneticPr fontId="3"/>
  </si>
  <si>
    <t>大阪市中央区大手前３－１－４３</t>
    <rPh sb="0" eb="3">
      <t>オオサカシ</t>
    </rPh>
    <rPh sb="3" eb="6">
      <t>チュウオウク</t>
    </rPh>
    <rPh sb="6" eb="9">
      <t>オオテマエ</t>
    </rPh>
    <phoneticPr fontId="3"/>
  </si>
  <si>
    <t>学校法人○○○学園</t>
    <rPh sb="0" eb="2">
      <t>ガッコウ</t>
    </rPh>
    <rPh sb="2" eb="4">
      <t>ホウジン</t>
    </rPh>
    <rPh sb="7" eb="9">
      <t>ガクエン</t>
    </rPh>
    <phoneticPr fontId="3"/>
  </si>
  <si>
    <t>理事長　○○　○○</t>
    <rPh sb="0" eb="3">
      <t>リジチョウ</t>
    </rPh>
    <phoneticPr fontId="3"/>
  </si>
  <si>
    <t>事務　△△、□□</t>
    <rPh sb="0" eb="2">
      <t>ジム</t>
    </rPh>
    <phoneticPr fontId="3"/>
  </si>
  <si>
    <t>０６－６２１０－９２７３</t>
  </si>
  <si>
    <t>✔</t>
  </si>
  <si>
    <t>A-◇◇◇</t>
    <phoneticPr fontId="1"/>
  </si>
  <si>
    <t>C-×××</t>
    <phoneticPr fontId="1"/>
  </si>
  <si>
    <t>購入</t>
  </si>
  <si>
    <t>リース</t>
  </si>
  <si>
    <t>大阪200さ○○○○</t>
    <rPh sb="0" eb="2">
      <t>オオサカ</t>
    </rPh>
    <phoneticPr fontId="1"/>
  </si>
  <si>
    <t>大阪200せ△△△△</t>
    <rPh sb="0" eb="2">
      <t>オオサカ</t>
    </rPh>
    <phoneticPr fontId="1"/>
  </si>
  <si>
    <t>乗車定員</t>
    <rPh sb="0" eb="2">
      <t>ジョウシャ</t>
    </rPh>
    <rPh sb="2" eb="4">
      <t>テイイン</t>
    </rPh>
    <phoneticPr fontId="1"/>
  </si>
  <si>
    <t>安全装置の購入またはリースの別</t>
    <rPh sb="0" eb="4">
      <t>アンゼンソウチ</t>
    </rPh>
    <rPh sb="5" eb="7">
      <t>コウニュウ</t>
    </rPh>
    <rPh sb="14" eb="15">
      <t>ベツ</t>
    </rPh>
    <phoneticPr fontId="1"/>
  </si>
  <si>
    <t>保護者連絡・お知らせ配信用システムの導入費用</t>
    <rPh sb="0" eb="3">
      <t>ホゴシャ</t>
    </rPh>
    <rPh sb="3" eb="5">
      <t>レンラク</t>
    </rPh>
    <rPh sb="7" eb="8">
      <t>シ</t>
    </rPh>
    <rPh sb="10" eb="12">
      <t>ハイシン</t>
    </rPh>
    <rPh sb="12" eb="13">
      <t>ヨウ</t>
    </rPh>
    <rPh sb="18" eb="20">
      <t>ドウニュウ</t>
    </rPh>
    <rPh sb="20" eb="22">
      <t>ヒヨウ</t>
    </rPh>
    <phoneticPr fontId="3"/>
  </si>
  <si>
    <t>上記システム利用のためのタブレット購入費用</t>
    <rPh sb="0" eb="2">
      <t>ジョウキ</t>
    </rPh>
    <rPh sb="6" eb="8">
      <t>リヨウ</t>
    </rPh>
    <rPh sb="17" eb="19">
      <t>コウニュウ</t>
    </rPh>
    <rPh sb="19" eb="21">
      <t>ヒヨウ</t>
    </rPh>
    <phoneticPr fontId="3"/>
  </si>
  <si>
    <t>Wi-Fi環境整備費用</t>
    <rPh sb="0" eb="9">
      <t>ワイファイカンキョウセイビ</t>
    </rPh>
    <rPh sb="9" eb="11">
      <t>ヒヨウ</t>
    </rPh>
    <phoneticPr fontId="3"/>
  </si>
  <si>
    <t>これまで教員が電話やお手紙で行っていた連絡・お知らせをシステムで一斉配信することにより、教員の事務負担軽減につなげる</t>
    <rPh sb="4" eb="6">
      <t>キョウイン</t>
    </rPh>
    <rPh sb="7" eb="9">
      <t>デンワ</t>
    </rPh>
    <rPh sb="11" eb="13">
      <t>テガミ</t>
    </rPh>
    <rPh sb="14" eb="15">
      <t>オコナ</t>
    </rPh>
    <rPh sb="19" eb="21">
      <t>レンラク</t>
    </rPh>
    <rPh sb="23" eb="24">
      <t>シ</t>
    </rPh>
    <rPh sb="32" eb="34">
      <t>イッセイ</t>
    </rPh>
    <rPh sb="34" eb="36">
      <t>ハイシン</t>
    </rPh>
    <rPh sb="44" eb="46">
      <t>キョウイン</t>
    </rPh>
    <rPh sb="47" eb="49">
      <t>ジム</t>
    </rPh>
    <rPh sb="49" eb="51">
      <t>フタン</t>
    </rPh>
    <rPh sb="51" eb="53">
      <t>ケイゲン</t>
    </rPh>
    <phoneticPr fontId="3"/>
  </si>
  <si>
    <t>上記システムを各保育室で担任が利用できるよう購入</t>
    <rPh sb="0" eb="2">
      <t>ジョウキ</t>
    </rPh>
    <rPh sb="7" eb="10">
      <t>カクホイク</t>
    </rPh>
    <rPh sb="10" eb="11">
      <t>シツ</t>
    </rPh>
    <rPh sb="12" eb="14">
      <t>タンニン</t>
    </rPh>
    <rPh sb="15" eb="17">
      <t>リヨウ</t>
    </rPh>
    <rPh sb="22" eb="24">
      <t>コウニュウ</t>
    </rPh>
    <phoneticPr fontId="3"/>
  </si>
  <si>
    <t>上記システム・タブレットを各保育室で利用するために園内の無線LAN配線工事を実施（Wi-Fiルータ等の購入費用も工事費に含まれる）</t>
    <rPh sb="0" eb="2">
      <t>ジョウキ</t>
    </rPh>
    <rPh sb="13" eb="16">
      <t>カクホイク</t>
    </rPh>
    <rPh sb="16" eb="17">
      <t>シツ</t>
    </rPh>
    <rPh sb="18" eb="20">
      <t>リヨウ</t>
    </rPh>
    <rPh sb="25" eb="27">
      <t>エンナイ</t>
    </rPh>
    <rPh sb="28" eb="30">
      <t>ムセン</t>
    </rPh>
    <rPh sb="33" eb="35">
      <t>ハイセン</t>
    </rPh>
    <rPh sb="35" eb="37">
      <t>コウジ</t>
    </rPh>
    <rPh sb="38" eb="40">
      <t>ジッシ</t>
    </rPh>
    <rPh sb="49" eb="50">
      <t>ナド</t>
    </rPh>
    <rPh sb="51" eb="53">
      <t>コウニュウ</t>
    </rPh>
    <rPh sb="53" eb="55">
      <t>ヒヨウ</t>
    </rPh>
    <rPh sb="56" eb="59">
      <t>コウジヒ</t>
    </rPh>
    <rPh sb="60" eb="61">
      <t>フク</t>
    </rPh>
    <phoneticPr fontId="3"/>
  </si>
  <si>
    <t>登降園管理システム導入費用</t>
    <rPh sb="0" eb="1">
      <t>ノボル</t>
    </rPh>
    <rPh sb="1" eb="3">
      <t>コウエン</t>
    </rPh>
    <rPh sb="3" eb="5">
      <t>カンリ</t>
    </rPh>
    <rPh sb="9" eb="11">
      <t>ドウニュウ</t>
    </rPh>
    <rPh sb="11" eb="13">
      <t>ヒヨウ</t>
    </rPh>
    <phoneticPr fontId="3"/>
  </si>
  <si>
    <t>上記システムの月額使用料</t>
    <rPh sb="0" eb="2">
      <t>ジョウキ</t>
    </rPh>
    <rPh sb="7" eb="12">
      <t>ゲツガクシヨウリョウ</t>
    </rPh>
    <phoneticPr fontId="3"/>
  </si>
  <si>
    <t>ｉｃタグ読み取りによる登降園管理を行うことで、教員による記録が不要となり、また各種納付金の計算が容易に行えるようになる。</t>
    <rPh sb="4" eb="5">
      <t>ヨ</t>
    </rPh>
    <rPh sb="6" eb="7">
      <t>ト</t>
    </rPh>
    <rPh sb="11" eb="12">
      <t>ノボル</t>
    </rPh>
    <rPh sb="12" eb="14">
      <t>コウエン</t>
    </rPh>
    <rPh sb="14" eb="16">
      <t>カンリ</t>
    </rPh>
    <rPh sb="17" eb="18">
      <t>オコナ</t>
    </rPh>
    <rPh sb="23" eb="25">
      <t>キョウイン</t>
    </rPh>
    <rPh sb="28" eb="30">
      <t>キロク</t>
    </rPh>
    <rPh sb="31" eb="33">
      <t>フヨウ</t>
    </rPh>
    <rPh sb="39" eb="41">
      <t>カクシュ</t>
    </rPh>
    <rPh sb="41" eb="44">
      <t>ノウフキン</t>
    </rPh>
    <rPh sb="45" eb="47">
      <t>ケイサン</t>
    </rPh>
    <rPh sb="48" eb="50">
      <t>ヨウイ</t>
    </rPh>
    <rPh sb="51" eb="52">
      <t>オコナ</t>
    </rPh>
    <phoneticPr fontId="3"/>
  </si>
  <si>
    <t>令和４年４月～令和５年３月の月額使用料</t>
    <rPh sb="0" eb="2">
      <t>レイワ</t>
    </rPh>
    <rPh sb="3" eb="4">
      <t>ネン</t>
    </rPh>
    <rPh sb="5" eb="6">
      <t>ガツ</t>
    </rPh>
    <rPh sb="7" eb="9">
      <t>レイワ</t>
    </rPh>
    <rPh sb="10" eb="11">
      <t>ネン</t>
    </rPh>
    <rPh sb="12" eb="13">
      <t>ガツ</t>
    </rPh>
    <rPh sb="14" eb="16">
      <t>ゲツガク</t>
    </rPh>
    <rPh sb="16" eb="19">
      <t>シヨウリョウ</t>
    </rPh>
    <phoneticPr fontId="3"/>
  </si>
  <si>
    <t>目的・用途等</t>
    <rPh sb="0" eb="2">
      <t>モクテキ</t>
    </rPh>
    <rPh sb="3" eb="5">
      <t>ヨウト</t>
    </rPh>
    <rPh sb="5" eb="6">
      <t>ナド</t>
    </rPh>
    <phoneticPr fontId="1"/>
  </si>
  <si>
    <t>【参考】　全園 700,000円</t>
    <rPh sb="5" eb="6">
      <t>ゼン</t>
    </rPh>
    <rPh sb="6" eb="7">
      <t>エン</t>
    </rPh>
    <rPh sb="15" eb="16">
      <t>エン</t>
    </rPh>
    <phoneticPr fontId="1"/>
  </si>
  <si>
    <t>【参考】　全園 200,000円</t>
    <rPh sb="5" eb="6">
      <t>ゼン</t>
    </rPh>
    <rPh sb="6" eb="7">
      <t>エン</t>
    </rPh>
    <rPh sb="15" eb="16">
      <t>エン</t>
    </rPh>
    <phoneticPr fontId="1"/>
  </si>
  <si>
    <t>令和４年９月５日から令和６年３月31日の期間中に納品、支出が完了する経費が対象です。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4" eb="26">
      <t>ノウヒン</t>
    </rPh>
    <rPh sb="27" eb="29">
      <t>シシュツ</t>
    </rPh>
    <rPh sb="30" eb="32">
      <t>カンリョウ</t>
    </rPh>
    <rPh sb="34" eb="36">
      <t>ケイヒ</t>
    </rPh>
    <rPh sb="37" eb="39">
      <t>タイショウ</t>
    </rPh>
    <phoneticPr fontId="1"/>
  </si>
  <si>
    <t>【参考】 １台あたりの補助対象経費（175千円を超える場合は175千円、175千円以下の場合は事業費）の合計</t>
    <rPh sb="6" eb="7">
      <t>ダイ</t>
    </rPh>
    <rPh sb="11" eb="17">
      <t>ホジョタイショウケイヒ</t>
    </rPh>
    <rPh sb="21" eb="23">
      <t>センエン</t>
    </rPh>
    <rPh sb="24" eb="25">
      <t>コ</t>
    </rPh>
    <rPh sb="27" eb="29">
      <t>バアイ</t>
    </rPh>
    <rPh sb="33" eb="35">
      <t>センエン</t>
    </rPh>
    <rPh sb="39" eb="41">
      <t>センエン</t>
    </rPh>
    <rPh sb="41" eb="43">
      <t>イカ</t>
    </rPh>
    <rPh sb="44" eb="46">
      <t>バアイ</t>
    </rPh>
    <rPh sb="47" eb="49">
      <t>ジギョウ</t>
    </rPh>
    <rPh sb="49" eb="50">
      <t>ヒ</t>
    </rPh>
    <rPh sb="52" eb="54">
      <t>ゴウケイ</t>
    </rPh>
    <phoneticPr fontId="1"/>
  </si>
  <si>
    <t>【参考】  全園 4/5</t>
    <rPh sb="1" eb="3">
      <t>サンコウ</t>
    </rPh>
    <rPh sb="6" eb="7">
      <t>ゼン</t>
    </rPh>
    <rPh sb="7" eb="8">
      <t>エン</t>
    </rPh>
    <phoneticPr fontId="1"/>
  </si>
  <si>
    <t>【参考】  ②×③</t>
    <rPh sb="1" eb="3">
      <t>サンコウ</t>
    </rPh>
    <phoneticPr fontId="1"/>
  </si>
  <si>
    <t xml:space="preserve">【参考】  ②×③ </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</si>
</sst>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quot;円&quot;"/>
    <numFmt numFmtId="177" formatCode="#,##0\ &quot;円&quot;"/>
  </numFmts>
  <fonts count="18">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11"/>
      <name val="ＭＳ Ｐゴシック"/>
      <family val="3"/>
      <charset val="128"/>
    </font>
    <font>
      <b/>
      <sz val="11"/>
      <color rgb="FFFF0000"/>
      <name val="ＭＳ Ｐゴシック"/>
      <family val="3"/>
      <charset val="128"/>
    </font>
    <font>
      <sz val="10"/>
      <name val="ＭＳ Ｐゴシック"/>
      <family val="3"/>
      <charset val="128"/>
    </font>
    <font>
      <b/>
      <sz val="13"/>
      <color theme="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5" fillId="0" borderId="13" xfId="0" applyNumberFormat="1" applyFont="1" applyBorder="1" applyAlignment="1">
      <alignment horizontal="right" vertical="center" indent="1"/>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4"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177" fontId="5" fillId="0" borderId="13" xfId="0" applyNumberFormat="1" applyFont="1" applyBorder="1" applyAlignment="1" applyProtection="1">
      <alignment horizontal="right" vertical="center" indent="1"/>
    </xf>
    <xf numFmtId="0" fontId="5" fillId="2"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2" xfId="0" applyFont="1" applyBorder="1" applyAlignment="1" applyProtection="1">
      <alignment horizontal="center" vertical="center"/>
    </xf>
    <xf numFmtId="176" fontId="13" fillId="2" borderId="12"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 xfId="0" applyFont="1" applyBorder="1" applyAlignment="1">
      <alignment horizontal="center" vertical="center" wrapText="1"/>
    </xf>
    <xf numFmtId="0" fontId="10" fillId="2" borderId="1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57" fontId="10" fillId="2" borderId="15" xfId="0" applyNumberFormat="1" applyFont="1" applyFill="1" applyBorder="1" applyAlignment="1" applyProtection="1">
      <alignment horizontal="center" vertical="center" shrinkToFit="1"/>
      <protection locked="0"/>
    </xf>
    <xf numFmtId="176" fontId="5" fillId="2" borderId="12" xfId="0" applyNumberFormat="1"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16"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12" xfId="0" applyFont="1" applyBorder="1" applyAlignment="1">
      <alignment horizontal="left" vertical="center" indent="1"/>
    </xf>
    <xf numFmtId="0" fontId="13" fillId="0" borderId="1" xfId="0" applyFont="1" applyBorder="1" applyAlignment="1">
      <alignment horizontal="left" vertical="center" indent="1"/>
    </xf>
    <xf numFmtId="0" fontId="13" fillId="0" borderId="10"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10" xfId="0" applyFont="1" applyBorder="1" applyAlignment="1">
      <alignment horizontal="left" vertical="center" wrapText="1" indent="1"/>
    </xf>
    <xf numFmtId="0" fontId="12" fillId="0" borderId="3" xfId="0" applyFont="1" applyBorder="1" applyAlignment="1">
      <alignment vertical="center"/>
    </xf>
    <xf numFmtId="0" fontId="12" fillId="0" borderId="3" xfId="0" applyFont="1" applyBorder="1" applyAlignment="1">
      <alignment vertical="center" shrinkToFit="1"/>
    </xf>
    <xf numFmtId="0" fontId="13" fillId="0" borderId="10" xfId="0" applyFont="1" applyFill="1" applyBorder="1" applyAlignment="1">
      <alignment horizontal="left" vertical="center" indent="1" shrinkToFit="1"/>
    </xf>
    <xf numFmtId="0" fontId="13" fillId="0" borderId="3" xfId="0" applyFont="1" applyFill="1" applyBorder="1" applyAlignment="1">
      <alignment horizontal="left" vertical="center" indent="1" shrinkToFit="1"/>
    </xf>
    <xf numFmtId="0" fontId="13" fillId="0" borderId="4" xfId="0" applyFont="1" applyFill="1" applyBorder="1" applyAlignment="1">
      <alignment horizontal="left" vertical="center" indent="1" shrinkToFit="1"/>
    </xf>
    <xf numFmtId="0" fontId="13" fillId="0" borderId="10"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4" xfId="0" applyFont="1" applyFill="1" applyBorder="1" applyAlignment="1">
      <alignment horizontal="left" vertical="center" inden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0"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2" fillId="0" borderId="3" xfId="0" applyFont="1" applyBorder="1" applyAlignment="1">
      <alignment vertical="center" wrapText="1"/>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xf numFmtId="0" fontId="15" fillId="2" borderId="10" xfId="0"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3" fillId="0" borderId="1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3" fillId="0" borderId="11" xfId="0" applyFont="1" applyBorder="1" applyAlignment="1">
      <alignment horizontal="center" vertical="center"/>
    </xf>
    <xf numFmtId="0" fontId="13" fillId="0" borderId="10" xfId="0" applyFont="1" applyFill="1" applyBorder="1" applyAlignment="1" applyProtection="1">
      <alignment horizontal="left" vertical="center" indent="1"/>
    </xf>
    <xf numFmtId="0" fontId="13" fillId="0" borderId="3" xfId="0" applyFont="1" applyFill="1" applyBorder="1" applyAlignment="1" applyProtection="1">
      <alignment horizontal="left" vertical="center" indent="1"/>
    </xf>
    <xf numFmtId="0" fontId="13"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3" fillId="0" borderId="12" xfId="0" applyFont="1" applyBorder="1" applyAlignment="1" applyProtection="1">
      <alignment horizontal="left" vertical="center" indent="1"/>
    </xf>
    <xf numFmtId="0" fontId="13" fillId="0" borderId="1" xfId="0" applyFont="1" applyBorder="1" applyAlignment="1" applyProtection="1">
      <alignment horizontal="left" vertical="center" indent="1"/>
    </xf>
  </cellXfs>
  <cellStyles count="1">
    <cellStyle name="標準" xfId="0" builtinId="0"/>
  </cellStyles>
  <dxfs count="1">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xdr:col>
      <xdr:colOff>85725</xdr:colOff>
      <xdr:row>3</xdr:row>
      <xdr:rowOff>47624</xdr:rowOff>
    </xdr:from>
    <xdr:to>
      <xdr:col>11</xdr:col>
      <xdr:colOff>628650</xdr:colOff>
      <xdr:row>9</xdr:row>
      <xdr:rowOff>57149</xdr:rowOff>
    </xdr:to>
    <xdr:sp macro="" textlink="">
      <xdr:nvSpPr>
        <xdr:cNvPr id="4" name="角丸四角形 3"/>
        <xdr:cNvSpPr/>
      </xdr:nvSpPr>
      <xdr:spPr>
        <a:xfrm>
          <a:off x="6048375" y="676274"/>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シートの追加・削除等も不可。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38100</xdr:colOff>
      <xdr:row>1</xdr:row>
      <xdr:rowOff>0</xdr:rowOff>
    </xdr:from>
    <xdr:to>
      <xdr:col>1</xdr:col>
      <xdr:colOff>161925</xdr:colOff>
      <xdr:row>3</xdr:row>
      <xdr:rowOff>133350</xdr:rowOff>
    </xdr:to>
    <xdr:sp macro="" textlink="">
      <xdr:nvSpPr>
        <xdr:cNvPr id="5" name="正方形/長方形 4"/>
        <xdr:cNvSpPr/>
      </xdr:nvSpPr>
      <xdr:spPr>
        <a:xfrm>
          <a:off x="38100" y="209550"/>
          <a:ext cx="1533525" cy="552450"/>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885825</xdr:colOff>
      <xdr:row>2</xdr:row>
      <xdr:rowOff>142875</xdr:rowOff>
    </xdr:from>
    <xdr:to>
      <xdr:col>3</xdr:col>
      <xdr:colOff>95250</xdr:colOff>
      <xdr:row>4</xdr:row>
      <xdr:rowOff>85725</xdr:rowOff>
    </xdr:to>
    <xdr:sp macro="" textlink="">
      <xdr:nvSpPr>
        <xdr:cNvPr id="6" name="角丸四角形吹き出し 5"/>
        <xdr:cNvSpPr/>
      </xdr:nvSpPr>
      <xdr:spPr>
        <a:xfrm>
          <a:off x="2295525" y="561975"/>
          <a:ext cx="2190750" cy="361950"/>
        </a:xfrm>
        <a:prstGeom prst="wedgeRoundRectCallout">
          <a:avLst>
            <a:gd name="adj1" fmla="val 60430"/>
            <a:gd name="adj2" fmla="val -3501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atin typeface="Meiryo UI" panose="020B0604030504040204" pitchFamily="50" charset="-128"/>
              <a:ea typeface="Meiryo UI" panose="020B0604030504040204" pitchFamily="50" charset="-128"/>
            </a:rPr>
            <a:t>提出する日付を入力してください</a:t>
          </a:r>
          <a:endParaRPr kumimoji="1" lang="en-US" altLang="ja-JP" sz="1000" b="0">
            <a:latin typeface="Meiryo UI" panose="020B0604030504040204" pitchFamily="50" charset="-128"/>
            <a:ea typeface="Meiryo UI" panose="020B0604030504040204" pitchFamily="50" charset="-128"/>
          </a:endParaRPr>
        </a:p>
      </xdr:txBody>
    </xdr:sp>
    <xdr:clientData/>
  </xdr:twoCellAnchor>
  <xdr:twoCellAnchor>
    <xdr:from>
      <xdr:col>1</xdr:col>
      <xdr:colOff>1562100</xdr:colOff>
      <xdr:row>13</xdr:row>
      <xdr:rowOff>142875</xdr:rowOff>
    </xdr:from>
    <xdr:to>
      <xdr:col>3</xdr:col>
      <xdr:colOff>1457325</xdr:colOff>
      <xdr:row>17</xdr:row>
      <xdr:rowOff>190500</xdr:rowOff>
    </xdr:to>
    <xdr:sp macro="" textlink="">
      <xdr:nvSpPr>
        <xdr:cNvPr id="7" name="角丸四角形吹き出し 6"/>
        <xdr:cNvSpPr/>
      </xdr:nvSpPr>
      <xdr:spPr>
        <a:xfrm>
          <a:off x="2971800" y="3448050"/>
          <a:ext cx="2876550" cy="1381125"/>
        </a:xfrm>
        <a:prstGeom prst="wedgeRoundRectCallout">
          <a:avLst>
            <a:gd name="adj1" fmla="val 18368"/>
            <a:gd name="adj2" fmla="val 67743"/>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　各交付希望額は入力しないでください。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　別紙１～８を入力いただくと</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　自動で反映されます。</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a:t>
          </a:r>
          <a:r>
            <a:rPr kumimoji="1" lang="en-US" altLang="ja-JP" sz="1000" b="0">
              <a:latin typeface="Meiryo UI" panose="020B0604030504040204" pitchFamily="50" charset="-128"/>
              <a:ea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rPr>
            <a:t>万が一正常に反映されない場合は、</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当課担当者までご連絡ください。　</a:t>
          </a:r>
          <a:endParaRPr kumimoji="1" lang="en-US" altLang="ja-JP" sz="10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0</xdr:row>
      <xdr:rowOff>104775</xdr:rowOff>
    </xdr:from>
    <xdr:to>
      <xdr:col>12</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123825</xdr:colOff>
      <xdr:row>3</xdr:row>
      <xdr:rowOff>76200</xdr:rowOff>
    </xdr:from>
    <xdr:to>
      <xdr:col>14</xdr:col>
      <xdr:colOff>485775</xdr:colOff>
      <xdr:row>9</xdr:row>
      <xdr:rowOff>123825</xdr:rowOff>
    </xdr:to>
    <xdr:sp macro="" textlink="">
      <xdr:nvSpPr>
        <xdr:cNvPr id="4" name="角丸四角形 3"/>
        <xdr:cNvSpPr/>
      </xdr:nvSpPr>
      <xdr:spPr>
        <a:xfrm>
          <a:off x="8791575" y="80962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781050</xdr:colOff>
      <xdr:row>1</xdr:row>
      <xdr:rowOff>104775</xdr:rowOff>
    </xdr:from>
    <xdr:to>
      <xdr:col>6</xdr:col>
      <xdr:colOff>1390650</xdr:colOff>
      <xdr:row>5</xdr:row>
      <xdr:rowOff>38100</xdr:rowOff>
    </xdr:to>
    <xdr:sp macro="" textlink="">
      <xdr:nvSpPr>
        <xdr:cNvPr id="5" name="正方形/長方形 4"/>
        <xdr:cNvSpPr/>
      </xdr:nvSpPr>
      <xdr:spPr>
        <a:xfrm>
          <a:off x="6524625" y="276225"/>
          <a:ext cx="16287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666750</xdr:colOff>
      <xdr:row>1</xdr:row>
      <xdr:rowOff>9524</xdr:rowOff>
    </xdr:from>
    <xdr:to>
      <xdr:col>3</xdr:col>
      <xdr:colOff>28575</xdr:colOff>
      <xdr:row>3</xdr:row>
      <xdr:rowOff>219074</xdr:rowOff>
    </xdr:to>
    <xdr:sp macro="" textlink="">
      <xdr:nvSpPr>
        <xdr:cNvPr id="6" name="角丸四角形吹き出し 5"/>
        <xdr:cNvSpPr/>
      </xdr:nvSpPr>
      <xdr:spPr>
        <a:xfrm>
          <a:off x="1066800" y="180974"/>
          <a:ext cx="1857375"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781050</xdr:colOff>
      <xdr:row>20</xdr:row>
      <xdr:rowOff>276225</xdr:rowOff>
    </xdr:from>
    <xdr:to>
      <xdr:col>5</xdr:col>
      <xdr:colOff>828675</xdr:colOff>
      <xdr:row>24</xdr:row>
      <xdr:rowOff>304800</xdr:rowOff>
    </xdr:to>
    <xdr:sp macro="" textlink="">
      <xdr:nvSpPr>
        <xdr:cNvPr id="7" name="角丸四角形 6"/>
        <xdr:cNvSpPr/>
      </xdr:nvSpPr>
      <xdr:spPr>
        <a:xfrm>
          <a:off x="1181100" y="5486400"/>
          <a:ext cx="5753100" cy="1362075"/>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・「安全装置の認定番号」は、こども家庭庁</a:t>
          </a:r>
          <a:r>
            <a:rPr kumimoji="1" lang="en-US" altLang="ja-JP" sz="1050" b="0">
              <a:latin typeface="Meiryo UI" panose="020B0604030504040204" pitchFamily="50" charset="-128"/>
              <a:ea typeface="Meiryo UI" panose="020B0604030504040204" pitchFamily="50" charset="-128"/>
            </a:rPr>
            <a:t>HP</a:t>
          </a:r>
          <a:r>
            <a:rPr kumimoji="1" lang="ja-JP" altLang="en-US" sz="1050" b="0">
              <a:latin typeface="Meiryo UI" panose="020B0604030504040204" pitchFamily="50" charset="-128"/>
              <a:ea typeface="Meiryo UI" panose="020B0604030504040204" pitchFamily="50" charset="-128"/>
            </a:rPr>
            <a:t>に掲載のリストから確認してください。</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ガイドラインに適合している装置で、リストに掲載されていない場合は、販売業者等にリスト掲載の</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手続きを依頼したうえで、製造メーカー名・装置名を記入してください。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114300</xdr:colOff>
      <xdr:row>3</xdr:row>
      <xdr:rowOff>142875</xdr:rowOff>
    </xdr:from>
    <xdr:to>
      <xdr:col>13</xdr:col>
      <xdr:colOff>476250</xdr:colOff>
      <xdr:row>9</xdr:row>
      <xdr:rowOff>190500</xdr:rowOff>
    </xdr:to>
    <xdr:sp macro="" textlink="">
      <xdr:nvSpPr>
        <xdr:cNvPr id="4" name="角丸四角形 3"/>
        <xdr:cNvSpPr/>
      </xdr:nvSpPr>
      <xdr:spPr>
        <a:xfrm>
          <a:off x="8782050" y="876300"/>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1838325</xdr:colOff>
      <xdr:row>1</xdr:row>
      <xdr:rowOff>85725</xdr:rowOff>
    </xdr:from>
    <xdr:to>
      <xdr:col>5</xdr:col>
      <xdr:colOff>1333500</xdr:colOff>
      <xdr:row>5</xdr:row>
      <xdr:rowOff>19050</xdr:rowOff>
    </xdr:to>
    <xdr:sp macro="" textlink="">
      <xdr:nvSpPr>
        <xdr:cNvPr id="5" name="正方形/長方形 4"/>
        <xdr:cNvSpPr/>
      </xdr:nvSpPr>
      <xdr:spPr>
        <a:xfrm>
          <a:off x="6819900" y="257175"/>
          <a:ext cx="17430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685800</xdr:colOff>
      <xdr:row>1</xdr:row>
      <xdr:rowOff>28575</xdr:rowOff>
    </xdr:from>
    <xdr:to>
      <xdr:col>2</xdr:col>
      <xdr:colOff>1095375</xdr:colOff>
      <xdr:row>3</xdr:row>
      <xdr:rowOff>238125</xdr:rowOff>
    </xdr:to>
    <xdr:sp macro="" textlink="">
      <xdr:nvSpPr>
        <xdr:cNvPr id="6" name="角丸四角形吹き出し 5"/>
        <xdr:cNvSpPr/>
      </xdr:nvSpPr>
      <xdr:spPr>
        <a:xfrm>
          <a:off x="1085850" y="200025"/>
          <a:ext cx="1828800"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638175</xdr:colOff>
      <xdr:row>20</xdr:row>
      <xdr:rowOff>314325</xdr:rowOff>
    </xdr:from>
    <xdr:to>
      <xdr:col>5</xdr:col>
      <xdr:colOff>485775</xdr:colOff>
      <xdr:row>30</xdr:row>
      <xdr:rowOff>180975</xdr:rowOff>
    </xdr:to>
    <xdr:sp macro="" textlink="">
      <xdr:nvSpPr>
        <xdr:cNvPr id="7" name="角丸四角形 6"/>
        <xdr:cNvSpPr/>
      </xdr:nvSpPr>
      <xdr:spPr>
        <a:xfrm>
          <a:off x="1038225" y="5200650"/>
          <a:ext cx="6677025" cy="3133725"/>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「内容」、「目的・用途等」には、詳細がわかるよう記入してください。詳細が確認できない場合は、補助対象外とします。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NG</a:t>
          </a:r>
          <a:r>
            <a:rPr kumimoji="1" lang="ja-JP" altLang="en-US" sz="1050" b="0">
              <a:latin typeface="Meiryo UI" panose="020B0604030504040204" pitchFamily="50" charset="-128"/>
              <a:ea typeface="Meiryo UI" panose="020B0604030504040204" pitchFamily="50" charset="-128"/>
            </a:rPr>
            <a:t>例</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「内容」</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保護者アプリ購入、情報管理システム購入、工事費、整備費　　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⇒経費の概要が確認できません。</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「目的・用途等」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安全確保のため、保護者支援のため、情報を一括管理するため、動画配信のため、</a:t>
          </a:r>
          <a:r>
            <a:rPr kumimoji="1" lang="en-US" altLang="ja-JP" sz="1050" b="0">
              <a:latin typeface="Meiryo UI" panose="020B0604030504040204" pitchFamily="50" charset="-128"/>
              <a:ea typeface="Meiryo UI" panose="020B0604030504040204" pitchFamily="50" charset="-128"/>
            </a:rPr>
            <a:t>Wi-Fi</a:t>
          </a:r>
          <a:r>
            <a:rPr kumimoji="1" lang="ja-JP" altLang="en-US" sz="1050" b="0">
              <a:latin typeface="Meiryo UI" panose="020B0604030504040204" pitchFamily="50" charset="-128"/>
              <a:ea typeface="Meiryo UI" panose="020B0604030504040204" pitchFamily="50" charset="-128"/>
            </a:rPr>
            <a:t>環境を整備するため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各クラス担任にタブレットを持たせるため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⇒導入の必要性や、効果、具体的な使用目的が確認できません。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104775</xdr:colOff>
      <xdr:row>3</xdr:row>
      <xdr:rowOff>133350</xdr:rowOff>
    </xdr:from>
    <xdr:to>
      <xdr:col>13</xdr:col>
      <xdr:colOff>466725</xdr:colOff>
      <xdr:row>9</xdr:row>
      <xdr:rowOff>180975</xdr:rowOff>
    </xdr:to>
    <xdr:sp macro="" textlink="">
      <xdr:nvSpPr>
        <xdr:cNvPr id="4" name="角丸四角形 3"/>
        <xdr:cNvSpPr/>
      </xdr:nvSpPr>
      <xdr:spPr>
        <a:xfrm>
          <a:off x="8772525" y="866775"/>
          <a:ext cx="5162550" cy="1476375"/>
        </a:xfrm>
        <a:prstGeom prst="round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セルのコピー＆貼り付けはしないでください（計算式が壊れる恐れあり）</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シートの移動・削除等も不可。</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a:t>
          </a:r>
          <a:r>
            <a:rPr kumimoji="1" lang="en-US" altLang="ja-JP" sz="1050" b="0">
              <a:solidFill>
                <a:sysClr val="windowText" lastClr="000000"/>
              </a:solidFill>
              <a:latin typeface="Meiryo UI" panose="020B0604030504040204" pitchFamily="50" charset="-128"/>
              <a:ea typeface="Meiryo UI" panose="020B0604030504040204" pitchFamily="50" charset="-128"/>
            </a:rPr>
            <a:t>※</a:t>
          </a:r>
          <a:r>
            <a:rPr kumimoji="1" lang="ja-JP" altLang="en-US" sz="1050" b="0">
              <a:solidFill>
                <a:sysClr val="windowText" lastClr="000000"/>
              </a:solidFill>
              <a:latin typeface="Meiryo UI" panose="020B0604030504040204" pitchFamily="50" charset="-128"/>
              <a:ea typeface="Meiryo UI" panose="020B0604030504040204" pitchFamily="50" charset="-128"/>
            </a:rPr>
            <a:t>データで提出は、入力いただいた本</a:t>
          </a:r>
          <a:r>
            <a:rPr kumimoji="1" lang="en-US" altLang="ja-JP" sz="1050" b="0">
              <a:solidFill>
                <a:sysClr val="windowText" lastClr="000000"/>
              </a:solidFill>
              <a:latin typeface="Meiryo UI" panose="020B0604030504040204" pitchFamily="50" charset="-128"/>
              <a:ea typeface="Meiryo UI" panose="020B0604030504040204" pitchFamily="50" charset="-128"/>
            </a:rPr>
            <a:t>Excel</a:t>
          </a:r>
          <a:r>
            <a:rPr kumimoji="1" lang="ja-JP" altLang="en-US" sz="1050" b="0">
              <a:solidFill>
                <a:sysClr val="windowText" lastClr="000000"/>
              </a:solidFill>
              <a:latin typeface="Meiryo UI" panose="020B0604030504040204" pitchFamily="50" charset="-128"/>
              <a:ea typeface="Meiryo UI" panose="020B0604030504040204" pitchFamily="50" charset="-128"/>
            </a:rPr>
            <a:t>をそのまま提出してください。</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0">
              <a:solidFill>
                <a:sysClr val="windowText" lastClr="000000"/>
              </a:solidFill>
              <a:latin typeface="Meiryo UI" panose="020B0604030504040204" pitchFamily="50" charset="-128"/>
              <a:ea typeface="Meiryo UI" panose="020B0604030504040204" pitchFamily="50" charset="-128"/>
            </a:rPr>
            <a:t>　　 紙での提出時は、当該事業の用紙のみで可です。</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rPr>
            <a:t>　</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注意</a:t>
          </a:r>
          <a:r>
            <a:rPr kumimoji="1" lang="en-US" altLang="ja-JP" sz="1050" b="1">
              <a:solidFill>
                <a:sysClr val="windowText" lastClr="000000"/>
              </a:solidFill>
              <a:latin typeface="Meiryo UI" panose="020B0604030504040204" pitchFamily="50" charset="-128"/>
              <a:ea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rPr>
            <a:t>　必ず、記入例にて記入方法を確認してください。</a:t>
          </a:r>
          <a:endParaRPr kumimoji="1" lang="en-US" altLang="ja-JP"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1809750</xdr:colOff>
      <xdr:row>1</xdr:row>
      <xdr:rowOff>76200</xdr:rowOff>
    </xdr:from>
    <xdr:to>
      <xdr:col>5</xdr:col>
      <xdr:colOff>1304925</xdr:colOff>
      <xdr:row>5</xdr:row>
      <xdr:rowOff>9525</xdr:rowOff>
    </xdr:to>
    <xdr:sp macro="" textlink="">
      <xdr:nvSpPr>
        <xdr:cNvPr id="5" name="正方形/長方形 4"/>
        <xdr:cNvSpPr/>
      </xdr:nvSpPr>
      <xdr:spPr>
        <a:xfrm>
          <a:off x="6791325" y="247650"/>
          <a:ext cx="1743075" cy="98107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533400</xdr:colOff>
      <xdr:row>1</xdr:row>
      <xdr:rowOff>28575</xdr:rowOff>
    </xdr:from>
    <xdr:to>
      <xdr:col>2</xdr:col>
      <xdr:colOff>942975</xdr:colOff>
      <xdr:row>3</xdr:row>
      <xdr:rowOff>238125</xdr:rowOff>
    </xdr:to>
    <xdr:sp macro="" textlink="">
      <xdr:nvSpPr>
        <xdr:cNvPr id="6" name="角丸四角形吹き出し 5"/>
        <xdr:cNvSpPr/>
      </xdr:nvSpPr>
      <xdr:spPr>
        <a:xfrm>
          <a:off x="933450" y="200025"/>
          <a:ext cx="1828800" cy="771525"/>
        </a:xfrm>
        <a:prstGeom prst="wedgeRoundRectCallout">
          <a:avLst>
            <a:gd name="adj1" fmla="val -60067"/>
            <a:gd name="adj2" fmla="val 156886"/>
            <a:gd name="adj3" fmla="val 16667"/>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必ず、すべての事項を確認し、チェックを付けてください。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666749</xdr:colOff>
      <xdr:row>20</xdr:row>
      <xdr:rowOff>0</xdr:rowOff>
    </xdr:from>
    <xdr:to>
      <xdr:col>5</xdr:col>
      <xdr:colOff>514349</xdr:colOff>
      <xdr:row>29</xdr:row>
      <xdr:rowOff>209550</xdr:rowOff>
    </xdr:to>
    <xdr:sp macro="" textlink="">
      <xdr:nvSpPr>
        <xdr:cNvPr id="7" name="角丸四角形 6"/>
        <xdr:cNvSpPr/>
      </xdr:nvSpPr>
      <xdr:spPr>
        <a:xfrm>
          <a:off x="1066799" y="4886325"/>
          <a:ext cx="6677025" cy="3219450"/>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「内容」、「目的・用途等」には、詳細がわかるよう記入してください。詳細が確認できない場合は、補助対象外とします。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NG</a:t>
          </a:r>
          <a:r>
            <a:rPr kumimoji="1" lang="ja-JP" altLang="en-US" sz="1050" b="0">
              <a:latin typeface="Meiryo UI" panose="020B0604030504040204" pitchFamily="50" charset="-128"/>
              <a:ea typeface="Meiryo UI" panose="020B0604030504040204" pitchFamily="50" charset="-128"/>
            </a:rPr>
            <a:t>例</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「内容」</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保護者アプリ購入、情報管理システム購入、工事費、整備費　　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⇒経費の概要が確認できません。</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「目的・用途等」</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安全確保のため、保護者支援のため、情報を一括管理するため、動画配信のため、</a:t>
          </a:r>
          <a:r>
            <a:rPr kumimoji="1" lang="en-US" altLang="ja-JP" sz="1050" b="0">
              <a:latin typeface="Meiryo UI" panose="020B0604030504040204" pitchFamily="50" charset="-128"/>
              <a:ea typeface="Meiryo UI" panose="020B0604030504040204" pitchFamily="50" charset="-128"/>
            </a:rPr>
            <a:t>Wi-Fi</a:t>
          </a:r>
          <a:r>
            <a:rPr kumimoji="1" lang="ja-JP" altLang="en-US" sz="1050" b="0">
              <a:latin typeface="Meiryo UI" panose="020B0604030504040204" pitchFamily="50" charset="-128"/>
              <a:ea typeface="Meiryo UI" panose="020B0604030504040204" pitchFamily="50" charset="-128"/>
            </a:rPr>
            <a:t>環境を整備するため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各クラス担任にタブレットを持たせるため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⇒導入の必要性や、効果、具体的な使用目的が確認できません。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8"/>
  <sheetViews>
    <sheetView tabSelected="1" view="pageBreakPreview" zoomScaleNormal="100" zoomScaleSheetLayoutView="100" workbookViewId="0"/>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44</v>
      </c>
    </row>
    <row r="3" spans="1:6" ht="16.5" customHeight="1">
      <c r="D3" s="43" t="s">
        <v>60</v>
      </c>
      <c r="E3" s="11"/>
    </row>
    <row r="4" spans="1:6" ht="16.5" customHeight="1">
      <c r="D4" s="12"/>
      <c r="E4" s="12"/>
      <c r="F4" s="12"/>
    </row>
    <row r="5" spans="1:6" ht="16.5" customHeight="1">
      <c r="A5" s="10" t="s">
        <v>3</v>
      </c>
    </row>
    <row r="7" spans="1:6" ht="16.5" customHeight="1">
      <c r="A7" s="62" t="s">
        <v>45</v>
      </c>
      <c r="B7" s="63"/>
      <c r="C7" s="63"/>
      <c r="D7" s="63"/>
    </row>
    <row r="8" spans="1:6" ht="16.5" customHeight="1">
      <c r="A8" s="12"/>
      <c r="B8" s="12"/>
      <c r="C8" s="12"/>
      <c r="D8" s="12"/>
      <c r="E8" s="12"/>
    </row>
    <row r="9" spans="1:6" ht="33" customHeight="1">
      <c r="A9" s="64" t="s">
        <v>46</v>
      </c>
      <c r="B9" s="64"/>
      <c r="C9" s="64"/>
      <c r="D9" s="64"/>
      <c r="E9" s="12"/>
    </row>
    <row r="10" spans="1:6" ht="16.5" customHeight="1">
      <c r="A10" s="17"/>
      <c r="B10" s="12"/>
      <c r="C10" s="12"/>
      <c r="D10" s="12"/>
      <c r="E10" s="12"/>
    </row>
    <row r="11" spans="1:6" ht="26.25" customHeight="1">
      <c r="A11" s="15" t="s">
        <v>19</v>
      </c>
      <c r="B11" s="44">
        <v>123456</v>
      </c>
      <c r="C11" s="15" t="s">
        <v>20</v>
      </c>
      <c r="D11" s="45" t="s">
        <v>61</v>
      </c>
    </row>
    <row r="12" spans="1:6" ht="26.25" customHeight="1">
      <c r="A12" s="15" t="s">
        <v>21</v>
      </c>
      <c r="B12" s="56" t="s">
        <v>62</v>
      </c>
      <c r="C12" s="57"/>
      <c r="D12" s="58"/>
    </row>
    <row r="13" spans="1:6" ht="26.25" customHeight="1">
      <c r="A13" s="15" t="s">
        <v>22</v>
      </c>
      <c r="B13" s="56" t="s">
        <v>63</v>
      </c>
      <c r="C13" s="57"/>
      <c r="D13" s="58"/>
    </row>
    <row r="14" spans="1:6" ht="26.25" customHeight="1">
      <c r="A14" s="15" t="s">
        <v>23</v>
      </c>
      <c r="B14" s="56" t="s">
        <v>64</v>
      </c>
      <c r="C14" s="57"/>
      <c r="D14" s="58"/>
    </row>
    <row r="15" spans="1:6" ht="26.25" customHeight="1">
      <c r="A15" s="15" t="s">
        <v>24</v>
      </c>
      <c r="B15" s="56" t="s">
        <v>65</v>
      </c>
      <c r="C15" s="57"/>
      <c r="D15" s="58"/>
    </row>
    <row r="16" spans="1:6" ht="26.25" customHeight="1">
      <c r="A16" s="15" t="s">
        <v>25</v>
      </c>
      <c r="B16" s="56" t="s">
        <v>66</v>
      </c>
      <c r="C16" s="57"/>
      <c r="D16" s="58"/>
    </row>
    <row r="17" spans="1:6" ht="26.25" customHeight="1">
      <c r="A17" s="15" t="s">
        <v>37</v>
      </c>
      <c r="B17" s="56" t="s">
        <v>67</v>
      </c>
      <c r="C17" s="57"/>
      <c r="D17" s="58"/>
    </row>
    <row r="18" spans="1:6" ht="16.5" customHeight="1">
      <c r="A18" s="13"/>
    </row>
    <row r="19" spans="1:6" ht="16.5" customHeight="1">
      <c r="A19" s="10" t="s">
        <v>26</v>
      </c>
    </row>
    <row r="20" spans="1:6" ht="16.5" customHeight="1">
      <c r="A20" s="66" t="s">
        <v>29</v>
      </c>
      <c r="B20" s="67"/>
      <c r="C20" s="68"/>
      <c r="D20" s="16" t="s">
        <v>30</v>
      </c>
    </row>
    <row r="21" spans="1:6" ht="32.25" customHeight="1">
      <c r="A21" s="59" t="s">
        <v>54</v>
      </c>
      <c r="B21" s="60"/>
      <c r="C21" s="61"/>
      <c r="D21" s="22">
        <f>'別紙１（バス安全装置）'!G32</f>
        <v>300500</v>
      </c>
    </row>
    <row r="22" spans="1:6" ht="32.25" customHeight="1">
      <c r="A22" s="59" t="s">
        <v>55</v>
      </c>
      <c r="B22" s="60"/>
      <c r="C22" s="61"/>
      <c r="D22" s="22">
        <f>'別紙２（ICT）'!F34</f>
        <v>160000</v>
      </c>
    </row>
    <row r="23" spans="1:6" ht="32.25" customHeight="1">
      <c r="A23" s="59" t="s">
        <v>56</v>
      </c>
      <c r="B23" s="60"/>
      <c r="C23" s="61"/>
      <c r="D23" s="22">
        <f>'別紙３（登園管理システム）'!F34</f>
        <v>456000</v>
      </c>
    </row>
    <row r="24" spans="1:6" ht="27" customHeight="1">
      <c r="A24" s="69" t="s">
        <v>28</v>
      </c>
      <c r="B24" s="70"/>
      <c r="C24" s="71"/>
      <c r="D24" s="21">
        <f>SUM(D21:D23)</f>
        <v>916500</v>
      </c>
    </row>
    <row r="25" spans="1:6" ht="16.5" customHeight="1">
      <c r="A25" s="64"/>
      <c r="B25" s="64"/>
      <c r="C25" s="64"/>
      <c r="D25" s="64"/>
      <c r="E25" s="64"/>
      <c r="F25" s="14"/>
    </row>
    <row r="26" spans="1:6" ht="16.5" customHeight="1">
      <c r="A26" s="10" t="s">
        <v>27</v>
      </c>
    </row>
    <row r="27" spans="1:6" ht="26.25" customHeight="1">
      <c r="A27" s="65" t="s">
        <v>31</v>
      </c>
      <c r="B27" s="65"/>
      <c r="C27" s="65"/>
      <c r="D27" s="65"/>
    </row>
    <row r="28" spans="1:6" ht="7.5" customHeight="1"/>
  </sheetData>
  <sheetProtection algorithmName="SHA-512" hashValue="2rfq/TSRLdY1lqFEXv2zg/zPsK5afdjqS4rjIY/2NmrE1m2tebRMfuKy8uUnqJRMOOhACah4liaZCA0smxv7mg==" saltValue="cKcVuTfDoKHAouokChMzZg==" spinCount="100000" sheet="1" objects="1" scenarios="1"/>
  <mergeCells count="15">
    <mergeCell ref="A27:D27"/>
    <mergeCell ref="A25:E25"/>
    <mergeCell ref="A20:C20"/>
    <mergeCell ref="A24:C24"/>
    <mergeCell ref="A22:C22"/>
    <mergeCell ref="B15:D15"/>
    <mergeCell ref="B16:D16"/>
    <mergeCell ref="A21:C21"/>
    <mergeCell ref="A23:C23"/>
    <mergeCell ref="A7:D7"/>
    <mergeCell ref="A9:D9"/>
    <mergeCell ref="B12:D12"/>
    <mergeCell ref="B13:D13"/>
    <mergeCell ref="B14:D14"/>
    <mergeCell ref="B17:D17"/>
  </mergeCells>
  <phoneticPr fontId="1"/>
  <dataValidations count="1">
    <dataValidation type="list" allowBlank="1" showInputMessage="1" showErrorMessage="1" sqref="D11">
      <formula1>"私学助成,施設型給付,幼稚園型認定こども園"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2"/>
  <sheetViews>
    <sheetView view="pageBreakPreview" zoomScaleNormal="100" zoomScaleSheetLayoutView="100" workbookViewId="0"/>
  </sheetViews>
  <sheetFormatPr defaultRowHeight="13.5"/>
  <cols>
    <col min="1" max="1" width="5.25" style="1" customWidth="1"/>
    <col min="2" max="2" width="19.125" style="1" customWidth="1"/>
    <col min="3" max="3" width="14.125" style="1" customWidth="1"/>
    <col min="4" max="4" width="20.875" style="1" customWidth="1"/>
    <col min="5" max="5" width="19.25" style="3" customWidth="1"/>
    <col min="6" max="6" width="14.875" style="1" customWidth="1"/>
    <col min="7" max="7" width="18.875" style="1" customWidth="1"/>
    <col min="8" max="16384" width="9" style="1"/>
  </cols>
  <sheetData>
    <row r="1" spans="1:7" s="3" customFormat="1">
      <c r="A1" s="9" t="s">
        <v>47</v>
      </c>
      <c r="G1" s="2" t="s">
        <v>39</v>
      </c>
    </row>
    <row r="3" spans="1:7" ht="30.75" customHeight="1">
      <c r="A3" s="78" t="s">
        <v>49</v>
      </c>
      <c r="B3" s="78"/>
      <c r="C3" s="78"/>
      <c r="D3" s="78"/>
      <c r="E3" s="78"/>
      <c r="F3" s="78"/>
      <c r="G3" s="78"/>
    </row>
    <row r="4" spans="1:7" ht="20.25" customHeight="1">
      <c r="A4" s="20" t="s">
        <v>32</v>
      </c>
      <c r="B4" s="19"/>
      <c r="C4" s="19"/>
      <c r="D4" s="19"/>
      <c r="E4" s="19"/>
      <c r="F4" s="19"/>
      <c r="G4" s="19"/>
    </row>
    <row r="5" spans="1:7" ht="18" customHeight="1">
      <c r="A5" s="74" t="s">
        <v>8</v>
      </c>
      <c r="B5" s="75"/>
      <c r="C5" s="18">
        <f>'計画書（鑑）'!B11</f>
        <v>123456</v>
      </c>
      <c r="D5" s="4" t="s">
        <v>9</v>
      </c>
      <c r="E5" s="95" t="str">
        <f>'計画書（鑑）'!D11</f>
        <v>私学助成</v>
      </c>
      <c r="F5" s="96"/>
      <c r="G5" s="97"/>
    </row>
    <row r="6" spans="1:7" ht="18" customHeight="1">
      <c r="A6" s="74" t="s">
        <v>36</v>
      </c>
      <c r="B6" s="75"/>
      <c r="C6" s="76" t="str">
        <f>'計画書（鑑）'!B12</f>
        <v>○○幼稚園</v>
      </c>
      <c r="D6" s="77"/>
      <c r="E6" s="77"/>
      <c r="F6" s="77"/>
      <c r="G6" s="77"/>
    </row>
    <row r="7" spans="1:7" ht="18" customHeight="1">
      <c r="A7" s="74" t="s">
        <v>0</v>
      </c>
      <c r="B7" s="75"/>
      <c r="C7" s="76" t="str">
        <f>'計画書（鑑）'!B14</f>
        <v>学校法人○○○学園</v>
      </c>
      <c r="D7" s="77"/>
      <c r="E7" s="77"/>
      <c r="F7" s="77"/>
      <c r="G7" s="77"/>
    </row>
    <row r="8" spans="1:7" s="3" customFormat="1" ht="20.25" customHeight="1">
      <c r="A8" s="20" t="s">
        <v>33</v>
      </c>
      <c r="B8" s="19"/>
      <c r="C8" s="19"/>
      <c r="D8" s="19"/>
      <c r="E8" s="19"/>
      <c r="F8" s="19"/>
      <c r="G8" s="19"/>
    </row>
    <row r="9" spans="1:7" s="3" customFormat="1" ht="18" customHeight="1">
      <c r="A9" s="38" t="s">
        <v>68</v>
      </c>
      <c r="B9" s="89" t="s">
        <v>51</v>
      </c>
      <c r="C9" s="90"/>
      <c r="D9" s="90"/>
      <c r="E9" s="90"/>
      <c r="F9" s="90"/>
      <c r="G9" s="91"/>
    </row>
    <row r="10" spans="1:7" ht="18" customHeight="1">
      <c r="A10" s="38" t="s">
        <v>68</v>
      </c>
      <c r="B10" s="81" t="s">
        <v>90</v>
      </c>
      <c r="C10" s="82"/>
      <c r="D10" s="82"/>
      <c r="E10" s="82"/>
      <c r="F10" s="82"/>
      <c r="G10" s="82"/>
    </row>
    <row r="11" spans="1:7" ht="18" customHeight="1">
      <c r="A11" s="38" t="s">
        <v>68</v>
      </c>
      <c r="B11" s="83" t="s">
        <v>12</v>
      </c>
      <c r="C11" s="84"/>
      <c r="D11" s="84"/>
      <c r="E11" s="84"/>
      <c r="F11" s="84"/>
      <c r="G11" s="85"/>
    </row>
    <row r="12" spans="1:7" ht="18" customHeight="1">
      <c r="A12" s="38" t="s">
        <v>68</v>
      </c>
      <c r="B12" s="83" t="s">
        <v>13</v>
      </c>
      <c r="C12" s="84"/>
      <c r="D12" s="84"/>
      <c r="E12" s="84"/>
      <c r="F12" s="84"/>
      <c r="G12" s="85"/>
    </row>
    <row r="13" spans="1:7" ht="18" customHeight="1">
      <c r="A13" s="38" t="s">
        <v>68</v>
      </c>
      <c r="B13" s="86" t="s">
        <v>14</v>
      </c>
      <c r="C13" s="84"/>
      <c r="D13" s="84"/>
      <c r="E13" s="84"/>
      <c r="F13" s="84"/>
      <c r="G13" s="85"/>
    </row>
    <row r="14" spans="1:7" ht="18" customHeight="1">
      <c r="A14" s="38" t="s">
        <v>68</v>
      </c>
      <c r="B14" s="92" t="s">
        <v>42</v>
      </c>
      <c r="C14" s="93"/>
      <c r="D14" s="93"/>
      <c r="E14" s="93"/>
      <c r="F14" s="93"/>
      <c r="G14" s="94"/>
    </row>
    <row r="15" spans="1:7" ht="18" customHeight="1">
      <c r="A15" s="38" t="s">
        <v>68</v>
      </c>
      <c r="B15" s="83" t="s">
        <v>40</v>
      </c>
      <c r="C15" s="84"/>
      <c r="D15" s="84"/>
      <c r="E15" s="84"/>
      <c r="F15" s="84"/>
      <c r="G15" s="85"/>
    </row>
    <row r="16" spans="1:7" ht="18" customHeight="1">
      <c r="A16" s="38" t="s">
        <v>68</v>
      </c>
      <c r="B16" s="83" t="s">
        <v>11</v>
      </c>
      <c r="C16" s="84"/>
      <c r="D16" s="84"/>
      <c r="E16" s="84"/>
      <c r="F16" s="84"/>
      <c r="G16" s="85"/>
    </row>
    <row r="17" spans="1:8" s="3" customFormat="1" ht="20.25" customHeight="1">
      <c r="A17" s="20" t="s">
        <v>34</v>
      </c>
      <c r="B17" s="19"/>
      <c r="C17" s="19"/>
      <c r="D17" s="19"/>
      <c r="E17" s="19"/>
      <c r="F17" s="19"/>
      <c r="G17" s="19"/>
    </row>
    <row r="18" spans="1:8" ht="41.25" customHeight="1">
      <c r="A18" s="7" t="s">
        <v>16</v>
      </c>
      <c r="B18" s="47" t="s">
        <v>57</v>
      </c>
      <c r="C18" s="46" t="s">
        <v>75</v>
      </c>
      <c r="D18" s="48" t="s">
        <v>58</v>
      </c>
      <c r="E18" s="49" t="s">
        <v>59</v>
      </c>
      <c r="F18" s="50" t="s">
        <v>76</v>
      </c>
      <c r="G18" s="8" t="s">
        <v>10</v>
      </c>
    </row>
    <row r="19" spans="1:8" ht="26.25" customHeight="1">
      <c r="A19" s="7">
        <v>1</v>
      </c>
      <c r="B19" s="51" t="s">
        <v>73</v>
      </c>
      <c r="C19" s="52">
        <v>39</v>
      </c>
      <c r="D19" s="51" t="s">
        <v>69</v>
      </c>
      <c r="E19" s="53">
        <v>45078</v>
      </c>
      <c r="F19" s="52" t="s">
        <v>71</v>
      </c>
      <c r="G19" s="54">
        <v>180000</v>
      </c>
    </row>
    <row r="20" spans="1:8" ht="26.25" customHeight="1">
      <c r="A20" s="7">
        <v>2</v>
      </c>
      <c r="B20" s="51" t="s">
        <v>74</v>
      </c>
      <c r="C20" s="52">
        <v>51</v>
      </c>
      <c r="D20" s="51" t="s">
        <v>70</v>
      </c>
      <c r="E20" s="53">
        <v>45017</v>
      </c>
      <c r="F20" s="52" t="s">
        <v>72</v>
      </c>
      <c r="G20" s="54">
        <v>125500</v>
      </c>
      <c r="H20" s="3"/>
    </row>
    <row r="21" spans="1:8" ht="26.25" customHeight="1">
      <c r="A21" s="7">
        <v>3</v>
      </c>
      <c r="B21" s="51"/>
      <c r="C21" s="52"/>
      <c r="D21" s="51"/>
      <c r="E21" s="55"/>
      <c r="F21" s="52"/>
      <c r="G21" s="54"/>
      <c r="H21" s="3"/>
    </row>
    <row r="22" spans="1:8" ht="26.25" customHeight="1">
      <c r="A22" s="7">
        <v>4</v>
      </c>
      <c r="B22" s="51"/>
      <c r="C22" s="52"/>
      <c r="D22" s="51"/>
      <c r="E22" s="55"/>
      <c r="F22" s="52"/>
      <c r="G22" s="54"/>
      <c r="H22" s="3"/>
    </row>
    <row r="23" spans="1:8" ht="26.25" customHeight="1">
      <c r="A23" s="7">
        <v>5</v>
      </c>
      <c r="B23" s="51"/>
      <c r="C23" s="52"/>
      <c r="D23" s="51"/>
      <c r="E23" s="55"/>
      <c r="F23" s="52"/>
      <c r="G23" s="54"/>
      <c r="H23" s="3"/>
    </row>
    <row r="24" spans="1:8" ht="26.25" customHeight="1">
      <c r="A24" s="7">
        <v>6</v>
      </c>
      <c r="B24" s="51"/>
      <c r="C24" s="52"/>
      <c r="D24" s="51"/>
      <c r="E24" s="55"/>
      <c r="F24" s="52"/>
      <c r="G24" s="54"/>
      <c r="H24" s="3"/>
    </row>
    <row r="25" spans="1:8" ht="26.25" customHeight="1">
      <c r="A25" s="7">
        <v>7</v>
      </c>
      <c r="B25" s="51"/>
      <c r="C25" s="52"/>
      <c r="D25" s="51"/>
      <c r="E25" s="55"/>
      <c r="F25" s="52"/>
      <c r="G25" s="54"/>
      <c r="H25" s="3"/>
    </row>
    <row r="26" spans="1:8" ht="26.25" customHeight="1">
      <c r="A26" s="7">
        <v>8</v>
      </c>
      <c r="B26" s="51"/>
      <c r="C26" s="52"/>
      <c r="D26" s="51"/>
      <c r="E26" s="55"/>
      <c r="F26" s="52"/>
      <c r="G26" s="54"/>
      <c r="H26" s="3"/>
    </row>
    <row r="27" spans="1:8" ht="26.25" customHeight="1">
      <c r="A27" s="7">
        <v>9</v>
      </c>
      <c r="B27" s="51"/>
      <c r="C27" s="52"/>
      <c r="D27" s="51"/>
      <c r="E27" s="55"/>
      <c r="F27" s="52"/>
      <c r="G27" s="54"/>
      <c r="H27" s="3"/>
    </row>
    <row r="28" spans="1:8" ht="26.25" customHeight="1">
      <c r="A28" s="7">
        <v>10</v>
      </c>
      <c r="B28" s="51"/>
      <c r="C28" s="52"/>
      <c r="D28" s="51"/>
      <c r="E28" s="55"/>
      <c r="F28" s="52"/>
      <c r="G28" s="54"/>
      <c r="H28" s="3"/>
    </row>
    <row r="29" spans="1:8" ht="27" customHeight="1">
      <c r="A29" s="98" t="s">
        <v>17</v>
      </c>
      <c r="B29" s="99"/>
      <c r="C29" s="99"/>
      <c r="D29" s="99"/>
      <c r="E29" s="99"/>
      <c r="F29" s="99"/>
      <c r="G29" s="23">
        <f>SUM(G19:G28)</f>
        <v>305500</v>
      </c>
    </row>
    <row r="30" spans="1:8" s="3" customFormat="1" ht="20.25" customHeight="1">
      <c r="A30" s="20" t="s">
        <v>35</v>
      </c>
      <c r="B30" s="19"/>
      <c r="C30" s="19"/>
      <c r="D30" s="19"/>
      <c r="E30" s="19"/>
      <c r="F30" s="19"/>
      <c r="G30" s="19"/>
    </row>
    <row r="31" spans="1:8" ht="23.25" customHeight="1">
      <c r="A31" s="72" t="s">
        <v>2</v>
      </c>
      <c r="B31" s="73"/>
      <c r="C31" s="87" t="s">
        <v>52</v>
      </c>
      <c r="D31" s="87"/>
      <c r="E31" s="87"/>
      <c r="F31" s="87"/>
      <c r="G31" s="26">
        <v>1</v>
      </c>
    </row>
    <row r="32" spans="1:8" ht="30" customHeight="1">
      <c r="A32" s="79" t="s">
        <v>1</v>
      </c>
      <c r="B32" s="80"/>
      <c r="C32" s="88" t="s">
        <v>91</v>
      </c>
      <c r="D32" s="88"/>
      <c r="E32" s="88"/>
      <c r="F32" s="88"/>
      <c r="G32" s="25">
        <f>IF(G19&gt;175000,175000,G19)+IF(G20&gt;175000,175000,G20)+IF(G21&gt;175000,175000,G21)+IF(G22&gt;175000,175000,G22)+IF(G23&gt;175000,175000,G23)+IF(G24&gt;175000,175000,G24)+IF(G25&gt;175000,175000,G25)+IF(G26&gt;175000,175000,G26)+IF(G27&gt;175000,175000,G27)+IF(G28&gt;175000,175000,G28)</f>
        <v>300500</v>
      </c>
    </row>
  </sheetData>
  <sheetProtection algorithmName="SHA-512" hashValue="043PcocZeETCKisyXEHOZTKkuZiWUYnyRyArP27XKWKmPADob9m728EmEo7DbwrYe7t+fE/H9aWCWigOoBEVLg==" saltValue="Lbp0vYO8SRdjhzw++NWqLA==" spinCount="100000" sheet="1" objects="1" scenarios="1"/>
  <mergeCells count="20">
    <mergeCell ref="A3:G3"/>
    <mergeCell ref="A32:B32"/>
    <mergeCell ref="B10:G10"/>
    <mergeCell ref="B11:G11"/>
    <mergeCell ref="B12:G12"/>
    <mergeCell ref="B13:G13"/>
    <mergeCell ref="C31:F31"/>
    <mergeCell ref="C32:F32"/>
    <mergeCell ref="B9:G9"/>
    <mergeCell ref="B14:G14"/>
    <mergeCell ref="E5:G5"/>
    <mergeCell ref="B15:G15"/>
    <mergeCell ref="B16:G16"/>
    <mergeCell ref="A29:F29"/>
    <mergeCell ref="A31:B31"/>
    <mergeCell ref="A5:B5"/>
    <mergeCell ref="A6:B6"/>
    <mergeCell ref="A7:B7"/>
    <mergeCell ref="C6:G6"/>
    <mergeCell ref="C7:G7"/>
  </mergeCells>
  <phoneticPr fontId="1"/>
  <dataValidations count="3">
    <dataValidation type="list" allowBlank="1" showInputMessage="1" showErrorMessage="1" sqref="A9:A16">
      <formula1>"✔"</formula1>
    </dataValidation>
    <dataValidation type="whole" allowBlank="1" showInputMessage="1" showErrorMessage="1" sqref="G19:G28">
      <formula1>0</formula1>
      <formula2>9999999</formula2>
    </dataValidation>
    <dataValidation type="list" allowBlank="1" showInputMessage="1" showErrorMessage="1" sqref="F19:F28">
      <formula1>"購入,リース"</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4"/>
  <sheetViews>
    <sheetView view="pageBreakPreview" zoomScaleNormal="100" zoomScaleSheetLayoutView="100" workbookViewId="0"/>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47</v>
      </c>
      <c r="F1" s="2" t="s">
        <v>41</v>
      </c>
    </row>
    <row r="3" spans="1:6" ht="30.75" customHeight="1">
      <c r="A3" s="78" t="s">
        <v>48</v>
      </c>
      <c r="B3" s="78"/>
      <c r="C3" s="78"/>
      <c r="D3" s="78"/>
      <c r="E3" s="78"/>
      <c r="F3" s="78"/>
    </row>
    <row r="4" spans="1:6" ht="20.25" customHeight="1">
      <c r="A4" s="20" t="s">
        <v>32</v>
      </c>
      <c r="B4" s="19"/>
      <c r="C4" s="19"/>
      <c r="D4" s="19"/>
      <c r="E4" s="19"/>
      <c r="F4" s="19"/>
    </row>
    <row r="5" spans="1:6" ht="18" customHeight="1">
      <c r="A5" s="74" t="s">
        <v>8</v>
      </c>
      <c r="B5" s="75"/>
      <c r="C5" s="27">
        <f>'計画書（鑑）'!B11</f>
        <v>123456</v>
      </c>
      <c r="D5" s="28" t="s">
        <v>9</v>
      </c>
      <c r="E5" s="100" t="str">
        <f>'計画書（鑑）'!D11</f>
        <v>私学助成</v>
      </c>
      <c r="F5" s="101"/>
    </row>
    <row r="6" spans="1:6" ht="18" customHeight="1">
      <c r="A6" s="74" t="s">
        <v>21</v>
      </c>
      <c r="B6" s="75"/>
      <c r="C6" s="76" t="str">
        <f>'計画書（鑑）'!B12</f>
        <v>○○幼稚園</v>
      </c>
      <c r="D6" s="77"/>
      <c r="E6" s="77"/>
      <c r="F6" s="77"/>
    </row>
    <row r="7" spans="1:6" ht="18" customHeight="1">
      <c r="A7" s="74" t="s">
        <v>0</v>
      </c>
      <c r="B7" s="75"/>
      <c r="C7" s="76" t="str">
        <f>'計画書（鑑）'!B14</f>
        <v>学校法人○○○学園</v>
      </c>
      <c r="D7" s="77"/>
      <c r="E7" s="77"/>
      <c r="F7" s="77"/>
    </row>
    <row r="8" spans="1:6" ht="20.25" customHeight="1">
      <c r="A8" s="20" t="s">
        <v>33</v>
      </c>
      <c r="B8" s="19"/>
      <c r="C8" s="19"/>
      <c r="D8" s="19"/>
      <c r="E8" s="19"/>
      <c r="F8" s="19"/>
    </row>
    <row r="9" spans="1:6" ht="18" customHeight="1">
      <c r="A9" s="38" t="s">
        <v>68</v>
      </c>
      <c r="B9" s="92" t="s">
        <v>51</v>
      </c>
      <c r="C9" s="93"/>
      <c r="D9" s="93"/>
      <c r="E9" s="93"/>
      <c r="F9" s="94"/>
    </row>
    <row r="10" spans="1:6" ht="18" customHeight="1">
      <c r="A10" s="38" t="s">
        <v>68</v>
      </c>
      <c r="B10" s="81" t="s">
        <v>90</v>
      </c>
      <c r="C10" s="82"/>
      <c r="D10" s="82"/>
      <c r="E10" s="82"/>
      <c r="F10" s="82"/>
    </row>
    <row r="11" spans="1:6" ht="18" customHeight="1">
      <c r="A11" s="38" t="s">
        <v>68</v>
      </c>
      <c r="B11" s="83" t="s">
        <v>12</v>
      </c>
      <c r="C11" s="84"/>
      <c r="D11" s="84"/>
      <c r="E11" s="84"/>
      <c r="F11" s="85"/>
    </row>
    <row r="12" spans="1:6" ht="18" customHeight="1">
      <c r="A12" s="38" t="s">
        <v>68</v>
      </c>
      <c r="B12" s="83" t="s">
        <v>13</v>
      </c>
      <c r="C12" s="84"/>
      <c r="D12" s="84"/>
      <c r="E12" s="84"/>
      <c r="F12" s="85"/>
    </row>
    <row r="13" spans="1:6" ht="18" customHeight="1">
      <c r="A13" s="38" t="s">
        <v>68</v>
      </c>
      <c r="B13" s="86" t="s">
        <v>14</v>
      </c>
      <c r="C13" s="84"/>
      <c r="D13" s="84"/>
      <c r="E13" s="84"/>
      <c r="F13" s="85"/>
    </row>
    <row r="14" spans="1:6" ht="18" customHeight="1">
      <c r="A14" s="38" t="s">
        <v>68</v>
      </c>
      <c r="B14" s="92" t="s">
        <v>42</v>
      </c>
      <c r="C14" s="93"/>
      <c r="D14" s="93"/>
      <c r="E14" s="93"/>
      <c r="F14" s="94"/>
    </row>
    <row r="15" spans="1:6" ht="18" customHeight="1">
      <c r="A15" s="38" t="s">
        <v>68</v>
      </c>
      <c r="B15" s="83" t="s">
        <v>40</v>
      </c>
      <c r="C15" s="84"/>
      <c r="D15" s="84"/>
      <c r="E15" s="84"/>
      <c r="F15" s="85"/>
    </row>
    <row r="16" spans="1:6" ht="18" customHeight="1">
      <c r="A16" s="38" t="s">
        <v>68</v>
      </c>
      <c r="B16" s="83" t="s">
        <v>11</v>
      </c>
      <c r="C16" s="84"/>
      <c r="D16" s="84"/>
      <c r="E16" s="84"/>
      <c r="F16" s="85"/>
    </row>
    <row r="17" spans="1:6" ht="20.25" customHeight="1">
      <c r="A17" s="20" t="s">
        <v>34</v>
      </c>
      <c r="B17" s="19"/>
      <c r="C17" s="19"/>
      <c r="D17" s="19"/>
      <c r="E17" s="19"/>
      <c r="F17" s="19"/>
    </row>
    <row r="18" spans="1:6" ht="15.75" customHeight="1">
      <c r="A18" s="7" t="s">
        <v>16</v>
      </c>
      <c r="B18" s="102" t="s">
        <v>15</v>
      </c>
      <c r="C18" s="73"/>
      <c r="D18" s="103" t="s">
        <v>38</v>
      </c>
      <c r="E18" s="104"/>
      <c r="F18" s="8" t="s">
        <v>10</v>
      </c>
    </row>
    <row r="19" spans="1:6" ht="26.25" customHeight="1">
      <c r="A19" s="7">
        <v>1</v>
      </c>
      <c r="B19" s="105" t="s">
        <v>77</v>
      </c>
      <c r="C19" s="106"/>
      <c r="D19" s="107" t="s">
        <v>80</v>
      </c>
      <c r="E19" s="108"/>
      <c r="F19" s="42">
        <v>450000</v>
      </c>
    </row>
    <row r="20" spans="1:6" ht="26.25" customHeight="1">
      <c r="A20" s="7">
        <v>2</v>
      </c>
      <c r="B20" s="105" t="s">
        <v>78</v>
      </c>
      <c r="C20" s="106"/>
      <c r="D20" s="107" t="s">
        <v>81</v>
      </c>
      <c r="E20" s="108"/>
      <c r="F20" s="42">
        <v>400000</v>
      </c>
    </row>
    <row r="21" spans="1:6" ht="26.25" customHeight="1">
      <c r="A21" s="7">
        <v>3</v>
      </c>
      <c r="B21" s="105" t="s">
        <v>79</v>
      </c>
      <c r="C21" s="106"/>
      <c r="D21" s="107" t="s">
        <v>82</v>
      </c>
      <c r="E21" s="108"/>
      <c r="F21" s="42">
        <v>500000</v>
      </c>
    </row>
    <row r="22" spans="1:6" ht="26.25" customHeight="1">
      <c r="A22" s="7">
        <v>4</v>
      </c>
      <c r="B22" s="105"/>
      <c r="C22" s="106"/>
      <c r="D22" s="105"/>
      <c r="E22" s="106"/>
      <c r="F22" s="42"/>
    </row>
    <row r="23" spans="1:6" ht="26.25" customHeight="1">
      <c r="A23" s="7">
        <v>5</v>
      </c>
      <c r="B23" s="105"/>
      <c r="C23" s="106"/>
      <c r="D23" s="105"/>
      <c r="E23" s="106"/>
      <c r="F23" s="42"/>
    </row>
    <row r="24" spans="1:6" ht="26.25" customHeight="1">
      <c r="A24" s="7">
        <v>6</v>
      </c>
      <c r="B24" s="105"/>
      <c r="C24" s="106"/>
      <c r="D24" s="105"/>
      <c r="E24" s="106"/>
      <c r="F24" s="42"/>
    </row>
    <row r="25" spans="1:6" ht="26.25" customHeight="1">
      <c r="A25" s="7">
        <v>7</v>
      </c>
      <c r="B25" s="105"/>
      <c r="C25" s="106"/>
      <c r="D25" s="105"/>
      <c r="E25" s="106"/>
      <c r="F25" s="42"/>
    </row>
    <row r="26" spans="1:6" ht="26.25" customHeight="1">
      <c r="A26" s="7">
        <v>8</v>
      </c>
      <c r="B26" s="105"/>
      <c r="C26" s="106"/>
      <c r="D26" s="105"/>
      <c r="E26" s="106"/>
      <c r="F26" s="42"/>
    </row>
    <row r="27" spans="1:6" ht="26.25" customHeight="1">
      <c r="A27" s="7">
        <v>9</v>
      </c>
      <c r="B27" s="105"/>
      <c r="C27" s="106"/>
      <c r="D27" s="105"/>
      <c r="E27" s="106"/>
      <c r="F27" s="42"/>
    </row>
    <row r="28" spans="1:6" ht="26.25" customHeight="1">
      <c r="A28" s="7">
        <v>10</v>
      </c>
      <c r="B28" s="105"/>
      <c r="C28" s="106"/>
      <c r="D28" s="105"/>
      <c r="E28" s="106"/>
      <c r="F28" s="42"/>
    </row>
    <row r="29" spans="1:6" ht="27" customHeight="1">
      <c r="A29" s="98" t="s">
        <v>17</v>
      </c>
      <c r="B29" s="99"/>
      <c r="C29" s="99"/>
      <c r="D29" s="99"/>
      <c r="E29" s="99"/>
      <c r="F29" s="23">
        <f>SUM(F19:F28)</f>
        <v>1350000</v>
      </c>
    </row>
    <row r="30" spans="1:6" ht="20.25" customHeight="1">
      <c r="A30" s="20" t="s">
        <v>35</v>
      </c>
      <c r="B30" s="19"/>
      <c r="C30" s="19"/>
      <c r="D30" s="19"/>
      <c r="E30" s="19"/>
      <c r="F30" s="19"/>
    </row>
    <row r="31" spans="1:6" ht="23.25" customHeight="1">
      <c r="A31" s="5" t="s">
        <v>5</v>
      </c>
      <c r="B31" s="6" t="s">
        <v>4</v>
      </c>
      <c r="C31" s="87" t="s">
        <v>89</v>
      </c>
      <c r="D31" s="87"/>
      <c r="E31" s="87"/>
      <c r="F31" s="25">
        <f>200000</f>
        <v>200000</v>
      </c>
    </row>
    <row r="32" spans="1:6" ht="23.25" customHeight="1">
      <c r="A32" s="5" t="s">
        <v>6</v>
      </c>
      <c r="B32" s="6" t="s">
        <v>18</v>
      </c>
      <c r="C32" s="87" t="s">
        <v>53</v>
      </c>
      <c r="D32" s="87"/>
      <c r="E32" s="87"/>
      <c r="F32" s="25">
        <f>MIN(F31,F29)</f>
        <v>200000</v>
      </c>
    </row>
    <row r="33" spans="1:6" ht="23.25" customHeight="1">
      <c r="A33" s="5" t="s">
        <v>7</v>
      </c>
      <c r="B33" s="6" t="s">
        <v>2</v>
      </c>
      <c r="C33" s="87" t="s">
        <v>92</v>
      </c>
      <c r="D33" s="87"/>
      <c r="E33" s="87"/>
      <c r="F33" s="26">
        <v>0.8</v>
      </c>
    </row>
    <row r="34" spans="1:6" ht="30" customHeight="1">
      <c r="A34" s="79" t="s">
        <v>1</v>
      </c>
      <c r="B34" s="80"/>
      <c r="C34" s="109" t="s">
        <v>94</v>
      </c>
      <c r="D34" s="109"/>
      <c r="E34" s="109"/>
      <c r="F34" s="24">
        <f>MIN(F31*F33,F32*F33)</f>
        <v>160000</v>
      </c>
    </row>
  </sheetData>
  <sheetProtection algorithmName="SHA-512" hashValue="7hx9Hx/o+i0xwK09I+cbGDziZtsk2sXRzztd54/SZg/+Ahu5rNl2n712X2kfNVCaiaM76a5NkxtIRk3s/s0s/A==" saltValue="D1GMKGj5OR1B+/R7BF+V2A==" spinCount="100000" sheet="1" objects="1" scenarios="1"/>
  <mergeCells count="43">
    <mergeCell ref="C33:E33"/>
    <mergeCell ref="A34:B34"/>
    <mergeCell ref="C34:E34"/>
    <mergeCell ref="A29:E29"/>
    <mergeCell ref="C31:E31"/>
    <mergeCell ref="C32:E32"/>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5:F15"/>
    <mergeCell ref="B16:F16"/>
    <mergeCell ref="B18:C18"/>
    <mergeCell ref="D18:E18"/>
    <mergeCell ref="B19:C19"/>
    <mergeCell ref="D19:E19"/>
    <mergeCell ref="B14:F14"/>
    <mergeCell ref="A3:F3"/>
    <mergeCell ref="A5:B5"/>
    <mergeCell ref="E5:F5"/>
    <mergeCell ref="A6:B6"/>
    <mergeCell ref="C6:F6"/>
    <mergeCell ref="A7:B7"/>
    <mergeCell ref="C7:F7"/>
    <mergeCell ref="B9:F9"/>
    <mergeCell ref="B10:F10"/>
    <mergeCell ref="B11:F11"/>
    <mergeCell ref="B12:F12"/>
    <mergeCell ref="B13:F13"/>
  </mergeCells>
  <phoneticPr fontId="1"/>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34"/>
  <sheetViews>
    <sheetView view="pageBreakPreview" zoomScaleNormal="100" zoomScaleSheetLayoutView="100" workbookViewId="0"/>
  </sheetViews>
  <sheetFormatPr defaultRowHeight="13.5"/>
  <cols>
    <col min="1" max="1" width="5.25" style="30" customWidth="1"/>
    <col min="2" max="2" width="18.625" style="30" customWidth="1"/>
    <col min="3" max="3" width="20.625" style="30" customWidth="1"/>
    <col min="4" max="4" width="20.875" style="30" customWidth="1"/>
    <col min="5" max="5" width="29.5" style="30" customWidth="1"/>
    <col min="6" max="6" width="18.875" style="30" customWidth="1"/>
    <col min="7" max="16384" width="9" style="30"/>
  </cols>
  <sheetData>
    <row r="1" spans="1:6">
      <c r="A1" s="29" t="s">
        <v>47</v>
      </c>
      <c r="F1" s="31" t="s">
        <v>43</v>
      </c>
    </row>
    <row r="3" spans="1:6" ht="30.75" customHeight="1">
      <c r="A3" s="129" t="s">
        <v>50</v>
      </c>
      <c r="B3" s="129"/>
      <c r="C3" s="129"/>
      <c r="D3" s="129"/>
      <c r="E3" s="129"/>
      <c r="F3" s="129"/>
    </row>
    <row r="4" spans="1:6" ht="20.25" customHeight="1">
      <c r="A4" s="33" t="s">
        <v>32</v>
      </c>
      <c r="B4" s="34"/>
      <c r="C4" s="34"/>
      <c r="D4" s="34"/>
      <c r="E4" s="34"/>
      <c r="F4" s="34"/>
    </row>
    <row r="5" spans="1:6" ht="18" customHeight="1">
      <c r="A5" s="130" t="s">
        <v>8</v>
      </c>
      <c r="B5" s="131"/>
      <c r="C5" s="35">
        <f>'計画書（鑑）'!B11</f>
        <v>123456</v>
      </c>
      <c r="D5" s="36" t="s">
        <v>9</v>
      </c>
      <c r="E5" s="132" t="str">
        <f>'計画書（鑑）'!D11</f>
        <v>私学助成</v>
      </c>
      <c r="F5" s="122"/>
    </row>
    <row r="6" spans="1:6" ht="18" customHeight="1">
      <c r="A6" s="130" t="s">
        <v>21</v>
      </c>
      <c r="B6" s="131"/>
      <c r="C6" s="133" t="str">
        <f>'計画書（鑑）'!B12</f>
        <v>○○幼稚園</v>
      </c>
      <c r="D6" s="134"/>
      <c r="E6" s="134"/>
      <c r="F6" s="134"/>
    </row>
    <row r="7" spans="1:6" ht="18" customHeight="1">
      <c r="A7" s="130" t="s">
        <v>0</v>
      </c>
      <c r="B7" s="131"/>
      <c r="C7" s="133" t="str">
        <f>'計画書（鑑）'!B14</f>
        <v>学校法人○○○学園</v>
      </c>
      <c r="D7" s="134"/>
      <c r="E7" s="134"/>
      <c r="F7" s="134"/>
    </row>
    <row r="8" spans="1:6" ht="20.25" customHeight="1">
      <c r="A8" s="33" t="s">
        <v>33</v>
      </c>
      <c r="B8" s="34"/>
      <c r="C8" s="34"/>
      <c r="D8" s="34"/>
      <c r="E8" s="34"/>
      <c r="F8" s="34"/>
    </row>
    <row r="9" spans="1:6" ht="18" customHeight="1">
      <c r="A9" s="38" t="s">
        <v>68</v>
      </c>
      <c r="B9" s="126" t="s">
        <v>51</v>
      </c>
      <c r="C9" s="127"/>
      <c r="D9" s="127"/>
      <c r="E9" s="127"/>
      <c r="F9" s="128"/>
    </row>
    <row r="10" spans="1:6" ht="18" customHeight="1">
      <c r="A10" s="38" t="s">
        <v>68</v>
      </c>
      <c r="B10" s="135" t="s">
        <v>90</v>
      </c>
      <c r="C10" s="136"/>
      <c r="D10" s="136"/>
      <c r="E10" s="136"/>
      <c r="F10" s="136"/>
    </row>
    <row r="11" spans="1:6" ht="18" customHeight="1">
      <c r="A11" s="38" t="s">
        <v>68</v>
      </c>
      <c r="B11" s="117" t="s">
        <v>12</v>
      </c>
      <c r="C11" s="118"/>
      <c r="D11" s="118"/>
      <c r="E11" s="118"/>
      <c r="F11" s="119"/>
    </row>
    <row r="12" spans="1:6" ht="18" customHeight="1">
      <c r="A12" s="38" t="s">
        <v>68</v>
      </c>
      <c r="B12" s="117" t="s">
        <v>13</v>
      </c>
      <c r="C12" s="118"/>
      <c r="D12" s="118"/>
      <c r="E12" s="118"/>
      <c r="F12" s="119"/>
    </row>
    <row r="13" spans="1:6" ht="18" customHeight="1">
      <c r="A13" s="38" t="s">
        <v>68</v>
      </c>
      <c r="B13" s="117" t="s">
        <v>14</v>
      </c>
      <c r="C13" s="118"/>
      <c r="D13" s="118"/>
      <c r="E13" s="118"/>
      <c r="F13" s="119"/>
    </row>
    <row r="14" spans="1:6" ht="18" customHeight="1">
      <c r="A14" s="38" t="s">
        <v>68</v>
      </c>
      <c r="B14" s="126" t="s">
        <v>42</v>
      </c>
      <c r="C14" s="127"/>
      <c r="D14" s="127"/>
      <c r="E14" s="127"/>
      <c r="F14" s="128"/>
    </row>
    <row r="15" spans="1:6" ht="18" customHeight="1">
      <c r="A15" s="38" t="s">
        <v>68</v>
      </c>
      <c r="B15" s="117" t="s">
        <v>40</v>
      </c>
      <c r="C15" s="118"/>
      <c r="D15" s="118"/>
      <c r="E15" s="118"/>
      <c r="F15" s="119"/>
    </row>
    <row r="16" spans="1:6" ht="18" customHeight="1">
      <c r="A16" s="38" t="s">
        <v>68</v>
      </c>
      <c r="B16" s="120" t="s">
        <v>11</v>
      </c>
      <c r="C16" s="121"/>
      <c r="D16" s="121"/>
      <c r="E16" s="121"/>
      <c r="F16" s="122"/>
    </row>
    <row r="17" spans="1:7" ht="20.25" customHeight="1">
      <c r="A17" s="33" t="s">
        <v>34</v>
      </c>
      <c r="B17" s="34"/>
      <c r="C17" s="34"/>
      <c r="D17" s="34"/>
      <c r="E17" s="34"/>
      <c r="F17" s="34"/>
    </row>
    <row r="18" spans="1:7" ht="15.75" customHeight="1">
      <c r="A18" s="39" t="s">
        <v>16</v>
      </c>
      <c r="B18" s="123" t="s">
        <v>15</v>
      </c>
      <c r="C18" s="124"/>
      <c r="D18" s="103" t="s">
        <v>87</v>
      </c>
      <c r="E18" s="125"/>
      <c r="F18" s="40" t="s">
        <v>10</v>
      </c>
      <c r="G18" s="32"/>
    </row>
    <row r="19" spans="1:7" ht="26.25" customHeight="1">
      <c r="A19" s="39">
        <v>1</v>
      </c>
      <c r="B19" s="112" t="s">
        <v>83</v>
      </c>
      <c r="C19" s="113"/>
      <c r="D19" s="115" t="s">
        <v>85</v>
      </c>
      <c r="E19" s="116"/>
      <c r="F19" s="41">
        <v>450000</v>
      </c>
      <c r="G19" s="32" t="str">
        <f>IF(B19="","",IF(AND(F19&gt;0,OR((AND(B19="遊具",F19&lt;500000)),(AND(B19&lt;&gt;"遊具",F19&lt;100000)))),"金額の要件を満たしません",""))</f>
        <v/>
      </c>
    </row>
    <row r="20" spans="1:7" ht="26.25" customHeight="1">
      <c r="A20" s="39">
        <v>2</v>
      </c>
      <c r="B20" s="112" t="s">
        <v>84</v>
      </c>
      <c r="C20" s="113"/>
      <c r="D20" s="115" t="s">
        <v>86</v>
      </c>
      <c r="E20" s="116"/>
      <c r="F20" s="41">
        <v>120000</v>
      </c>
      <c r="G20" s="32" t="str">
        <f t="shared" ref="G20:G28" si="0">IF(B20="","",IF(AND(F20&gt;0,OR((AND(B20="遊具",F20&lt;500000)),(AND(B20&lt;&gt;"遊具",F20&lt;100000)))),"金額の要件を満たしません",""))</f>
        <v/>
      </c>
    </row>
    <row r="21" spans="1:7" ht="26.25" customHeight="1">
      <c r="A21" s="39">
        <v>3</v>
      </c>
      <c r="B21" s="112"/>
      <c r="C21" s="113"/>
      <c r="D21" s="115"/>
      <c r="E21" s="116"/>
      <c r="F21" s="41"/>
      <c r="G21" s="32" t="str">
        <f t="shared" si="0"/>
        <v/>
      </c>
    </row>
    <row r="22" spans="1:7" ht="26.25" customHeight="1">
      <c r="A22" s="39">
        <v>4</v>
      </c>
      <c r="B22" s="112"/>
      <c r="C22" s="113"/>
      <c r="D22" s="114"/>
      <c r="E22" s="113"/>
      <c r="F22" s="41"/>
      <c r="G22" s="32" t="str">
        <f t="shared" si="0"/>
        <v/>
      </c>
    </row>
    <row r="23" spans="1:7" ht="26.25" customHeight="1">
      <c r="A23" s="39">
        <v>5</v>
      </c>
      <c r="B23" s="112"/>
      <c r="C23" s="113"/>
      <c r="D23" s="114"/>
      <c r="E23" s="113"/>
      <c r="F23" s="41"/>
      <c r="G23" s="32" t="str">
        <f t="shared" si="0"/>
        <v/>
      </c>
    </row>
    <row r="24" spans="1:7" ht="26.25" customHeight="1">
      <c r="A24" s="39">
        <v>6</v>
      </c>
      <c r="B24" s="112"/>
      <c r="C24" s="113"/>
      <c r="D24" s="114"/>
      <c r="E24" s="113"/>
      <c r="F24" s="41"/>
      <c r="G24" s="32" t="str">
        <f t="shared" si="0"/>
        <v/>
      </c>
    </row>
    <row r="25" spans="1:7" ht="26.25" customHeight="1">
      <c r="A25" s="39">
        <v>7</v>
      </c>
      <c r="B25" s="112"/>
      <c r="C25" s="113"/>
      <c r="D25" s="114"/>
      <c r="E25" s="113"/>
      <c r="F25" s="41"/>
      <c r="G25" s="32" t="str">
        <f t="shared" si="0"/>
        <v/>
      </c>
    </row>
    <row r="26" spans="1:7" ht="26.25" customHeight="1">
      <c r="A26" s="39">
        <v>8</v>
      </c>
      <c r="B26" s="112"/>
      <c r="C26" s="113"/>
      <c r="D26" s="114"/>
      <c r="E26" s="113"/>
      <c r="F26" s="41"/>
      <c r="G26" s="32" t="str">
        <f t="shared" si="0"/>
        <v/>
      </c>
    </row>
    <row r="27" spans="1:7" ht="26.25" customHeight="1">
      <c r="A27" s="39">
        <v>9</v>
      </c>
      <c r="B27" s="112"/>
      <c r="C27" s="113"/>
      <c r="D27" s="114"/>
      <c r="E27" s="113"/>
      <c r="F27" s="41"/>
      <c r="G27" s="32" t="str">
        <f t="shared" si="0"/>
        <v/>
      </c>
    </row>
    <row r="28" spans="1:7" ht="26.25" customHeight="1">
      <c r="A28" s="39">
        <v>10</v>
      </c>
      <c r="B28" s="112"/>
      <c r="C28" s="113"/>
      <c r="D28" s="114"/>
      <c r="E28" s="113"/>
      <c r="F28" s="41"/>
      <c r="G28" s="32" t="str">
        <f t="shared" si="0"/>
        <v/>
      </c>
    </row>
    <row r="29" spans="1:7" ht="27" customHeight="1">
      <c r="A29" s="110" t="s">
        <v>17</v>
      </c>
      <c r="B29" s="111"/>
      <c r="C29" s="111"/>
      <c r="D29" s="111"/>
      <c r="E29" s="111"/>
      <c r="F29" s="37">
        <f>SUM(F19:F28)</f>
        <v>570000</v>
      </c>
    </row>
    <row r="30" spans="1:7" ht="20.25" customHeight="1">
      <c r="A30" s="33" t="s">
        <v>35</v>
      </c>
      <c r="B30" s="34"/>
      <c r="C30" s="34"/>
      <c r="D30" s="34"/>
      <c r="E30" s="34"/>
      <c r="F30" s="34"/>
    </row>
    <row r="31" spans="1:7" ht="23.25" customHeight="1">
      <c r="A31" s="5" t="s">
        <v>5</v>
      </c>
      <c r="B31" s="6" t="s">
        <v>4</v>
      </c>
      <c r="C31" s="87" t="s">
        <v>88</v>
      </c>
      <c r="D31" s="87"/>
      <c r="E31" s="87"/>
      <c r="F31" s="25">
        <f>700000</f>
        <v>700000</v>
      </c>
    </row>
    <row r="32" spans="1:7" ht="23.25" customHeight="1">
      <c r="A32" s="5" t="s">
        <v>6</v>
      </c>
      <c r="B32" s="6" t="s">
        <v>18</v>
      </c>
      <c r="C32" s="87" t="s">
        <v>53</v>
      </c>
      <c r="D32" s="87"/>
      <c r="E32" s="87"/>
      <c r="F32" s="25">
        <f>MIN(F31,F29)</f>
        <v>570000</v>
      </c>
    </row>
    <row r="33" spans="1:6" ht="23.25" customHeight="1">
      <c r="A33" s="5" t="s">
        <v>7</v>
      </c>
      <c r="B33" s="6" t="s">
        <v>2</v>
      </c>
      <c r="C33" s="87" t="s">
        <v>92</v>
      </c>
      <c r="D33" s="87"/>
      <c r="E33" s="87"/>
      <c r="F33" s="26">
        <v>0.8</v>
      </c>
    </row>
    <row r="34" spans="1:6" ht="30" customHeight="1">
      <c r="A34" s="79" t="s">
        <v>1</v>
      </c>
      <c r="B34" s="80"/>
      <c r="C34" s="109" t="s">
        <v>93</v>
      </c>
      <c r="D34" s="109"/>
      <c r="E34" s="109"/>
      <c r="F34" s="24">
        <f>MIN(F31*F33,F32*F33)</f>
        <v>456000</v>
      </c>
    </row>
  </sheetData>
  <sheetProtection algorithmName="SHA-512" hashValue="fMxA0Z3vwbg0uoOA3Dyd7X2T+tuzzwawbrYdNwRkE24tYUOFmw4K0TBMLc/FDqYJ6+kTHH1WhYHJq3vMjNeW5w==" saltValue="jzrf44Hja6Arwx6ybVWSZA==" spinCount="100000" sheet="1" objects="1" scenarios="1"/>
  <mergeCells count="43">
    <mergeCell ref="B14:F14"/>
    <mergeCell ref="A3:F3"/>
    <mergeCell ref="A5:B5"/>
    <mergeCell ref="E5:F5"/>
    <mergeCell ref="A6:B6"/>
    <mergeCell ref="C6:F6"/>
    <mergeCell ref="A7:B7"/>
    <mergeCell ref="C7:F7"/>
    <mergeCell ref="B9:F9"/>
    <mergeCell ref="B10:F10"/>
    <mergeCell ref="B11:F11"/>
    <mergeCell ref="B12:F12"/>
    <mergeCell ref="B13:F13"/>
    <mergeCell ref="B15:F15"/>
    <mergeCell ref="B16:F16"/>
    <mergeCell ref="B18:C18"/>
    <mergeCell ref="D18:E18"/>
    <mergeCell ref="B19:C19"/>
    <mergeCell ref="B20:C20"/>
    <mergeCell ref="D19:E19"/>
    <mergeCell ref="D20:E20"/>
    <mergeCell ref="B21:C21"/>
    <mergeCell ref="B22:C22"/>
    <mergeCell ref="B23:C23"/>
    <mergeCell ref="B24:C24"/>
    <mergeCell ref="B25:C25"/>
    <mergeCell ref="D21:E21"/>
    <mergeCell ref="D22:E22"/>
    <mergeCell ref="D23:E23"/>
    <mergeCell ref="D24:E24"/>
    <mergeCell ref="D25:E25"/>
    <mergeCell ref="B26:C26"/>
    <mergeCell ref="B27:C27"/>
    <mergeCell ref="B28:C28"/>
    <mergeCell ref="D26:E26"/>
    <mergeCell ref="D27:E27"/>
    <mergeCell ref="D28:E28"/>
    <mergeCell ref="C33:E33"/>
    <mergeCell ref="A34:B34"/>
    <mergeCell ref="C34:E34"/>
    <mergeCell ref="A29:E29"/>
    <mergeCell ref="C31:E31"/>
    <mergeCell ref="C32:E32"/>
  </mergeCells>
  <phoneticPr fontId="1"/>
  <conditionalFormatting sqref="F33">
    <cfRule type="expression" dxfId="0" priority="1">
      <formula>$F33="施設類型が未入力"</formula>
    </cfRule>
  </conditionalFormatting>
  <dataValidations count="2">
    <dataValidation type="whole" allowBlank="1" showInputMessage="1" showErrorMessage="1" sqref="F19:F2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計画書（鑑）</vt:lpstr>
      <vt:lpstr>別紙１（バス安全装置）</vt:lpstr>
      <vt:lpstr>別紙２（ICT）</vt:lpstr>
      <vt:lpstr>別紙３（登園管理システム）</vt:lpstr>
      <vt:lpstr>'計画書（鑑）'!Print_Area</vt:lpstr>
      <vt:lpstr>'別紙１（バス安全装置）'!Print_Area</vt:lpstr>
      <vt:lpstr>'別紙２（ICT）'!Print_Area</vt:lpstr>
      <vt:lpstr>'別紙３（登園管理システム）'!Print_Area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2023-06-29T09:58:38Z</cp:lastPrinted>
  <dcterms:created xsi:type="dcterms:W3CDTF">2021-06-09T02:55:37Z</dcterms:created>
  <dcterms:modified xsi:type="dcterms:W3CDTF">2023-06-29T10:50:09Z</dcterms:modified>
</cp:coreProperties>
</file>