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ndisk-c50001\幼稚園G\幼稚園Gデータ領域\Dai2\し　施設整備補助\Ｒ０５\01_私立幼稚園施設整備費補助金\01事業募集\３次\02園へ依頼\HP\"/>
    </mc:Choice>
  </mc:AlternateContent>
  <xr:revisionPtr revIDLastSave="0" documentId="13_ncr:1_{4FA84673-09F5-48C9-8A9B-4F4C4F2640FD}" xr6:coauthVersionLast="47" xr6:coauthVersionMax="47" xr10:uidLastSave="{00000000-0000-0000-0000-000000000000}"/>
  <bookViews>
    <workbookView xWindow="-108" yWindow="-108" windowWidth="23256" windowHeight="14160" xr2:uid="{00000000-000D-0000-FFFF-FFFF00000000}"/>
  </bookViews>
  <sheets>
    <sheet name="②様式２【補助金計算書（予定）】" sheetId="6" r:id="rId1"/>
  </sheets>
  <definedNames>
    <definedName name="Autoshape1">#REF!</definedName>
    <definedName name="_xlnm.Print_Area" localSheetId="0">'②様式２【補助金計算書（予定）】'!$A$1:$AE$148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0" i="6" l="1"/>
  <c r="Y54" i="6"/>
  <c r="M62" i="6" l="1"/>
  <c r="Y52" i="6"/>
  <c r="Y51" i="6"/>
  <c r="T55" i="6"/>
  <c r="Y53" i="6"/>
  <c r="Y44" i="6"/>
  <c r="H44" i="6"/>
  <c r="N42" i="6"/>
  <c r="N44" i="6" s="1"/>
  <c r="N37" i="6"/>
  <c r="Y37" i="6" s="1"/>
  <c r="N29" i="6"/>
  <c r="AJ28" i="6"/>
  <c r="AJ29" i="6" s="1"/>
  <c r="AG28" i="6"/>
  <c r="AG29" i="6" s="1"/>
  <c r="AJ27" i="6"/>
  <c r="AG27" i="6"/>
  <c r="N27" i="6"/>
  <c r="N26" i="6"/>
  <c r="Q21" i="6"/>
  <c r="Z20" i="6" s="1"/>
  <c r="N31" i="6" s="1"/>
  <c r="F21" i="6"/>
  <c r="AI20" i="6"/>
  <c r="AI19" i="6"/>
  <c r="AI18" i="6"/>
  <c r="F13" i="6"/>
  <c r="H12" i="6"/>
  <c r="H11" i="6"/>
  <c r="H10" i="6"/>
  <c r="Y55" i="6" l="1"/>
  <c r="C60" i="6" s="1"/>
  <c r="N28" i="6"/>
  <c r="T28" i="6" s="1"/>
  <c r="AI21" i="6"/>
  <c r="H13" i="6"/>
  <c r="U12" i="6" s="1"/>
  <c r="U10" i="6" l="1"/>
  <c r="U11" i="6"/>
  <c r="U9" i="6"/>
  <c r="X14" i="6" l="1"/>
  <c r="N25" i="6" s="1"/>
  <c r="T25" i="6" s="1"/>
  <c r="N30" i="6" l="1"/>
  <c r="T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9302120</author>
  </authors>
  <commentList>
    <comment ref="AB7" authorId="0" shapeId="0" xr:uid="{00000000-0006-0000-0000-000001000000}">
      <text>
        <r>
          <rPr>
            <sz val="9"/>
            <color indexed="81"/>
            <rFont val="MS P ゴシック"/>
            <family val="3"/>
            <charset val="128"/>
          </rPr>
          <t>20人以下：88㎡、
21～35人：132㎡
36人以上：176㎡</t>
        </r>
      </text>
    </comment>
    <comment ref="F18" authorId="1" shapeId="0" xr:uid="{00000000-0006-0000-0000-000002000000}">
      <text>
        <r>
          <rPr>
            <sz val="9"/>
            <color indexed="81"/>
            <rFont val="ＭＳ Ｐゴシック"/>
            <family val="3"/>
            <charset val="128"/>
          </rPr>
          <t>・小数点以下四捨五入
・旧園舎が耐S・R造以外の場合、1.02を乗じて記載</t>
        </r>
      </text>
    </comment>
    <comment ref="Q18" authorId="1" shapeId="0" xr:uid="{00000000-0006-0000-0000-000003000000}">
      <text>
        <r>
          <rPr>
            <sz val="9"/>
            <color indexed="81"/>
            <rFont val="ＭＳ Ｐゴシック"/>
            <family val="3"/>
            <charset val="128"/>
          </rPr>
          <t>・小数点以下四捨五入
・旧園舎が耐S/R造以外は1.02を乗じて記載</t>
        </r>
      </text>
    </comment>
    <comment ref="Z18" authorId="0" shapeId="0" xr:uid="{00000000-0006-0000-0000-000004000000}">
      <text>
        <r>
          <rPr>
            <sz val="9"/>
            <color indexed="81"/>
            <rFont val="MS P ゴシック"/>
            <family val="3"/>
            <charset val="128"/>
          </rPr>
          <t>・小数点以下四捨五入
・新園舎がR造/耐S造以外は1.02乗じて記載</t>
        </r>
      </text>
    </comment>
    <comment ref="Y25" authorId="1" shapeId="0" xr:uid="{00000000-0006-0000-0000-00000500000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xr:uid="{00000000-0006-0000-0000-00000600000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xr:uid="{00000000-0006-0000-0000-000007000000}">
      <text>
        <r>
          <rPr>
            <sz val="9"/>
            <color indexed="81"/>
            <rFont val="ＭＳ Ｐゴシック"/>
            <family val="3"/>
            <charset val="128"/>
          </rPr>
          <t xml:space="preserve">新園舎が耐S/R造以外だったら1.02を除す
</t>
        </r>
      </text>
    </comment>
    <comment ref="T37" authorId="0" shapeId="0" xr:uid="{00000000-0006-0000-0000-000008000000}">
      <text>
        <r>
          <rPr>
            <sz val="9"/>
            <color indexed="81"/>
            <rFont val="MS P ゴシック"/>
            <family val="3"/>
            <charset val="128"/>
          </rPr>
          <t>1.02補正は行わない
正味の面積を記載</t>
        </r>
      </text>
    </comment>
    <comment ref="T49" authorId="0" shapeId="0" xr:uid="{00000000-0006-0000-0000-000009000000}">
      <text>
        <r>
          <rPr>
            <sz val="9"/>
            <color indexed="81"/>
            <rFont val="MS P ゴシック"/>
            <family val="3"/>
            <charset val="128"/>
          </rPr>
          <t>様式１「見積額」と一致</t>
        </r>
      </text>
    </comment>
    <comment ref="Y49" authorId="0" shapeId="0" xr:uid="{00000000-0006-0000-0000-00000A00000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<sst xmlns="http://schemas.openxmlformats.org/spreadsheetml/2006/main" count="245" uniqueCount="193">
  <si>
    <t>区分</t>
    <rPh sb="0" eb="2">
      <t>クブン</t>
    </rPh>
    <phoneticPr fontId="3"/>
  </si>
  <si>
    <t>満３歳児</t>
    <rPh sb="0" eb="1">
      <t>マン</t>
    </rPh>
    <rPh sb="2" eb="4">
      <t>サイジ</t>
    </rPh>
    <phoneticPr fontId="3"/>
  </si>
  <si>
    <t>３歳児</t>
    <rPh sb="1" eb="3">
      <t>サイジ</t>
    </rPh>
    <phoneticPr fontId="3"/>
  </si>
  <si>
    <t>４歳児</t>
    <rPh sb="1" eb="3">
      <t>サイジ</t>
    </rPh>
    <phoneticPr fontId="3"/>
  </si>
  <si>
    <t>５歳児</t>
    <rPh sb="1" eb="2">
      <t>サイ</t>
    </rPh>
    <rPh sb="2" eb="3">
      <t>ジ</t>
    </rPh>
    <phoneticPr fontId="3"/>
  </si>
  <si>
    <t>計</t>
    <rPh sb="0" eb="1">
      <t>ケイ</t>
    </rPh>
    <phoneticPr fontId="3"/>
  </si>
  <si>
    <t>預かり保育</t>
    <rPh sb="0" eb="1">
      <t>アズ</t>
    </rPh>
    <rPh sb="3" eb="5">
      <t>ホイク</t>
    </rPh>
    <phoneticPr fontId="3"/>
  </si>
  <si>
    <t>面積</t>
    <rPh sb="0" eb="2">
      <t>メンセキ</t>
    </rPh>
    <phoneticPr fontId="3"/>
  </si>
  <si>
    <t>幼児数</t>
    <rPh sb="0" eb="2">
      <t>ヨウジ</t>
    </rPh>
    <rPh sb="2" eb="3">
      <t>スウ</t>
    </rPh>
    <phoneticPr fontId="3"/>
  </si>
  <si>
    <t>左÷35</t>
    <rPh sb="0" eb="1">
      <t>ヒダリ</t>
    </rPh>
    <phoneticPr fontId="3"/>
  </si>
  <si>
    <t>（切上）</t>
    <rPh sb="1" eb="3">
      <t>キリアゲ</t>
    </rPh>
    <phoneticPr fontId="3"/>
  </si>
  <si>
    <t>基礎面積の計算式</t>
    <rPh sb="0" eb="2">
      <t>キソ</t>
    </rPh>
    <rPh sb="2" eb="4">
      <t>メンセキ</t>
    </rPh>
    <rPh sb="5" eb="7">
      <t>ケイサン</t>
    </rPh>
    <rPh sb="7" eb="8">
      <t>シキ</t>
    </rPh>
    <phoneticPr fontId="3"/>
  </si>
  <si>
    <t>Ｎ＝９以上</t>
    <rPh sb="3" eb="5">
      <t>イジョウ</t>
    </rPh>
    <phoneticPr fontId="3"/>
  </si>
  <si>
    <t>　③預かり保育の面積加算</t>
    <rPh sb="2" eb="3">
      <t>アズ</t>
    </rPh>
    <rPh sb="5" eb="7">
      <t>ホイク</t>
    </rPh>
    <rPh sb="8" eb="10">
      <t>メンセキ</t>
    </rPh>
    <rPh sb="10" eb="12">
      <t>カサン</t>
    </rPh>
    <phoneticPr fontId="3"/>
  </si>
  <si>
    <t>定員と現員いずれか小</t>
    <rPh sb="0" eb="2">
      <t>テイイン</t>
    </rPh>
    <rPh sb="3" eb="5">
      <t>ゲンイン</t>
    </rPh>
    <rPh sb="9" eb="10">
      <t>ショウ</t>
    </rPh>
    <phoneticPr fontId="3"/>
  </si>
  <si>
    <t>(2)保有面積</t>
    <rPh sb="3" eb="5">
      <t>ホユウ</t>
    </rPh>
    <rPh sb="5" eb="7">
      <t>メンセキ</t>
    </rPh>
    <phoneticPr fontId="3"/>
  </si>
  <si>
    <t>危険建物</t>
    <rPh sb="0" eb="2">
      <t>キケン</t>
    </rPh>
    <rPh sb="2" eb="4">
      <t>タテモノ</t>
    </rPh>
    <phoneticPr fontId="3"/>
  </si>
  <si>
    <t>健全建物</t>
    <rPh sb="0" eb="2">
      <t>ケンゼン</t>
    </rPh>
    <rPh sb="2" eb="4">
      <t>タテモノ</t>
    </rPh>
    <phoneticPr fontId="3"/>
  </si>
  <si>
    <t>保有面積</t>
    <rPh sb="0" eb="2">
      <t>ホユウ</t>
    </rPh>
    <rPh sb="2" eb="4">
      <t>メンセキ</t>
    </rPh>
    <phoneticPr fontId="3"/>
  </si>
  <si>
    <t>(3)取り壊し面積</t>
    <rPh sb="3" eb="4">
      <t>ト</t>
    </rPh>
    <rPh sb="5" eb="6">
      <t>コワ</t>
    </rPh>
    <rPh sb="7" eb="9">
      <t>メンセキ</t>
    </rPh>
    <phoneticPr fontId="3"/>
  </si>
  <si>
    <t>健全建物取り壊し</t>
    <rPh sb="0" eb="2">
      <t>ケンゼン</t>
    </rPh>
    <rPh sb="2" eb="4">
      <t>タテモノ</t>
    </rPh>
    <rPh sb="4" eb="5">
      <t>ト</t>
    </rPh>
    <rPh sb="6" eb="7">
      <t>コワ</t>
    </rPh>
    <phoneticPr fontId="3"/>
  </si>
  <si>
    <t>危険建物取り壊し</t>
    <rPh sb="0" eb="2">
      <t>キケン</t>
    </rPh>
    <rPh sb="2" eb="4">
      <t>タテモノ</t>
    </rPh>
    <rPh sb="4" eb="5">
      <t>ト</t>
    </rPh>
    <rPh sb="6" eb="7">
      <t>コワ</t>
    </rPh>
    <phoneticPr fontId="3"/>
  </si>
  <si>
    <t>取り壊し面積</t>
    <rPh sb="0" eb="1">
      <t>ト</t>
    </rPh>
    <rPh sb="2" eb="3">
      <t>コワ</t>
    </rPh>
    <rPh sb="4" eb="6">
      <t>メンセキ</t>
    </rPh>
    <phoneticPr fontId="3"/>
  </si>
  <si>
    <t>(4)新増改築面積</t>
    <rPh sb="3" eb="4">
      <t>シン</t>
    </rPh>
    <rPh sb="4" eb="7">
      <t>ゾウカイチク</t>
    </rPh>
    <rPh sb="7" eb="9">
      <t>メンセキ</t>
    </rPh>
    <phoneticPr fontId="3"/>
  </si>
  <si>
    <t>建築面積</t>
    <rPh sb="0" eb="2">
      <t>ケンチク</t>
    </rPh>
    <rPh sb="2" eb="4">
      <t>メンセキ</t>
    </rPh>
    <phoneticPr fontId="3"/>
  </si>
  <si>
    <t>純増面積</t>
    <rPh sb="0" eb="2">
      <t>ジュンゾウ</t>
    </rPh>
    <rPh sb="2" eb="4">
      <t>メンセキ</t>
    </rPh>
    <phoneticPr fontId="3"/>
  </si>
  <si>
    <t>(5)補助資格面積</t>
    <rPh sb="3" eb="5">
      <t>ホジョ</t>
    </rPh>
    <rPh sb="5" eb="7">
      <t>シカク</t>
    </rPh>
    <rPh sb="7" eb="9">
      <t>メンセキ</t>
    </rPh>
    <phoneticPr fontId="3"/>
  </si>
  <si>
    <t>新増築</t>
    <rPh sb="0" eb="3">
      <t>シンゾウチク</t>
    </rPh>
    <phoneticPr fontId="3"/>
  </si>
  <si>
    <t>計算式</t>
    <rPh sb="0" eb="2">
      <t>ケイサン</t>
    </rPh>
    <rPh sb="2" eb="3">
      <t>シキ</t>
    </rPh>
    <phoneticPr fontId="3"/>
  </si>
  <si>
    <t>左のうち最小面積</t>
    <rPh sb="0" eb="1">
      <t>サ</t>
    </rPh>
    <rPh sb="4" eb="6">
      <t>サイショウ</t>
    </rPh>
    <rPh sb="6" eb="8">
      <t>メンセキ</t>
    </rPh>
    <phoneticPr fontId="3"/>
  </si>
  <si>
    <t>Ｒ造以外は左÷1.020</t>
    <rPh sb="1" eb="2">
      <t>ヅクリ</t>
    </rPh>
    <rPh sb="2" eb="4">
      <t>イガイ</t>
    </rPh>
    <rPh sb="5" eb="6">
      <t>ヒダリ</t>
    </rPh>
    <phoneticPr fontId="3"/>
  </si>
  <si>
    <t>(6)補助事業に要する経費</t>
    <rPh sb="3" eb="5">
      <t>ホジョ</t>
    </rPh>
    <rPh sb="5" eb="7">
      <t>ジギョウ</t>
    </rPh>
    <rPh sb="8" eb="9">
      <t>ヨウ</t>
    </rPh>
    <rPh sb="11" eb="13">
      <t>ケイヒ</t>
    </rPh>
    <phoneticPr fontId="3"/>
  </si>
  <si>
    <t>工事請負契約金額</t>
    <rPh sb="0" eb="2">
      <t>コウジ</t>
    </rPh>
    <rPh sb="2" eb="4">
      <t>ウケオイ</t>
    </rPh>
    <rPh sb="4" eb="6">
      <t>ケイヤク</t>
    </rPh>
    <rPh sb="6" eb="8">
      <t>キンガク</t>
    </rPh>
    <phoneticPr fontId="3"/>
  </si>
  <si>
    <t>補助対象外経費</t>
    <rPh sb="0" eb="2">
      <t>ホジョ</t>
    </rPh>
    <rPh sb="2" eb="5">
      <t>タイショウガイ</t>
    </rPh>
    <rPh sb="5" eb="7">
      <t>ケイヒ</t>
    </rPh>
    <phoneticPr fontId="3"/>
  </si>
  <si>
    <t>補助事業に要する経費</t>
    <rPh sb="0" eb="2">
      <t>ホジョ</t>
    </rPh>
    <rPh sb="2" eb="4">
      <t>ジギョウ</t>
    </rPh>
    <rPh sb="5" eb="6">
      <t>ヨウ</t>
    </rPh>
    <rPh sb="8" eb="10">
      <t>ケイヒ</t>
    </rPh>
    <phoneticPr fontId="3"/>
  </si>
  <si>
    <t>建築実施単価</t>
    <rPh sb="0" eb="2">
      <t>ケンチク</t>
    </rPh>
    <rPh sb="2" eb="4">
      <t>ジッシ</t>
    </rPh>
    <rPh sb="4" eb="6">
      <t>タンカ</t>
    </rPh>
    <phoneticPr fontId="3"/>
  </si>
  <si>
    <t>(7)国庫補助金の算定</t>
    <rPh sb="3" eb="5">
      <t>コッコ</t>
    </rPh>
    <rPh sb="5" eb="8">
      <t>ホジョキン</t>
    </rPh>
    <rPh sb="9" eb="11">
      <t>サンテイ</t>
    </rPh>
    <phoneticPr fontId="3"/>
  </si>
  <si>
    <t>補助資格面積</t>
    <rPh sb="0" eb="2">
      <t>ホジョ</t>
    </rPh>
    <rPh sb="2" eb="4">
      <t>シカク</t>
    </rPh>
    <rPh sb="4" eb="6">
      <t>メンセキ</t>
    </rPh>
    <phoneticPr fontId="3"/>
  </si>
  <si>
    <t>補助単価</t>
    <rPh sb="0" eb="2">
      <t>ホジョ</t>
    </rPh>
    <rPh sb="2" eb="4">
      <t>タンカ</t>
    </rPh>
    <phoneticPr fontId="3"/>
  </si>
  <si>
    <t>補助対象工事費</t>
    <rPh sb="0" eb="2">
      <t>ホジョ</t>
    </rPh>
    <rPh sb="2" eb="4">
      <t>タイショウ</t>
    </rPh>
    <rPh sb="4" eb="7">
      <t>コウジヒ</t>
    </rPh>
    <phoneticPr fontId="3"/>
  </si>
  <si>
    <t>補助率</t>
    <rPh sb="0" eb="2">
      <t>ホジョ</t>
    </rPh>
    <rPh sb="2" eb="3">
      <t>リツ</t>
    </rPh>
    <phoneticPr fontId="3"/>
  </si>
  <si>
    <t>補助金の額</t>
    <rPh sb="0" eb="3">
      <t>ホジョキン</t>
    </rPh>
    <rPh sb="4" eb="5">
      <t>ガク</t>
    </rPh>
    <phoneticPr fontId="3"/>
  </si>
  <si>
    <t>(1)補助事業に要する経費</t>
    <rPh sb="3" eb="5">
      <t>ホジョ</t>
    </rPh>
    <rPh sb="5" eb="7">
      <t>ジギョウ</t>
    </rPh>
    <rPh sb="8" eb="9">
      <t>ヨウ</t>
    </rPh>
    <rPh sb="11" eb="13">
      <t>ケイヒ</t>
    </rPh>
    <phoneticPr fontId="3"/>
  </si>
  <si>
    <t>工事内訳</t>
    <rPh sb="0" eb="2">
      <t>コウジ</t>
    </rPh>
    <rPh sb="2" eb="4">
      <t>ウチワケ</t>
    </rPh>
    <phoneticPr fontId="3"/>
  </si>
  <si>
    <t>左のうち補助対象工事費</t>
    <rPh sb="0" eb="1">
      <t>サ</t>
    </rPh>
    <rPh sb="4" eb="6">
      <t>ホジョ</t>
    </rPh>
    <rPh sb="6" eb="8">
      <t>タイショウ</t>
    </rPh>
    <rPh sb="8" eb="11">
      <t>コウジヒ</t>
    </rPh>
    <phoneticPr fontId="3"/>
  </si>
  <si>
    <t>(2)国庫補助金の算定</t>
    <rPh sb="3" eb="5">
      <t>コッコ</t>
    </rPh>
    <rPh sb="5" eb="8">
      <t>ホジョキン</t>
    </rPh>
    <rPh sb="9" eb="11">
      <t>サンテイ</t>
    </rPh>
    <phoneticPr fontId="3"/>
  </si>
  <si>
    <t>↑Ｋと予算単価のいずれか小</t>
    <rPh sb="3" eb="5">
      <t>ヨサン</t>
    </rPh>
    <rPh sb="5" eb="7">
      <t>タンカ</t>
    </rPh>
    <rPh sb="12" eb="13">
      <t>ショウ</t>
    </rPh>
    <phoneticPr fontId="3"/>
  </si>
  <si>
    <t>1／3以内</t>
    <rPh sb="3" eb="5">
      <t>イナイ</t>
    </rPh>
    <phoneticPr fontId="3"/>
  </si>
  <si>
    <t>（工事量）</t>
    <rPh sb="1" eb="3">
      <t>コウジ</t>
    </rPh>
    <rPh sb="3" eb="4">
      <t>リョウ</t>
    </rPh>
    <phoneticPr fontId="3"/>
  </si>
  <si>
    <t>幼稚園名</t>
    <rPh sb="0" eb="3">
      <t>ヨウチエン</t>
    </rPh>
    <rPh sb="3" eb="4">
      <t>メイ</t>
    </rPh>
    <phoneticPr fontId="3"/>
  </si>
  <si>
    <t>20人以下</t>
    <rPh sb="2" eb="3">
      <t>ニン</t>
    </rPh>
    <rPh sb="3" eb="5">
      <t>イカ</t>
    </rPh>
    <phoneticPr fontId="3"/>
  </si>
  <si>
    <t>(1)基準面積</t>
    <rPh sb="3" eb="5">
      <t>キジュン</t>
    </rPh>
    <rPh sb="5" eb="7">
      <t>メンセキ</t>
    </rPh>
    <phoneticPr fontId="3"/>
  </si>
  <si>
    <t>　①計算上の学級数</t>
    <rPh sb="2" eb="5">
      <t>ケイサンジョウ</t>
    </rPh>
    <rPh sb="6" eb="8">
      <t>ガッキュウ</t>
    </rPh>
    <rPh sb="8" eb="9">
      <t>スウ</t>
    </rPh>
    <phoneticPr fontId="3"/>
  </si>
  <si>
    <t>②基礎面積の計算</t>
    <rPh sb="1" eb="3">
      <t>キソ</t>
    </rPh>
    <rPh sb="3" eb="5">
      <t>メンセキ</t>
    </rPh>
    <rPh sb="6" eb="8">
      <t>ケイサン</t>
    </rPh>
    <phoneticPr fontId="3"/>
  </si>
  <si>
    <t>面積加算</t>
    <rPh sb="0" eb="2">
      <t>メンセキ</t>
    </rPh>
    <rPh sb="2" eb="4">
      <t>カサン</t>
    </rPh>
    <phoneticPr fontId="3"/>
  </si>
  <si>
    <t>21～35人</t>
    <rPh sb="5" eb="6">
      <t>ニン</t>
    </rPh>
    <phoneticPr fontId="3"/>
  </si>
  <si>
    <t>36人以上</t>
    <rPh sb="2" eb="3">
      <t>ニン</t>
    </rPh>
    <rPh sb="3" eb="5">
      <t>イジョウ</t>
    </rPh>
    <phoneticPr fontId="3"/>
  </si>
  <si>
    <t>㎡</t>
    <phoneticPr fontId="3"/>
  </si>
  <si>
    <t>Ｎ＝１～２</t>
    <phoneticPr fontId="3"/>
  </si>
  <si>
    <t>307+209(N-1)=</t>
    <phoneticPr fontId="3"/>
  </si>
  <si>
    <t>Ｎ＝３～５</t>
    <phoneticPr fontId="3"/>
  </si>
  <si>
    <t>725+161(N-3)=</t>
    <phoneticPr fontId="3"/>
  </si>
  <si>
    <t>Ｎ＝６～８</t>
    <phoneticPr fontId="3"/>
  </si>
  <si>
    <t>1,208+168(N-6)=</t>
    <phoneticPr fontId="3"/>
  </si>
  <si>
    <t>1,713+161(N-9)=</t>
    <phoneticPr fontId="3"/>
  </si>
  <si>
    <t>Ｎ</t>
    <phoneticPr fontId="3"/>
  </si>
  <si>
    <t>↑</t>
    <phoneticPr fontId="3"/>
  </si>
  <si>
    <t>②＋③＝</t>
    <phoneticPr fontId="3"/>
  </si>
  <si>
    <t>←Ａ</t>
    <phoneticPr fontId="3"/>
  </si>
  <si>
    <t>←Ｂ</t>
    <phoneticPr fontId="3"/>
  </si>
  <si>
    <t>←Ｅ</t>
    <phoneticPr fontId="3"/>
  </si>
  <si>
    <t>←Ｈ</t>
    <phoneticPr fontId="3"/>
  </si>
  <si>
    <t>←Ｃ</t>
    <phoneticPr fontId="3"/>
  </si>
  <si>
    <t>←Ｆ</t>
    <phoneticPr fontId="3"/>
  </si>
  <si>
    <t>←Ｄ</t>
    <phoneticPr fontId="3"/>
  </si>
  <si>
    <t>←Ｇ</t>
    <phoneticPr fontId="3"/>
  </si>
  <si>
    <t>Ｈ－Ｇ＝Ｉ</t>
    <phoneticPr fontId="3"/>
  </si>
  <si>
    <t>Ａ－Ｂ</t>
    <phoneticPr fontId="3"/>
  </si>
  <si>
    <t>Ｃ</t>
    <phoneticPr fontId="3"/>
  </si>
  <si>
    <t>Ｈ－Ｅ</t>
    <phoneticPr fontId="3"/>
  </si>
  <si>
    <t>Ａ－Ｄ</t>
    <phoneticPr fontId="3"/>
  </si>
  <si>
    <t>Ｉ</t>
    <phoneticPr fontId="3"/>
  </si>
  <si>
    <t>Ｊ</t>
    <phoneticPr fontId="3"/>
  </si>
  <si>
    <t>(A)</t>
    <phoneticPr fontId="3"/>
  </si>
  <si>
    <t>(B)</t>
    <phoneticPr fontId="3"/>
  </si>
  <si>
    <t>(D)</t>
    <phoneticPr fontId="3"/>
  </si>
  <si>
    <t>↑Ｋ</t>
    <phoneticPr fontId="3"/>
  </si>
  <si>
    <t>↑Ｊ</t>
    <phoneticPr fontId="3"/>
  </si>
  <si>
    <t>↑Ｌ</t>
    <phoneticPr fontId="3"/>
  </si>
  <si>
    <t>【別紙様式２】</t>
    <rPh sb="1" eb="3">
      <t>ベッシ</t>
    </rPh>
    <rPh sb="3" eb="5">
      <t>ヨウシキ</t>
    </rPh>
    <phoneticPr fontId="3"/>
  </si>
  <si>
    <t>1／3又は
1／2以内</t>
    <rPh sb="3" eb="4">
      <t>マタ</t>
    </rPh>
    <rPh sb="9" eb="11">
      <t>イナイ</t>
    </rPh>
    <phoneticPr fontId="3"/>
  </si>
  <si>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8"/>
  </si>
  <si>
    <t>１　新築・増築・改築</t>
    <rPh sb="2" eb="4">
      <t>シンチク</t>
    </rPh>
    <rPh sb="5" eb="7">
      <t>ゾウチク</t>
    </rPh>
    <rPh sb="8" eb="10">
      <t>カイチク</t>
    </rPh>
    <phoneticPr fontId="3"/>
  </si>
  <si>
    <t>【新増改築時の面積算定チェック】</t>
    <rPh sb="1" eb="2">
      <t>シン</t>
    </rPh>
    <rPh sb="2" eb="5">
      <t>ゾウカイチク</t>
    </rPh>
    <rPh sb="5" eb="6">
      <t>ジ</t>
    </rPh>
    <rPh sb="7" eb="9">
      <t>メンセキ</t>
    </rPh>
    <rPh sb="9" eb="11">
      <t>サンテイ</t>
    </rPh>
    <phoneticPr fontId="8"/>
  </si>
  <si>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8"/>
  </si>
  <si>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8"/>
  </si>
  <si>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8"/>
  </si>
  <si>
    <t>①建物名称</t>
    <rPh sb="1" eb="3">
      <t>タテモノ</t>
    </rPh>
    <rPh sb="3" eb="5">
      <t>メイショウ</t>
    </rPh>
    <phoneticPr fontId="8"/>
  </si>
  <si>
    <t>②構造</t>
    <rPh sb="1" eb="3">
      <t>コウゾウ</t>
    </rPh>
    <phoneticPr fontId="8"/>
  </si>
  <si>
    <t>③面積</t>
    <rPh sb="1" eb="3">
      <t>メンセキ</t>
    </rPh>
    <phoneticPr fontId="8"/>
  </si>
  <si>
    <t>④補正面積</t>
    <rPh sb="1" eb="3">
      <t>ホセイ</t>
    </rPh>
    <rPh sb="3" eb="5">
      <t>メンセキ</t>
    </rPh>
    <phoneticPr fontId="8"/>
  </si>
  <si>
    <t>⑤健全/危険</t>
    <rPh sb="1" eb="3">
      <t>ケンゼン</t>
    </rPh>
    <rPh sb="4" eb="6">
      <t>キケン</t>
    </rPh>
    <phoneticPr fontId="8"/>
  </si>
  <si>
    <t>⑥取壊しの有無</t>
    <rPh sb="1" eb="3">
      <t>トリコワ</t>
    </rPh>
    <rPh sb="5" eb="7">
      <t>ウム</t>
    </rPh>
    <phoneticPr fontId="8"/>
  </si>
  <si>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8"/>
  </si>
  <si>
    <t>改築</t>
    <rPh sb="0" eb="1">
      <t>アラタ</t>
    </rPh>
    <rPh sb="1" eb="2">
      <t>チク</t>
    </rPh>
    <phoneticPr fontId="3"/>
  </si>
  <si>
    <t>(2)保有面積</t>
    <rPh sb="3" eb="5">
      <t>ホユウ</t>
    </rPh>
    <rPh sb="5" eb="7">
      <t>メンセキ</t>
    </rPh>
    <phoneticPr fontId="8"/>
  </si>
  <si>
    <t>(3)取壊し面積</t>
    <rPh sb="3" eb="5">
      <t>トリコワ</t>
    </rPh>
    <rPh sb="6" eb="8">
      <t>メンセキ</t>
    </rPh>
    <phoneticPr fontId="8"/>
  </si>
  <si>
    <t>㎡</t>
  </si>
  <si>
    <t>区分</t>
    <rPh sb="0" eb="2">
      <t>クブン</t>
    </rPh>
    <phoneticPr fontId="8"/>
  </si>
  <si>
    <t>保有面積</t>
    <rPh sb="0" eb="2">
      <t>ホユウ</t>
    </rPh>
    <rPh sb="2" eb="4">
      <t>メンセキ</t>
    </rPh>
    <phoneticPr fontId="8"/>
  </si>
  <si>
    <t>取壊し面積</t>
    <rPh sb="0" eb="2">
      <t>トリコワ</t>
    </rPh>
    <rPh sb="3" eb="5">
      <t>メンセキ</t>
    </rPh>
    <phoneticPr fontId="8"/>
  </si>
  <si>
    <t>健全建物</t>
    <rPh sb="0" eb="2">
      <t>ケンゼン</t>
    </rPh>
    <rPh sb="2" eb="4">
      <t>タテモノ</t>
    </rPh>
    <phoneticPr fontId="8"/>
  </si>
  <si>
    <t>←Ｂ</t>
    <phoneticPr fontId="8"/>
  </si>
  <si>
    <t>健全建物取壊し</t>
    <rPh sb="0" eb="2">
      <t>ケンゼン</t>
    </rPh>
    <rPh sb="2" eb="4">
      <t>タテモノ</t>
    </rPh>
    <rPh sb="4" eb="6">
      <t>トリコワ</t>
    </rPh>
    <phoneticPr fontId="8"/>
  </si>
  <si>
    <t>←Ｅ</t>
    <phoneticPr fontId="8"/>
  </si>
  <si>
    <t>預かり保育事業等の実施に伴う改築</t>
    <rPh sb="0" eb="1">
      <t>アズ</t>
    </rPh>
    <rPh sb="3" eb="5">
      <t>ホイク</t>
    </rPh>
    <rPh sb="5" eb="7">
      <t>ジギョウ</t>
    </rPh>
    <rPh sb="7" eb="8">
      <t>ナド</t>
    </rPh>
    <rPh sb="9" eb="11">
      <t>ジッシ</t>
    </rPh>
    <rPh sb="12" eb="13">
      <t>トモナ</t>
    </rPh>
    <rPh sb="14" eb="16">
      <t>カイチク</t>
    </rPh>
    <phoneticPr fontId="8"/>
  </si>
  <si>
    <t>Ｇ</t>
    <phoneticPr fontId="3"/>
  </si>
  <si>
    <t>危険建物</t>
    <rPh sb="0" eb="2">
      <t>キケン</t>
    </rPh>
    <rPh sb="2" eb="4">
      <t>タテモノ</t>
    </rPh>
    <phoneticPr fontId="8"/>
  </si>
  <si>
    <t>←Ｃ</t>
    <phoneticPr fontId="8"/>
  </si>
  <si>
    <t>危険建物取壊し</t>
    <rPh sb="0" eb="2">
      <t>キケン</t>
    </rPh>
    <rPh sb="2" eb="4">
      <t>タテモノ</t>
    </rPh>
    <rPh sb="4" eb="6">
      <t>トリコワ</t>
    </rPh>
    <phoneticPr fontId="8"/>
  </si>
  <si>
    <t>←Ｆ</t>
    <phoneticPr fontId="8"/>
  </si>
  <si>
    <t>Ｈ</t>
    <phoneticPr fontId="3"/>
  </si>
  <si>
    <t>計</t>
    <rPh sb="0" eb="1">
      <t>ケイ</t>
    </rPh>
    <phoneticPr fontId="8"/>
  </si>
  <si>
    <t>←Ｄ</t>
    <phoneticPr fontId="8"/>
  </si>
  <si>
    <t>←Ｇ</t>
    <phoneticPr fontId="8"/>
  </si>
  <si>
    <t>(A-B)（C)</t>
    <phoneticPr fontId="3"/>
  </si>
  <si>
    <t>（C÷D)</t>
    <phoneticPr fontId="3"/>
  </si>
  <si>
    <t>【補助金計算書の記入要領】</t>
  </si>
  <si>
    <t xml:space="preserve">  1. 新築・増築・改築（該当事業を○で囲むこと。）</t>
    <phoneticPr fontId="8"/>
  </si>
  <si>
    <t xml:space="preserve">  (1) 基準面積</t>
  </si>
  <si>
    <t xml:space="preserve">    ①　申請年度における年齢毎の定員又は現員（新設及び定員増に係る増築の場合は予定数）のいずれ
　　　か少ない幼児数を３５人で除し、計算上の学級数…Ｎ を求める。</t>
    <phoneticPr fontId="8"/>
  </si>
  <si>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</si>
  <si>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</si>
  <si>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</si>
  <si>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⑤　申請年度の前年度における月別預かり保育延べ園児数の実績を添付すること。（様式任意）</t>
    <phoneticPr fontId="8"/>
  </si>
  <si>
    <t xml:space="preserve">    (預かり保育対象園児数の算出方法) </t>
    <phoneticPr fontId="8"/>
  </si>
  <si>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8"/>
  </si>
  <si>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8"/>
  </si>
  <si>
    <t xml:space="preserve">  (2) 保有面積</t>
  </si>
  <si>
    <t xml:space="preserve">    ①　保有している建物面積を健全建物と危険建物に区分して記入する。</t>
  </si>
  <si>
    <t xml:space="preserve">    ②　危険建物は次の基準による。</t>
    <phoneticPr fontId="8"/>
  </si>
  <si>
    <t xml:space="preserve"> 区　　　　　　　分</t>
    <phoneticPr fontId="8"/>
  </si>
  <si>
    <t xml:space="preserve"> 危 険 建 物 に 区 分 す る 基 準</t>
    <phoneticPr fontId="8"/>
  </si>
  <si>
    <t>木造建物</t>
    <phoneticPr fontId="8"/>
  </si>
  <si>
    <t>耐力度がおおむね5,500点以下の建物又は建築後24年を経過した建物</t>
    <phoneticPr fontId="8"/>
  </si>
  <si>
    <t>鉄筋コンクリート造建物</t>
    <phoneticPr fontId="8"/>
  </si>
  <si>
    <t>耐力度がおおむね5,000点以下の建物又は建築後50年を経過した建物</t>
    <phoneticPr fontId="8"/>
  </si>
  <si>
    <t>鉄骨・その他造建物</t>
    <phoneticPr fontId="8"/>
  </si>
  <si>
    <t>耐力度がおおむね5,000点以下の建物又は建築後35年を経過した建物</t>
    <phoneticPr fontId="8"/>
  </si>
  <si>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8"/>
  </si>
  <si>
    <t xml:space="preserve">  (3) 取り壊し面積</t>
  </si>
  <si>
    <t xml:space="preserve">    　　取り壊し面積を、健全建物、危険建物毎に区分して記入する。</t>
  </si>
  <si>
    <t xml:space="preserve">  </t>
  </si>
  <si>
    <t xml:space="preserve">  (4) 新増改築面積</t>
  </si>
  <si>
    <t xml:space="preserve">    ①　建築面積は下記により算出した面積を記入する。</t>
  </si>
  <si>
    <t xml:space="preserve">    ②　純増面積は建築面積から取り壊し面積を控除した面積を記入する。</t>
  </si>
  <si>
    <t xml:space="preserve"> (建築面積の算出方法)</t>
    <phoneticPr fontId="8"/>
  </si>
  <si>
    <t>1. 建築面積は、建物毎に、壁（腰壁は除く、以下同じ）や建具などにより風雨を防ぐことができる
　部分の、床面積の合計とする。</t>
    <phoneticPr fontId="8"/>
  </si>
  <si>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8"/>
  </si>
  <si>
    <t>3. エレベーターやリフトのシャフト部分など、通念上床面積に含まれる部分は床面積に参入するが、
　次のいずれかに該当する部分は床面積に算入しない。</t>
    <phoneticPr fontId="8"/>
  </si>
  <si>
    <t>　(1) 屋内運動場のギャラリーなどで日常利用されず補助的通行に利用される内のり２メートル
　　以下のもの</t>
    <phoneticPr fontId="8"/>
  </si>
  <si>
    <t>　(2) 天井高又は床下高２メートル以下の中２階など</t>
    <phoneticPr fontId="8"/>
  </si>
  <si>
    <t>　(3) 建物の外部に固着した内部の高さ２メートル以下の部分</t>
    <phoneticPr fontId="8"/>
  </si>
  <si>
    <t>　(4) 二重窓の室内部分</t>
    <phoneticPr fontId="8"/>
  </si>
  <si>
    <t>　(5) ひさし、ぬれ縁、ポーチ、アーケード、壁で囲まれていない外部階段、バルコニー、ピロ
　　ティーなど</t>
    <phoneticPr fontId="8"/>
  </si>
  <si>
    <t>4. 次に掲げる建物以外の工作物は床面積に算入しない。</t>
    <phoneticPr fontId="8"/>
  </si>
  <si>
    <t>　　 ○吹き抜けの渡り廊下　○柱と屋根のみで壁のない独立した構造物</t>
  </si>
  <si>
    <t>　　 ○内部の高さが２メートル以下の独立した構造物　○簡易な小規模構造物</t>
  </si>
  <si>
    <t>　　 ○土地に固着した囲障　○貯水池　○水泳プール　○野球のバックネット　○鉄棒
     ○井戸　○百葉箱　○フレーム　○ピットなど</t>
    <phoneticPr fontId="8"/>
  </si>
  <si>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8"/>
  </si>
  <si>
    <t xml:space="preserve">  (5) 補助資格面積</t>
    <phoneticPr fontId="8"/>
  </si>
  <si>
    <t xml:space="preserve">    　　改築、新増築の区分に応じた計算式により、補助資格面積…Ｊ を算出する。</t>
  </si>
  <si>
    <t xml:space="preserve">    </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</si>
  <si>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</si>
  <si>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</si>
  <si>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</si>
  <si>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</si>
  <si>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</si>
  <si>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</si>
  <si>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</si>
  <si>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</si>
  <si>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上記の(2)保有面積、(3)取り壊し面積、(4)新増改築面積のうち、鉄筋コンクリート造以外の構造の
　園舎に係る部分があるときは、当該部分の面積に1.020を乗じて面積を補正する。</t>
    <phoneticPr fontId="8"/>
  </si>
  <si>
    <r>
      <t xml:space="preserve">  (1)</t>
    </r>
    <r>
      <rPr>
        <sz val="12"/>
        <color rgb="FFFF0000"/>
        <rFont val="ＭＳ 明朝"/>
        <family val="1"/>
        <charset val="128"/>
      </rPr>
      <t xml:space="preserve"> </t>
    </r>
    <r>
      <rPr>
        <sz val="12"/>
        <rFont val="ＭＳ 明朝"/>
        <family val="1"/>
        <charset val="128"/>
      </rPr>
      <t>工事内訳</t>
    </r>
    <rPh sb="6" eb="8">
      <t>コウジ</t>
    </rPh>
    <phoneticPr fontId="8"/>
  </si>
  <si>
    <t xml:space="preserve">    　　必要に応じて工事内訳明細書を添付する。</t>
    <rPh sb="6" eb="8">
      <t>ヒツヨウ</t>
    </rPh>
    <phoneticPr fontId="8"/>
  </si>
  <si>
    <t xml:space="preserve">  (2) 端数処理</t>
  </si>
  <si>
    <t xml:space="preserve">    　　補助金の額は千円未満の端数を切り捨てる。</t>
  </si>
  <si>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8"/>
  </si>
  <si>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8"/>
  </si>
  <si>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8"/>
  </si>
  <si>
    <t>令和５年度私立幼稚園施設整備費補助金計算書（予定）</t>
    <rPh sb="0" eb="1">
      <t>レイ</t>
    </rPh>
    <rPh sb="1" eb="2">
      <t>ワ</t>
    </rPh>
    <rPh sb="3" eb="4">
      <t>ネン</t>
    </rPh>
    <rPh sb="4" eb="5">
      <t>ド</t>
    </rPh>
    <rPh sb="15" eb="18">
      <t>ホジョキン</t>
    </rPh>
    <rPh sb="22" eb="24">
      <t>ヨテイ</t>
    </rPh>
    <phoneticPr fontId="8"/>
  </si>
  <si>
    <t>補助率</t>
    <phoneticPr fontId="3"/>
  </si>
  <si>
    <t>※複数の事業区分に申請する場合は、
事業区分ごとに行を分けて補助対象工事費を入力し、
それぞれの補助金の額を算定してください。</t>
    <rPh sb="1" eb="3">
      <t>フクスウ</t>
    </rPh>
    <rPh sb="4" eb="8">
      <t>ジギョウクブン</t>
    </rPh>
    <rPh sb="9" eb="11">
      <t>シンセイ</t>
    </rPh>
    <rPh sb="13" eb="15">
      <t>バアイ</t>
    </rPh>
    <rPh sb="18" eb="22">
      <t>ジギョウクブン</t>
    </rPh>
    <rPh sb="25" eb="26">
      <t>ギョウ</t>
    </rPh>
    <rPh sb="27" eb="28">
      <t>ワ</t>
    </rPh>
    <rPh sb="30" eb="37">
      <t>ホジョタイショウコウジヒ</t>
    </rPh>
    <rPh sb="38" eb="40">
      <t>ニュウリョク</t>
    </rPh>
    <rPh sb="48" eb="51">
      <t>ホジョキン</t>
    </rPh>
    <rPh sb="52" eb="53">
      <t>ガク</t>
    </rPh>
    <rPh sb="54" eb="56">
      <t>サンテイ</t>
    </rPh>
    <phoneticPr fontId="3"/>
  </si>
  <si>
    <t xml:space="preserve">  2. 屋外環境整備、耐震補強工事等、アスベスト等対策工事、エコ改修事業、内部改修工事、バリアフリー化工事 
  （該当事業を○で囲むこと。）</t>
    <rPh sb="38" eb="40">
      <t>ナイブ</t>
    </rPh>
    <rPh sb="40" eb="42">
      <t>カイシュウ</t>
    </rPh>
    <rPh sb="42" eb="44">
      <t>コウジ</t>
    </rPh>
    <rPh sb="51" eb="52">
      <t>カ</t>
    </rPh>
    <rPh sb="52" eb="54">
      <t>コウジ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</si>
</sst>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人&quot;"/>
    <numFmt numFmtId="177" formatCode="#,##0&quot;学&quot;&quot;級&quot;"/>
    <numFmt numFmtId="178" formatCode="#,##0&quot;㎡&quot;"/>
    <numFmt numFmtId="179" formatCode="#,##0&quot;千&quot;&quot;円&quot;"/>
    <numFmt numFmtId="180" formatCode="#,##0&quot;円&quot;"/>
    <numFmt numFmtId="181" formatCode="#,##0&quot;円&quot;&quot;/&quot;&quot;㎡&quot;"/>
    <numFmt numFmtId="182" formatCode="0_);[Red]\(0\)"/>
    <numFmt numFmtId="183" formatCode="0_ "/>
    <numFmt numFmtId="184" formatCode="#,##0_ "/>
    <numFmt numFmtId="185" formatCode="#,##0_);[Red]\(#,##0\)"/>
    <numFmt numFmtId="186" formatCode="#,##0_ ;[Red]\-#,##0\ "/>
    <numFmt numFmtId="187" formatCode="0&quot;㎡&quot;"/>
  </numFmts>
  <fonts count="2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9"/>
      <color indexed="81"/>
      <name val="ＭＳ Ｐゴシック"/>
      <family val="3"/>
      <charset val="128"/>
    </font>
    <font>
      <sz val="6"/>
      <name val="ＭＳ Ｐゴシック"/>
      <family val="2"/>
      <charset val="128"/>
      <scheme val="minor"/>
    </font>
    <font>
      <b/>
      <sz val="12"/>
      <name val="ＭＳ 明朝"/>
      <family val="1"/>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2"/>
      <color theme="1"/>
      <name val="ＭＳ 明朝"/>
      <family val="1"/>
      <charset val="128"/>
    </font>
    <font>
      <b/>
      <sz val="12"/>
      <color theme="1"/>
      <name val="ＭＳ ゴシック"/>
      <family val="3"/>
      <charset val="128"/>
    </font>
    <font>
      <sz val="11"/>
      <color theme="1"/>
      <name val="ＭＳ 明朝"/>
      <family val="1"/>
      <charset val="128"/>
    </font>
    <font>
      <sz val="12"/>
      <color theme="0"/>
      <name val="ＭＳ 明朝"/>
      <family val="1"/>
      <charset val="128"/>
    </font>
    <font>
      <b/>
      <sz val="12"/>
      <color rgb="FFFF0000"/>
      <name val="ＭＳ ゴシック"/>
      <family val="3"/>
      <charset val="128"/>
    </font>
    <font>
      <sz val="11"/>
      <name val="ＭＳ 明朝"/>
      <family val="1"/>
      <charset val="128"/>
    </font>
  </fonts>
  <fills count="3">
    <fill>
      <patternFill patternType="none"/>
    </fill>
    <fill>
      <patternFill patternType="gray125"/>
    </fill>
    <fill>
      <patternFill patternType="solid">
        <fgColor rgb="FFDDFFFF"/>
        <bgColor indexed="64"/>
      </patternFill>
    </fill>
  </fills>
  <borders count="80">
    <border>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dotted">
        <color indexed="22"/>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22"/>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dotted">
        <color indexed="22"/>
      </left>
      <right style="thin">
        <color indexed="64"/>
      </right>
      <top style="hair">
        <color indexed="64"/>
      </top>
      <bottom style="hair">
        <color indexed="64"/>
      </bottom>
      <diagonal/>
    </border>
    <border>
      <left style="dotted">
        <color indexed="22"/>
      </left>
      <right style="thin">
        <color indexed="64"/>
      </right>
      <top/>
      <bottom style="hair">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38" fontId="2" fillId="0" borderId="0" applyFont="0" applyFill="0" applyBorder="0" applyAlignment="0" applyProtection="0"/>
    <xf numFmtId="0" fontId="1" fillId="0" borderId="0">
      <alignment vertical="center"/>
    </xf>
  </cellStyleXfs>
  <cellXfs count="271">
    <xf numFmtId="0" fontId="0" fillId="0" borderId="0" xfId="0"/>
    <xf numFmtId="0" fontId="4" fillId="0" borderId="0" xfId="1" applyFont="1" applyAlignment="1">
      <alignment vertical="center"/>
    </xf>
    <xf numFmtId="3" fontId="5" fillId="0" borderId="0" xfId="1" applyNumberFormat="1" applyFont="1" applyAlignment="1">
      <alignment vertical="center"/>
    </xf>
    <xf numFmtId="0" fontId="4"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vertical="center" shrinkToFit="1"/>
    </xf>
    <xf numFmtId="0" fontId="9" fillId="0" borderId="0" xfId="1" applyFont="1" applyAlignment="1">
      <alignment vertical="center"/>
    </xf>
    <xf numFmtId="0" fontId="5" fillId="0" borderId="0" xfId="1" applyFont="1" applyAlignment="1">
      <alignment horizontal="left" vertical="center"/>
    </xf>
    <xf numFmtId="0" fontId="5" fillId="0" borderId="47" xfId="1" applyFont="1" applyBorder="1" applyAlignment="1">
      <alignment vertical="center" shrinkToFit="1"/>
    </xf>
    <xf numFmtId="0" fontId="5" fillId="0" borderId="47" xfId="1" applyFont="1" applyBorder="1" applyAlignment="1">
      <alignment horizontal="center" vertical="center" shrinkToFit="1"/>
    </xf>
    <xf numFmtId="0" fontId="5" fillId="0" borderId="47" xfId="1" applyFont="1" applyBorder="1" applyAlignment="1">
      <alignment vertical="center"/>
    </xf>
    <xf numFmtId="0" fontId="5" fillId="0" borderId="47" xfId="1" applyFont="1" applyBorder="1" applyAlignment="1">
      <alignment horizontal="center" vertical="center"/>
    </xf>
    <xf numFmtId="187" fontId="5" fillId="0" borderId="47" xfId="1" applyNumberFormat="1" applyFont="1" applyBorder="1" applyAlignment="1">
      <alignment horizontal="center" vertical="center"/>
    </xf>
    <xf numFmtId="0" fontId="4" fillId="0" borderId="0" xfId="1" applyFont="1" applyAlignment="1">
      <alignment vertical="center" shrinkToFit="1"/>
    </xf>
    <xf numFmtId="0" fontId="5" fillId="0" borderId="0" xfId="1" applyFont="1" applyAlignment="1">
      <alignment vertical="center" wrapText="1" shrinkToFit="1"/>
    </xf>
    <xf numFmtId="0" fontId="9" fillId="0" borderId="0" xfId="1" applyFont="1" applyAlignment="1">
      <alignment vertical="center" wrapText="1" shrinkToFit="1"/>
    </xf>
    <xf numFmtId="0" fontId="10" fillId="0" borderId="0" xfId="1" applyFont="1" applyAlignment="1">
      <alignment vertical="center" shrinkToFit="1"/>
    </xf>
    <xf numFmtId="0" fontId="10" fillId="0" borderId="0" xfId="1" applyFont="1" applyAlignment="1">
      <alignment vertical="center"/>
    </xf>
    <xf numFmtId="0" fontId="10" fillId="0" borderId="0" xfId="1" applyFont="1" applyAlignment="1">
      <alignment horizontal="center" vertical="center"/>
    </xf>
    <xf numFmtId="0" fontId="14" fillId="0" borderId="0" xfId="1" applyFont="1" applyAlignment="1">
      <alignment vertical="center" shrinkToFit="1"/>
    </xf>
    <xf numFmtId="0" fontId="14" fillId="0" borderId="0" xfId="1" applyFont="1" applyAlignment="1">
      <alignment vertical="center"/>
    </xf>
    <xf numFmtId="0" fontId="15" fillId="0" borderId="0" xfId="1" applyFont="1" applyAlignment="1">
      <alignment vertical="center"/>
    </xf>
    <xf numFmtId="0" fontId="13" fillId="0" borderId="0" xfId="1" applyFont="1" applyAlignment="1">
      <alignment vertical="center"/>
    </xf>
    <xf numFmtId="0" fontId="14" fillId="0" borderId="2" xfId="1" applyFont="1" applyBorder="1" applyAlignment="1">
      <alignment vertical="center" shrinkToFit="1"/>
    </xf>
    <xf numFmtId="0" fontId="14" fillId="0" borderId="3" xfId="1" applyFont="1" applyBorder="1" applyAlignment="1">
      <alignment vertical="center" shrinkToFit="1"/>
    </xf>
    <xf numFmtId="0" fontId="14" fillId="0" borderId="4" xfId="1" applyFont="1" applyBorder="1" applyAlignment="1">
      <alignment vertical="center" shrinkToFit="1"/>
    </xf>
    <xf numFmtId="0" fontId="14" fillId="0" borderId="0" xfId="1" applyFont="1" applyAlignment="1">
      <alignment horizontal="center" vertical="center" shrinkToFit="1"/>
    </xf>
    <xf numFmtId="3" fontId="14" fillId="0" borderId="5" xfId="1" applyNumberFormat="1" applyFont="1" applyBorder="1" applyAlignment="1">
      <alignment horizontal="center" vertical="center" shrinkToFit="1"/>
    </xf>
    <xf numFmtId="0" fontId="14" fillId="0" borderId="5" xfId="1" applyFont="1" applyBorder="1" applyAlignment="1">
      <alignment vertical="center" shrinkToFit="1"/>
    </xf>
    <xf numFmtId="0" fontId="14" fillId="0" borderId="1"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55" xfId="1" applyFont="1" applyBorder="1" applyAlignment="1">
      <alignment vertical="center" shrinkToFit="1"/>
    </xf>
    <xf numFmtId="0" fontId="14" fillId="0" borderId="0" xfId="1" applyFont="1" applyAlignment="1">
      <alignment horizontal="right" vertical="center"/>
    </xf>
    <xf numFmtId="0" fontId="14" fillId="0" borderId="0" xfId="1" applyFont="1" applyAlignment="1">
      <alignment horizontal="left" vertical="center"/>
    </xf>
    <xf numFmtId="0" fontId="19" fillId="0" borderId="58" xfId="1" applyFont="1" applyBorder="1" applyAlignment="1">
      <alignment horizontal="left" vertical="center" wrapText="1" indent="1"/>
    </xf>
    <xf numFmtId="0" fontId="19" fillId="0" borderId="0" xfId="1" applyFont="1" applyAlignment="1">
      <alignment horizontal="left" vertical="center" wrapText="1" indent="1"/>
    </xf>
    <xf numFmtId="0" fontId="15" fillId="0" borderId="0" xfId="1" applyFont="1" applyAlignment="1">
      <alignment horizontal="left" vertical="center" wrapText="1" shrinkToFit="1"/>
    </xf>
    <xf numFmtId="0" fontId="14" fillId="0" borderId="36" xfId="1" applyFont="1" applyBorder="1" applyAlignment="1">
      <alignment horizontal="center" vertical="center"/>
    </xf>
    <xf numFmtId="3" fontId="14" fillId="0" borderId="36" xfId="1" applyNumberFormat="1" applyFont="1" applyBorder="1" applyAlignment="1">
      <alignment horizontal="center" vertical="center"/>
    </xf>
    <xf numFmtId="0" fontId="14" fillId="0" borderId="26" xfId="1" applyFont="1" applyBorder="1" applyAlignment="1">
      <alignment horizontal="center" vertical="center" shrinkToFit="1"/>
    </xf>
    <xf numFmtId="0" fontId="14" fillId="0" borderId="27" xfId="1" applyFont="1" applyBorder="1" applyAlignment="1">
      <alignment horizontal="center" vertical="center" shrinkToFit="1"/>
    </xf>
    <xf numFmtId="0" fontId="14" fillId="0" borderId="12"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34" xfId="1" applyFont="1" applyBorder="1" applyAlignment="1">
      <alignment horizontal="center" vertical="center" shrinkToFit="1"/>
    </xf>
    <xf numFmtId="0" fontId="14" fillId="0" borderId="35" xfId="1" applyFont="1" applyBorder="1" applyAlignment="1">
      <alignment horizontal="center" vertical="center" shrinkToFit="1"/>
    </xf>
    <xf numFmtId="0" fontId="14" fillId="0" borderId="42" xfId="1" applyFont="1" applyBorder="1" applyAlignment="1">
      <alignment horizontal="center" vertical="center" shrinkToFit="1"/>
    </xf>
    <xf numFmtId="0" fontId="14" fillId="0" borderId="37"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11"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0" fontId="14" fillId="0" borderId="32" xfId="1" applyFont="1" applyBorder="1" applyAlignment="1">
      <alignment horizontal="center" vertical="center" shrinkToFit="1"/>
    </xf>
    <xf numFmtId="0" fontId="14" fillId="0" borderId="33" xfId="1" applyFont="1" applyBorder="1" applyAlignment="1">
      <alignment horizontal="center" vertical="center" shrinkToFit="1"/>
    </xf>
    <xf numFmtId="0" fontId="14" fillId="0" borderId="28" xfId="1" applyFont="1" applyBorder="1" applyAlignment="1">
      <alignment horizontal="center" vertical="center" shrinkToFit="1"/>
    </xf>
    <xf numFmtId="0" fontId="14" fillId="0" borderId="29" xfId="1" applyFont="1" applyBorder="1" applyAlignment="1">
      <alignment horizontal="center" vertical="center" shrinkToFit="1"/>
    </xf>
    <xf numFmtId="0" fontId="14" fillId="0" borderId="30" xfId="1" applyFont="1" applyBorder="1" applyAlignment="1">
      <alignment horizontal="center" vertical="center" shrinkToFit="1"/>
    </xf>
    <xf numFmtId="0" fontId="14" fillId="0" borderId="31" xfId="1" applyFont="1" applyBorder="1" applyAlignment="1">
      <alignment vertical="center" shrinkToFit="1"/>
    </xf>
    <xf numFmtId="3" fontId="14" fillId="0" borderId="28" xfId="1" applyNumberFormat="1" applyFont="1" applyBorder="1" applyAlignment="1">
      <alignment horizontal="center" vertical="center" shrinkToFit="1"/>
    </xf>
    <xf numFmtId="3" fontId="14" fillId="0" borderId="29" xfId="1" applyNumberFormat="1" applyFont="1" applyBorder="1" applyAlignment="1">
      <alignment horizontal="center" vertical="center" shrinkToFit="1"/>
    </xf>
    <xf numFmtId="176" fontId="14" fillId="0" borderId="65" xfId="1" applyNumberFormat="1" applyFont="1" applyBorder="1" applyAlignment="1">
      <alignment horizontal="right" vertical="center" shrinkToFit="1"/>
    </xf>
    <xf numFmtId="176" fontId="14" fillId="0" borderId="66" xfId="1" applyNumberFormat="1" applyFont="1" applyBorder="1" applyAlignment="1">
      <alignment horizontal="right" vertical="center" shrinkToFit="1"/>
    </xf>
    <xf numFmtId="177" fontId="14" fillId="0" borderId="29" xfId="1" applyNumberFormat="1" applyFont="1" applyBorder="1" applyAlignment="1">
      <alignment vertical="center" shrinkToFit="1"/>
    </xf>
    <xf numFmtId="177" fontId="14" fillId="0" borderId="30" xfId="1" applyNumberFormat="1" applyFont="1" applyBorder="1" applyAlignment="1">
      <alignment vertical="center" shrinkToFit="1"/>
    </xf>
    <xf numFmtId="0" fontId="14" fillId="0" borderId="29" xfId="1" applyFont="1" applyBorder="1" applyAlignment="1">
      <alignment horizontal="right" vertical="center" shrinkToFit="1"/>
    </xf>
    <xf numFmtId="0" fontId="14" fillId="0" borderId="40" xfId="1" applyFont="1" applyBorder="1" applyAlignment="1">
      <alignment vertical="center" shrinkToFit="1"/>
    </xf>
    <xf numFmtId="3" fontId="14" fillId="0" borderId="19" xfId="1" applyNumberFormat="1" applyFont="1" applyBorder="1" applyAlignment="1">
      <alignment horizontal="center" vertical="center" shrinkToFit="1"/>
    </xf>
    <xf numFmtId="3" fontId="14" fillId="0" borderId="20" xfId="1" applyNumberFormat="1" applyFont="1" applyBorder="1" applyAlignment="1">
      <alignment horizontal="center" vertical="center" shrinkToFit="1"/>
    </xf>
    <xf numFmtId="176" fontId="14" fillId="0" borderId="20" xfId="1" applyNumberFormat="1" applyFont="1" applyBorder="1" applyAlignment="1">
      <alignment vertical="center" shrinkToFit="1"/>
    </xf>
    <xf numFmtId="177" fontId="14" fillId="2" borderId="20" xfId="1" applyNumberFormat="1" applyFont="1" applyFill="1" applyBorder="1" applyAlignment="1">
      <alignment vertical="center" shrinkToFit="1"/>
    </xf>
    <xf numFmtId="177" fontId="14" fillId="2" borderId="21" xfId="1" applyNumberFormat="1" applyFont="1" applyFill="1" applyBorder="1" applyAlignment="1">
      <alignment vertical="center" shrinkToFit="1"/>
    </xf>
    <xf numFmtId="0" fontId="14" fillId="0" borderId="20" xfId="1" applyFont="1" applyBorder="1" applyAlignment="1">
      <alignment horizontal="right" vertical="center" shrinkToFit="1"/>
    </xf>
    <xf numFmtId="38" fontId="14" fillId="2" borderId="38" xfId="2" applyFont="1" applyFill="1" applyBorder="1" applyAlignment="1">
      <alignment vertical="center" shrinkToFit="1"/>
    </xf>
    <xf numFmtId="38" fontId="14" fillId="2" borderId="8" xfId="2" applyFont="1" applyFill="1" applyBorder="1" applyAlignment="1">
      <alignment vertical="center" shrinkToFit="1"/>
    </xf>
    <xf numFmtId="38" fontId="14" fillId="2" borderId="43" xfId="2" applyFont="1" applyFill="1" applyBorder="1" applyAlignment="1">
      <alignment vertical="center" shrinkToFit="1"/>
    </xf>
    <xf numFmtId="38" fontId="14" fillId="2" borderId="31" xfId="2" applyFont="1" applyFill="1" applyBorder="1" applyAlignment="1">
      <alignment vertical="center" shrinkToFit="1"/>
    </xf>
    <xf numFmtId="0" fontId="14" fillId="0" borderId="19" xfId="1" applyFont="1" applyBorder="1" applyAlignment="1">
      <alignment horizontal="center" vertical="center" shrinkToFit="1"/>
    </xf>
    <xf numFmtId="0" fontId="14" fillId="0" borderId="20"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8" xfId="1" applyFont="1" applyBorder="1" applyAlignment="1">
      <alignment vertical="center" shrinkToFit="1"/>
    </xf>
    <xf numFmtId="3" fontId="14" fillId="0" borderId="12" xfId="1" applyNumberFormat="1" applyFont="1" applyBorder="1" applyAlignment="1">
      <alignment horizontal="center" vertical="center" shrinkToFit="1"/>
    </xf>
    <xf numFmtId="3" fontId="14" fillId="0" borderId="13" xfId="1" applyNumberFormat="1" applyFont="1" applyBorder="1" applyAlignment="1">
      <alignment horizontal="center" vertical="center" shrinkToFit="1"/>
    </xf>
    <xf numFmtId="176" fontId="14" fillId="2" borderId="13" xfId="1" applyNumberFormat="1" applyFont="1" applyFill="1" applyBorder="1" applyAlignment="1">
      <alignment vertical="center" shrinkToFit="1"/>
    </xf>
    <xf numFmtId="177" fontId="14" fillId="2" borderId="13" xfId="1" applyNumberFormat="1" applyFont="1" applyFill="1" applyBorder="1" applyAlignment="1">
      <alignment vertical="center" shrinkToFit="1"/>
    </xf>
    <xf numFmtId="177" fontId="14" fillId="2" borderId="37" xfId="1" applyNumberFormat="1" applyFont="1" applyFill="1" applyBorder="1" applyAlignment="1">
      <alignment vertical="center" shrinkToFit="1"/>
    </xf>
    <xf numFmtId="38" fontId="17" fillId="0" borderId="11" xfId="1" applyNumberFormat="1" applyFont="1" applyBorder="1" applyAlignment="1">
      <alignment horizontal="center" vertical="center" shrinkToFit="1"/>
    </xf>
    <xf numFmtId="0" fontId="17" fillId="0" borderId="11" xfId="1" applyFont="1" applyBorder="1" applyAlignment="1">
      <alignment horizontal="center" vertical="center" shrinkToFit="1"/>
    </xf>
    <xf numFmtId="0" fontId="14" fillId="0" borderId="41" xfId="1" applyFont="1" applyBorder="1" applyAlignment="1">
      <alignment horizontal="right" vertical="center" shrinkToFit="1"/>
    </xf>
    <xf numFmtId="0" fontId="14" fillId="0" borderId="11" xfId="1" applyFont="1" applyBorder="1" applyAlignment="1">
      <alignment horizontal="right" vertical="center" shrinkToFit="1"/>
    </xf>
    <xf numFmtId="38" fontId="14" fillId="2" borderId="11" xfId="1" applyNumberFormat="1" applyFont="1" applyFill="1" applyBorder="1" applyAlignment="1">
      <alignment horizontal="right" vertical="center" shrinkToFit="1"/>
    </xf>
    <xf numFmtId="0" fontId="14" fillId="2" borderId="11" xfId="1" applyFont="1" applyFill="1" applyBorder="1" applyAlignment="1">
      <alignment horizontal="right" vertical="center" shrinkToFit="1"/>
    </xf>
    <xf numFmtId="0" fontId="14" fillId="0" borderId="13" xfId="1" applyFont="1" applyBorder="1" applyAlignment="1">
      <alignment horizontal="right" vertical="center" shrinkToFit="1"/>
    </xf>
    <xf numFmtId="38" fontId="14" fillId="2" borderId="39" xfId="2" applyFont="1" applyFill="1" applyBorder="1" applyAlignment="1">
      <alignment vertical="center" shrinkToFit="1"/>
    </xf>
    <xf numFmtId="38" fontId="14" fillId="2" borderId="40" xfId="2" applyFont="1" applyFill="1" applyBorder="1" applyAlignment="1">
      <alignment vertical="center" shrinkToFit="1"/>
    </xf>
    <xf numFmtId="38" fontId="14" fillId="2" borderId="51" xfId="1" applyNumberFormat="1" applyFont="1" applyFill="1" applyBorder="1" applyAlignment="1">
      <alignment horizontal="right" vertical="center" shrinkToFit="1"/>
    </xf>
    <xf numFmtId="0" fontId="14" fillId="2" borderId="40" xfId="1" applyFont="1" applyFill="1" applyBorder="1" applyAlignment="1">
      <alignment horizontal="right" vertical="center" shrinkToFit="1"/>
    </xf>
    <xf numFmtId="182" fontId="14" fillId="0" borderId="31" xfId="1" applyNumberFormat="1" applyFont="1" applyBorder="1" applyAlignment="1">
      <alignment vertical="center" shrinkToFit="1"/>
    </xf>
    <xf numFmtId="0" fontId="14" fillId="0" borderId="44" xfId="1" applyFont="1" applyBorder="1" applyAlignment="1">
      <alignment horizontal="center" vertical="center" shrinkToFit="1"/>
    </xf>
    <xf numFmtId="0" fontId="14" fillId="0" borderId="31" xfId="1" applyFont="1" applyBorder="1" applyAlignment="1">
      <alignment shrinkToFit="1"/>
    </xf>
    <xf numFmtId="0" fontId="14" fillId="0" borderId="45" xfId="1" applyFont="1" applyBorder="1" applyAlignment="1">
      <alignment shrinkToFit="1"/>
    </xf>
    <xf numFmtId="184" fontId="14" fillId="0" borderId="43" xfId="1" applyNumberFormat="1" applyFont="1" applyBorder="1" applyAlignment="1">
      <alignment vertical="center" shrinkToFit="1"/>
    </xf>
    <xf numFmtId="184" fontId="14" fillId="0" borderId="31" xfId="1" applyNumberFormat="1" applyFont="1" applyBorder="1" applyAlignment="1">
      <alignment vertical="center" shrinkToFit="1"/>
    </xf>
    <xf numFmtId="38" fontId="14" fillId="0" borderId="49" xfId="2" applyFont="1" applyFill="1" applyBorder="1" applyAlignment="1">
      <alignment horizontal="right" vertical="center" shrinkToFit="1"/>
    </xf>
    <xf numFmtId="38" fontId="14" fillId="0" borderId="52" xfId="2" applyFont="1" applyFill="1" applyBorder="1" applyAlignment="1">
      <alignment horizontal="right" vertical="center" shrinkToFit="1"/>
    </xf>
    <xf numFmtId="0" fontId="14" fillId="0" borderId="17" xfId="1" applyFont="1" applyBorder="1" applyAlignment="1">
      <alignment horizontal="distributed" vertical="center" justifyLastLine="1" shrinkToFit="1"/>
    </xf>
    <xf numFmtId="0" fontId="14" fillId="0" borderId="15" xfId="1" applyFont="1" applyBorder="1" applyAlignment="1">
      <alignment horizontal="distributed" vertical="center" justifyLastLine="1" shrinkToFit="1"/>
    </xf>
    <xf numFmtId="0" fontId="14" fillId="0" borderId="16" xfId="1" applyFont="1" applyBorder="1" applyAlignment="1">
      <alignment horizontal="distributed" vertical="center" justifyLastLine="1" shrinkToFit="1"/>
    </xf>
    <xf numFmtId="182" fontId="14" fillId="2" borderId="40" xfId="2" applyNumberFormat="1" applyFont="1" applyFill="1" applyBorder="1" applyAlignment="1">
      <alignment vertical="center" shrinkToFit="1"/>
    </xf>
    <xf numFmtId="186" fontId="14" fillId="2" borderId="39" xfId="2" applyNumberFormat="1" applyFont="1" applyFill="1" applyBorder="1" applyAlignment="1">
      <alignment vertical="center" shrinkToFit="1"/>
    </xf>
    <xf numFmtId="186" fontId="14" fillId="2" borderId="40" xfId="2" applyNumberFormat="1" applyFont="1" applyFill="1" applyBorder="1" applyAlignment="1">
      <alignment vertical="center" shrinkToFit="1"/>
    </xf>
    <xf numFmtId="0" fontId="14" fillId="0" borderId="22" xfId="1" applyFont="1" applyBorder="1" applyAlignment="1">
      <alignment horizontal="distributed" vertical="center" justifyLastLine="1" shrinkToFit="1"/>
    </xf>
    <xf numFmtId="0" fontId="14" fillId="0" borderId="47" xfId="1" applyFont="1" applyBorder="1" applyAlignment="1">
      <alignment horizontal="distributed" vertical="center" justifyLastLine="1" shrinkToFit="1"/>
    </xf>
    <xf numFmtId="182" fontId="14" fillId="0" borderId="8" xfId="2" applyNumberFormat="1" applyFont="1" applyFill="1" applyBorder="1" applyAlignment="1">
      <alignment vertical="center" shrinkToFit="1"/>
    </xf>
    <xf numFmtId="0" fontId="14" fillId="0" borderId="9" xfId="1" applyFont="1" applyBorder="1" applyAlignment="1">
      <alignment horizontal="center" vertical="center" shrinkToFit="1"/>
    </xf>
    <xf numFmtId="0" fontId="14" fillId="0" borderId="8" xfId="1" applyFont="1" applyBorder="1" applyAlignment="1">
      <alignment shrinkToFit="1"/>
    </xf>
    <xf numFmtId="0" fontId="14" fillId="0" borderId="46" xfId="1" applyFont="1" applyBorder="1" applyAlignment="1">
      <alignment shrinkToFit="1"/>
    </xf>
    <xf numFmtId="185" fontId="14" fillId="0" borderId="38" xfId="1" applyNumberFormat="1" applyFont="1" applyBorder="1" applyAlignment="1">
      <alignment vertical="center" shrinkToFit="1"/>
    </xf>
    <xf numFmtId="185" fontId="14" fillId="0" borderId="8" xfId="1" applyNumberFormat="1" applyFont="1" applyBorder="1" applyAlignment="1">
      <alignment vertical="center" shrinkToFit="1"/>
    </xf>
    <xf numFmtId="0" fontId="16" fillId="0" borderId="19" xfId="1" applyFont="1" applyBorder="1" applyAlignment="1">
      <alignment horizontal="center" vertical="center" wrapText="1" shrinkToFit="1"/>
    </xf>
    <xf numFmtId="0" fontId="16" fillId="0" borderId="20" xfId="1" applyFont="1" applyBorder="1" applyAlignment="1">
      <alignment horizontal="center" vertical="center" wrapText="1" shrinkToFit="1"/>
    </xf>
    <xf numFmtId="0" fontId="16" fillId="0" borderId="38" xfId="1" applyFont="1" applyBorder="1" applyAlignment="1">
      <alignment horizontal="center" vertical="center" wrapText="1" shrinkToFit="1"/>
    </xf>
    <xf numFmtId="0" fontId="16" fillId="0" borderId="12" xfId="1" applyFont="1" applyBorder="1" applyAlignment="1">
      <alignment horizontal="center" vertical="center" wrapText="1" shrinkToFit="1"/>
    </xf>
    <xf numFmtId="0" fontId="16" fillId="0" borderId="13" xfId="1" applyFont="1" applyBorder="1" applyAlignment="1">
      <alignment horizontal="center" vertical="center" wrapText="1" shrinkToFit="1"/>
    </xf>
    <xf numFmtId="0" fontId="16" fillId="0" borderId="39" xfId="1" applyFont="1" applyBorder="1" applyAlignment="1">
      <alignment horizontal="center" vertical="center" wrapText="1" shrinkToFit="1"/>
    </xf>
    <xf numFmtId="0" fontId="14" fillId="0" borderId="18" xfId="1" applyFont="1" applyBorder="1" applyAlignment="1">
      <alignment horizontal="center" vertical="center" shrinkToFit="1"/>
    </xf>
    <xf numFmtId="38" fontId="14" fillId="2" borderId="18" xfId="2" applyFont="1" applyFill="1" applyBorder="1" applyAlignment="1">
      <alignment horizontal="right" vertical="center" shrinkToFit="1"/>
    </xf>
    <xf numFmtId="38" fontId="14" fillId="2" borderId="9" xfId="2" applyFont="1" applyFill="1" applyBorder="1" applyAlignment="1">
      <alignment horizontal="right" vertical="center" shrinkToFit="1"/>
    </xf>
    <xf numFmtId="0" fontId="14" fillId="0" borderId="47" xfId="1" applyFont="1" applyBorder="1" applyAlignment="1">
      <alignment horizontal="center" vertical="center" shrinkToFit="1"/>
    </xf>
    <xf numFmtId="0" fontId="14" fillId="0" borderId="43" xfId="1" applyFont="1" applyBorder="1" applyAlignment="1">
      <alignment horizontal="center" vertical="center" shrinkToFit="1"/>
    </xf>
    <xf numFmtId="0" fontId="14" fillId="0" borderId="38" xfId="1" applyFont="1" applyBorder="1" applyAlignment="1">
      <alignment horizontal="center" vertical="center" shrinkToFit="1"/>
    </xf>
    <xf numFmtId="0" fontId="14" fillId="0" borderId="67" xfId="1" applyFont="1" applyBorder="1" applyAlignment="1">
      <alignment horizontal="center" vertical="center" shrinkToFit="1"/>
    </xf>
    <xf numFmtId="0" fontId="14" fillId="0" borderId="68" xfId="1" applyFont="1" applyBorder="1" applyAlignment="1">
      <alignment horizontal="center" vertical="center" shrinkToFit="1"/>
    </xf>
    <xf numFmtId="0" fontId="14" fillId="0" borderId="69" xfId="1" applyFont="1" applyBorder="1" applyAlignment="1">
      <alignment horizontal="center" vertical="center" shrinkToFit="1"/>
    </xf>
    <xf numFmtId="0" fontId="14" fillId="0" borderId="6" xfId="1" applyFont="1" applyBorder="1" applyAlignment="1">
      <alignment horizontal="center" vertical="center" shrinkToFit="1"/>
    </xf>
    <xf numFmtId="38" fontId="14" fillId="2" borderId="48" xfId="1" applyNumberFormat="1" applyFont="1" applyFill="1" applyBorder="1" applyAlignment="1">
      <alignment horizontal="right" vertical="center" shrinkToFit="1"/>
    </xf>
    <xf numFmtId="0" fontId="14" fillId="2" borderId="48" xfId="1" applyFont="1" applyFill="1" applyBorder="1" applyAlignment="1">
      <alignment horizontal="right" vertical="center" shrinkToFit="1"/>
    </xf>
    <xf numFmtId="0" fontId="14" fillId="2" borderId="49" xfId="1" applyFont="1" applyFill="1" applyBorder="1" applyAlignment="1">
      <alignment horizontal="right" vertical="center" shrinkToFit="1"/>
    </xf>
    <xf numFmtId="38" fontId="14" fillId="2" borderId="57" xfId="1" applyNumberFormat="1" applyFont="1" applyFill="1" applyBorder="1" applyAlignment="1">
      <alignment vertical="center" shrinkToFit="1"/>
    </xf>
    <xf numFmtId="0" fontId="14" fillId="2" borderId="5" xfId="1" applyFont="1" applyFill="1" applyBorder="1" applyAlignment="1">
      <alignment vertical="center" shrinkToFit="1"/>
    </xf>
    <xf numFmtId="0" fontId="14" fillId="2" borderId="58" xfId="1" applyFont="1" applyFill="1" applyBorder="1" applyAlignment="1">
      <alignment vertical="center" shrinkToFit="1"/>
    </xf>
    <xf numFmtId="0" fontId="14" fillId="2" borderId="0" xfId="1" applyFont="1" applyFill="1" applyAlignment="1">
      <alignment vertical="center" shrinkToFit="1"/>
    </xf>
    <xf numFmtId="0" fontId="14" fillId="2" borderId="44" xfId="1" applyFont="1" applyFill="1" applyBorder="1" applyAlignment="1">
      <alignment vertical="center" shrinkToFit="1"/>
    </xf>
    <xf numFmtId="0" fontId="14" fillId="2" borderId="31" xfId="1" applyFont="1" applyFill="1" applyBorder="1" applyAlignment="1">
      <alignment vertical="center" shrinkToFit="1"/>
    </xf>
    <xf numFmtId="0" fontId="14" fillId="0" borderId="53" xfId="1" applyFont="1" applyBorder="1" applyAlignment="1">
      <alignment vertical="center" shrinkToFit="1"/>
    </xf>
    <xf numFmtId="0" fontId="14" fillId="0" borderId="54" xfId="1" applyFont="1" applyBorder="1" applyAlignment="1">
      <alignment vertical="center" shrinkToFit="1"/>
    </xf>
    <xf numFmtId="0" fontId="14" fillId="0" borderId="2" xfId="1" applyFont="1" applyBorder="1" applyAlignment="1">
      <alignment vertical="center" shrinkToFit="1"/>
    </xf>
    <xf numFmtId="183" fontId="5" fillId="0" borderId="57" xfId="1" applyNumberFormat="1" applyFont="1" applyBorder="1" applyAlignment="1">
      <alignment horizontal="right" vertical="center" shrinkToFit="1"/>
    </xf>
    <xf numFmtId="183" fontId="5" fillId="0" borderId="5" xfId="1" applyNumberFormat="1" applyFont="1" applyBorder="1" applyAlignment="1">
      <alignment horizontal="right" vertical="center" shrinkToFit="1"/>
    </xf>
    <xf numFmtId="183" fontId="5" fillId="0" borderId="58" xfId="1" applyNumberFormat="1" applyFont="1" applyBorder="1" applyAlignment="1">
      <alignment horizontal="right" vertical="center" shrinkToFit="1"/>
    </xf>
    <xf numFmtId="183" fontId="5" fillId="0" borderId="0" xfId="1" applyNumberFormat="1" applyFont="1" applyAlignment="1">
      <alignment horizontal="right" vertical="center" shrinkToFit="1"/>
    </xf>
    <xf numFmtId="183" fontId="5" fillId="0" borderId="44" xfId="1" applyNumberFormat="1" applyFont="1" applyBorder="1" applyAlignment="1">
      <alignment horizontal="right" vertical="center" shrinkToFit="1"/>
    </xf>
    <xf numFmtId="183" fontId="5" fillId="0" borderId="31" xfId="1" applyNumberFormat="1" applyFont="1" applyBorder="1" applyAlignment="1">
      <alignment horizontal="right" vertical="center" shrinkToFit="1"/>
    </xf>
    <xf numFmtId="38" fontId="14" fillId="2" borderId="58" xfId="1" applyNumberFormat="1" applyFont="1" applyFill="1" applyBorder="1" applyAlignment="1">
      <alignment vertical="center" shrinkToFit="1"/>
    </xf>
    <xf numFmtId="0" fontId="14" fillId="2" borderId="60" xfId="1" applyFont="1" applyFill="1" applyBorder="1" applyAlignment="1">
      <alignment vertical="center" shrinkToFit="1"/>
    </xf>
    <xf numFmtId="0" fontId="14" fillId="2" borderId="36" xfId="1" applyFont="1" applyFill="1" applyBorder="1" applyAlignment="1">
      <alignment vertical="center" shrinkToFit="1"/>
    </xf>
    <xf numFmtId="0" fontId="14" fillId="0" borderId="56" xfId="1" applyFont="1" applyBorder="1" applyAlignment="1">
      <alignment vertical="center" shrinkToFit="1"/>
    </xf>
    <xf numFmtId="183" fontId="10" fillId="0" borderId="58" xfId="1" applyNumberFormat="1" applyFont="1" applyBorder="1" applyAlignment="1">
      <alignment horizontal="right" vertical="center" shrinkToFit="1"/>
    </xf>
    <xf numFmtId="183" fontId="10" fillId="0" borderId="0" xfId="1" applyNumberFormat="1" applyFont="1" applyAlignment="1">
      <alignment horizontal="right" vertical="center" shrinkToFit="1"/>
    </xf>
    <xf numFmtId="183" fontId="10" fillId="0" borderId="60" xfId="1" applyNumberFormat="1" applyFont="1" applyBorder="1" applyAlignment="1">
      <alignment horizontal="right" vertical="center" shrinkToFit="1"/>
    </xf>
    <xf numFmtId="183" fontId="10" fillId="0" borderId="36" xfId="1" applyNumberFormat="1" applyFont="1" applyBorder="1" applyAlignment="1">
      <alignment horizontal="right" vertical="center" shrinkToFit="1"/>
    </xf>
    <xf numFmtId="0" fontId="14" fillId="0" borderId="50" xfId="1" applyFont="1" applyBorder="1" applyAlignment="1">
      <alignment horizontal="center" vertical="center" shrinkToFit="1"/>
    </xf>
    <xf numFmtId="38" fontId="14" fillId="2" borderId="70" xfId="2" applyFont="1" applyFill="1" applyBorder="1" applyAlignment="1">
      <alignment horizontal="right" vertical="center" shrinkToFit="1"/>
    </xf>
    <xf numFmtId="38" fontId="14" fillId="2" borderId="59" xfId="2" applyFont="1" applyFill="1" applyBorder="1" applyAlignment="1">
      <alignment horizontal="right" vertical="center" shrinkToFit="1"/>
    </xf>
    <xf numFmtId="0" fontId="14" fillId="0" borderId="70" xfId="1" applyFont="1" applyBorder="1" applyAlignment="1">
      <alignment horizontal="center" vertical="center" shrinkToFit="1"/>
    </xf>
    <xf numFmtId="38" fontId="14" fillId="2" borderId="50" xfId="1" applyNumberFormat="1" applyFont="1" applyFill="1" applyBorder="1" applyAlignment="1">
      <alignment horizontal="right" vertical="center" shrinkToFit="1"/>
    </xf>
    <xf numFmtId="0" fontId="14" fillId="2" borderId="50" xfId="1" applyFont="1" applyFill="1" applyBorder="1" applyAlignment="1">
      <alignment horizontal="right" vertical="center" shrinkToFit="1"/>
    </xf>
    <xf numFmtId="0" fontId="14" fillId="2" borderId="51" xfId="1" applyFont="1" applyFill="1" applyBorder="1" applyAlignment="1">
      <alignment horizontal="right" vertical="center" shrinkToFit="1"/>
    </xf>
    <xf numFmtId="0" fontId="14" fillId="0" borderId="23" xfId="1" applyFont="1" applyBorder="1" applyAlignment="1">
      <alignment horizontal="center" vertical="center" shrinkToFit="1"/>
    </xf>
    <xf numFmtId="0" fontId="14" fillId="0" borderId="24" xfId="1" applyFont="1" applyBorder="1" applyAlignment="1">
      <alignment horizontal="center" vertical="center" shrinkToFit="1"/>
    </xf>
    <xf numFmtId="0" fontId="14" fillId="0" borderId="39" xfId="1" applyFont="1" applyBorder="1" applyAlignment="1">
      <alignment horizontal="center" vertical="center" shrinkToFit="1"/>
    </xf>
    <xf numFmtId="0" fontId="5" fillId="0" borderId="58" xfId="1" applyFont="1" applyBorder="1" applyAlignment="1">
      <alignment horizontal="center" vertical="center" shrinkToFit="1"/>
    </xf>
    <xf numFmtId="0" fontId="5" fillId="0" borderId="0" xfId="1" applyFont="1" applyAlignment="1">
      <alignment horizontal="center" vertical="center" shrinkToFit="1"/>
    </xf>
    <xf numFmtId="0" fontId="5" fillId="0" borderId="60" xfId="1" applyFont="1" applyBorder="1" applyAlignment="1">
      <alignment horizontal="center" vertical="center" shrinkToFit="1"/>
    </xf>
    <xf numFmtId="0" fontId="5" fillId="0" borderId="36" xfId="1" applyFont="1" applyBorder="1" applyAlignment="1">
      <alignment horizontal="center" vertical="center" shrinkToFit="1"/>
    </xf>
    <xf numFmtId="0" fontId="14" fillId="0" borderId="25" xfId="1" applyFont="1" applyBorder="1" applyAlignment="1">
      <alignment horizontal="right" vertical="center" shrinkToFit="1"/>
    </xf>
    <xf numFmtId="180" fontId="14" fillId="0" borderId="25" xfId="1" applyNumberFormat="1" applyFont="1" applyBorder="1" applyAlignment="1">
      <alignment horizontal="right" vertical="center" shrinkToFit="1"/>
    </xf>
    <xf numFmtId="178" fontId="14" fillId="2" borderId="25" xfId="1" applyNumberFormat="1" applyFont="1" applyFill="1" applyBorder="1" applyAlignment="1">
      <alignment horizontal="right" vertical="center" shrinkToFit="1"/>
    </xf>
    <xf numFmtId="181" fontId="14" fillId="2" borderId="25" xfId="1" applyNumberFormat="1" applyFont="1" applyFill="1" applyBorder="1" applyAlignment="1">
      <alignment horizontal="right" vertical="center" shrinkToFit="1"/>
    </xf>
    <xf numFmtId="0" fontId="5" fillId="0" borderId="18" xfId="1" applyFont="1" applyBorder="1" applyAlignment="1">
      <alignment horizontal="right" vertical="center" shrinkToFit="1"/>
    </xf>
    <xf numFmtId="181" fontId="5" fillId="0" borderId="18" xfId="1" applyNumberFormat="1" applyFont="1" applyBorder="1" applyAlignment="1">
      <alignment horizontal="right" vertical="center" shrinkToFit="1"/>
    </xf>
    <xf numFmtId="179" fontId="5" fillId="0" borderId="44" xfId="1" applyNumberFormat="1" applyFont="1" applyBorder="1" applyAlignment="1">
      <alignment horizontal="right" vertical="center" shrinkToFit="1"/>
    </xf>
    <xf numFmtId="179" fontId="5" fillId="0" borderId="31" xfId="1" applyNumberFormat="1" applyFont="1" applyBorder="1" applyAlignment="1">
      <alignment horizontal="right" vertical="center" shrinkToFit="1"/>
    </xf>
    <xf numFmtId="179" fontId="5" fillId="0" borderId="2" xfId="1" applyNumberFormat="1" applyFont="1" applyBorder="1" applyAlignment="1">
      <alignment horizontal="right" vertical="center" shrinkToFit="1"/>
    </xf>
    <xf numFmtId="179" fontId="5" fillId="0" borderId="18" xfId="1" applyNumberFormat="1" applyFont="1" applyBorder="1" applyAlignment="1">
      <alignment horizontal="right" vertical="center" shrinkToFit="1"/>
    </xf>
    <xf numFmtId="0" fontId="5" fillId="0" borderId="50" xfId="1" applyFont="1" applyBorder="1" applyAlignment="1">
      <alignment horizontal="center" vertical="center" shrinkToFit="1"/>
    </xf>
    <xf numFmtId="181" fontId="5" fillId="2" borderId="50" xfId="1" applyNumberFormat="1" applyFont="1" applyFill="1" applyBorder="1" applyAlignment="1">
      <alignment horizontal="right" vertical="center" shrinkToFit="1"/>
    </xf>
    <xf numFmtId="179" fontId="5" fillId="2" borderId="50" xfId="1" applyNumberFormat="1" applyFont="1" applyFill="1" applyBorder="1" applyAlignment="1">
      <alignment horizontal="right"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178" fontId="5" fillId="0" borderId="48" xfId="1" applyNumberFormat="1" applyFont="1" applyBorder="1" applyAlignment="1">
      <alignment horizontal="right" vertical="center" shrinkToFit="1"/>
    </xf>
    <xf numFmtId="181" fontId="5" fillId="0" borderId="48" xfId="1" applyNumberFormat="1" applyFont="1" applyBorder="1" applyAlignment="1">
      <alignment horizontal="right" vertical="center" shrinkToFit="1"/>
    </xf>
    <xf numFmtId="179" fontId="5" fillId="0" borderId="48" xfId="1" applyNumberFormat="1" applyFont="1" applyBorder="1" applyAlignment="1">
      <alignment horizontal="right" vertical="center" shrinkToFit="1"/>
    </xf>
    <xf numFmtId="0" fontId="5" fillId="0" borderId="48" xfId="1" applyFont="1" applyBorder="1" applyAlignment="1">
      <alignment horizontal="center" vertical="center" shrinkToFit="1"/>
    </xf>
    <xf numFmtId="0" fontId="5" fillId="0" borderId="18" xfId="1" applyFont="1" applyBorder="1" applyAlignment="1">
      <alignment horizontal="center" vertical="center" shrinkToFit="1"/>
    </xf>
    <xf numFmtId="179" fontId="5" fillId="0" borderId="48" xfId="2" applyNumberFormat="1" applyFont="1" applyFill="1" applyBorder="1" applyAlignment="1">
      <alignment horizontal="right" vertical="center" shrinkToFit="1"/>
    </xf>
    <xf numFmtId="0" fontId="5" fillId="0" borderId="48" xfId="1" applyFont="1" applyBorder="1" applyAlignment="1">
      <alignment horizontal="distributed" vertical="center" justifyLastLine="1" shrinkToFit="1"/>
    </xf>
    <xf numFmtId="0" fontId="5" fillId="0" borderId="50" xfId="1" applyFont="1" applyBorder="1" applyAlignment="1">
      <alignment horizontal="distributed" vertical="center" justifyLastLine="1" shrinkToFit="1"/>
    </xf>
    <xf numFmtId="0" fontId="5" fillId="0" borderId="49" xfId="1" applyFont="1" applyBorder="1" applyAlignment="1">
      <alignment horizontal="distributed" vertical="center" justifyLastLine="1" shrinkToFit="1"/>
    </xf>
    <xf numFmtId="0" fontId="5" fillId="0" borderId="51" xfId="1" applyFont="1" applyBorder="1" applyAlignment="1">
      <alignment horizontal="distributed" vertical="center" justifyLastLine="1" shrinkToFit="1"/>
    </xf>
    <xf numFmtId="0" fontId="5" fillId="0" borderId="63" xfId="1" applyFont="1" applyBorder="1" applyAlignment="1">
      <alignment horizontal="center" vertical="center" shrinkToFit="1"/>
    </xf>
    <xf numFmtId="0" fontId="5" fillId="0" borderId="64" xfId="1" applyFont="1" applyBorder="1" applyAlignment="1">
      <alignment horizontal="center" vertical="center" shrinkToFit="1"/>
    </xf>
    <xf numFmtId="0" fontId="5" fillId="0" borderId="6" xfId="1" applyFont="1" applyBorder="1" applyAlignment="1">
      <alignment vertical="center" shrinkToFit="1"/>
    </xf>
    <xf numFmtId="0" fontId="5" fillId="0" borderId="6"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62" xfId="1" applyFont="1" applyBorder="1" applyAlignment="1">
      <alignment horizontal="center" vertical="center" shrinkToFit="1"/>
    </xf>
    <xf numFmtId="179" fontId="5" fillId="0" borderId="6" xfId="1" applyNumberFormat="1" applyFont="1" applyBorder="1" applyAlignment="1">
      <alignment horizontal="right" vertical="center" shrinkToFit="1"/>
    </xf>
    <xf numFmtId="179" fontId="5" fillId="2" borderId="6" xfId="1" applyNumberFormat="1" applyFont="1" applyFill="1" applyBorder="1" applyAlignment="1">
      <alignment horizontal="right" vertical="center" shrinkToFit="1"/>
    </xf>
    <xf numFmtId="0" fontId="5" fillId="0" borderId="9" xfId="1" applyFont="1" applyBorder="1" applyAlignment="1">
      <alignment vertical="center" shrinkToFit="1"/>
    </xf>
    <xf numFmtId="0" fontId="5" fillId="0" borderId="8" xfId="1" applyFont="1" applyBorder="1" applyAlignment="1">
      <alignment vertical="center" shrinkToFit="1"/>
    </xf>
    <xf numFmtId="0" fontId="5" fillId="0" borderId="3" xfId="1" applyFont="1" applyBorder="1" applyAlignment="1">
      <alignment vertical="center" shrinkToFit="1"/>
    </xf>
    <xf numFmtId="0" fontId="5" fillId="0" borderId="9"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3" xfId="1" applyFont="1" applyBorder="1" applyAlignment="1">
      <alignment horizontal="center" vertical="center" shrinkToFit="1"/>
    </xf>
    <xf numFmtId="179" fontId="5" fillId="0" borderId="9" xfId="1" applyNumberFormat="1" applyFont="1" applyBorder="1" applyAlignment="1">
      <alignment horizontal="right" vertical="center" shrinkToFit="1"/>
    </xf>
    <xf numFmtId="179" fontId="5" fillId="0" borderId="8" xfId="1" applyNumberFormat="1" applyFont="1" applyBorder="1" applyAlignment="1">
      <alignment horizontal="right" vertical="center" shrinkToFit="1"/>
    </xf>
    <xf numFmtId="179" fontId="5" fillId="0" borderId="3" xfId="1" applyNumberFormat="1" applyFont="1" applyBorder="1" applyAlignment="1">
      <alignment horizontal="right" vertical="center" shrinkToFit="1"/>
    </xf>
    <xf numFmtId="0" fontId="5" fillId="0" borderId="9" xfId="1" applyFont="1" applyBorder="1" applyAlignment="1">
      <alignment horizontal="left" vertical="center" shrinkToFit="1"/>
    </xf>
    <xf numFmtId="0" fontId="5" fillId="0" borderId="8"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18" xfId="1" applyFont="1" applyBorder="1" applyAlignment="1">
      <alignment horizontal="left" vertical="center" shrinkToFit="1"/>
    </xf>
    <xf numFmtId="0" fontId="5" fillId="0" borderId="61" xfId="1" applyFont="1" applyBorder="1" applyAlignment="1">
      <alignment horizontal="center" vertical="center" shrinkToFit="1"/>
    </xf>
    <xf numFmtId="0" fontId="5" fillId="0" borderId="51" xfId="1" applyFont="1" applyBorder="1" applyAlignment="1">
      <alignment horizontal="center" vertical="center" shrinkToFit="1"/>
    </xf>
    <xf numFmtId="179" fontId="5" fillId="2" borderId="51" xfId="1" applyNumberFormat="1" applyFont="1" applyFill="1" applyBorder="1" applyAlignment="1">
      <alignment horizontal="right" vertical="center" shrinkToFit="1"/>
    </xf>
    <xf numFmtId="179" fontId="5" fillId="2" borderId="40" xfId="1" applyNumberFormat="1" applyFont="1" applyFill="1" applyBorder="1" applyAlignment="1">
      <alignment horizontal="right" vertical="center" shrinkToFit="1"/>
    </xf>
    <xf numFmtId="179" fontId="5" fillId="2" borderId="4" xfId="1" applyNumberFormat="1" applyFont="1" applyFill="1" applyBorder="1" applyAlignment="1">
      <alignment horizontal="right" vertical="center" shrinkToFit="1"/>
    </xf>
    <xf numFmtId="179" fontId="5" fillId="2" borderId="49" xfId="1" applyNumberFormat="1" applyFont="1" applyFill="1" applyBorder="1" applyAlignment="1">
      <alignment horizontal="right" vertical="center" shrinkToFit="1"/>
    </xf>
    <xf numFmtId="179" fontId="5" fillId="2" borderId="52" xfId="1" applyNumberFormat="1" applyFont="1" applyFill="1" applyBorder="1" applyAlignment="1">
      <alignment horizontal="right" vertical="center" shrinkToFit="1"/>
    </xf>
    <xf numFmtId="179" fontId="5" fillId="2" borderId="71" xfId="1" applyNumberFormat="1" applyFont="1" applyFill="1" applyBorder="1" applyAlignment="1">
      <alignment horizontal="right" vertical="center" shrinkToFit="1"/>
    </xf>
    <xf numFmtId="0" fontId="5" fillId="0" borderId="24" xfId="1" applyFont="1" applyBorder="1" applyAlignment="1">
      <alignment horizontal="center" vertical="center" wrapText="1" shrinkToFit="1"/>
    </xf>
    <xf numFmtId="0" fontId="5" fillId="0" borderId="25" xfId="1" applyFont="1" applyBorder="1" applyAlignment="1">
      <alignment horizontal="center" vertical="center" shrinkToFit="1"/>
    </xf>
    <xf numFmtId="179" fontId="5" fillId="0" borderId="18" xfId="1" applyNumberFormat="1" applyFont="1" applyBorder="1" applyAlignment="1">
      <alignment horizontal="center" vertical="center" shrinkToFit="1"/>
    </xf>
    <xf numFmtId="0" fontId="14" fillId="0" borderId="0" xfId="1" applyFont="1" applyAlignment="1">
      <alignment vertical="center" shrinkToFit="1"/>
    </xf>
    <xf numFmtId="0" fontId="5" fillId="0" borderId="0" xfId="1" applyFont="1" applyAlignment="1">
      <alignment vertical="center" wrapText="1" shrinkToFit="1"/>
    </xf>
    <xf numFmtId="0" fontId="5" fillId="0" borderId="72" xfId="1" applyFont="1" applyBorder="1" applyAlignment="1">
      <alignment vertical="center" wrapText="1" shrinkToFit="1"/>
    </xf>
    <xf numFmtId="0" fontId="5" fillId="0" borderId="73" xfId="1" applyFont="1" applyBorder="1" applyAlignment="1">
      <alignment vertical="center" wrapText="1" shrinkToFit="1"/>
    </xf>
    <xf numFmtId="0" fontId="5" fillId="0" borderId="74" xfId="1" applyFont="1" applyBorder="1" applyAlignment="1">
      <alignment vertical="center" wrapText="1" shrinkToFit="1"/>
    </xf>
    <xf numFmtId="0" fontId="5" fillId="0" borderId="75" xfId="1" applyFont="1" applyBorder="1" applyAlignment="1">
      <alignment vertical="center" wrapText="1" shrinkToFit="1"/>
    </xf>
    <xf numFmtId="0" fontId="5" fillId="0" borderId="47" xfId="1" applyFont="1" applyBorder="1" applyAlignment="1">
      <alignment vertical="center" wrapText="1" shrinkToFit="1"/>
    </xf>
    <xf numFmtId="0" fontId="5" fillId="0" borderId="76" xfId="1" applyFont="1" applyBorder="1" applyAlignment="1">
      <alignment vertical="center" wrapText="1" shrinkToFit="1"/>
    </xf>
    <xf numFmtId="0" fontId="5" fillId="0" borderId="77" xfId="1" applyFont="1" applyBorder="1" applyAlignment="1">
      <alignment vertical="center" wrapText="1" shrinkToFit="1"/>
    </xf>
    <xf numFmtId="0" fontId="5" fillId="0" borderId="78" xfId="1" applyFont="1" applyBorder="1" applyAlignment="1">
      <alignment vertical="center" wrapText="1" shrinkToFit="1"/>
    </xf>
    <xf numFmtId="0" fontId="5" fillId="0" borderId="79" xfId="1" applyFont="1" applyBorder="1" applyAlignment="1">
      <alignment vertical="center" wrapText="1" shrinkToFit="1"/>
    </xf>
    <xf numFmtId="0" fontId="13" fillId="0" borderId="0" xfId="1" applyFont="1" applyAlignment="1">
      <alignment vertical="center" shrinkToFit="1"/>
    </xf>
    <xf numFmtId="0" fontId="14" fillId="0" borderId="0" xfId="1" applyFont="1" applyAlignment="1">
      <alignment vertical="center" wrapText="1" shrinkToFit="1"/>
    </xf>
    <xf numFmtId="0" fontId="5" fillId="0" borderId="47"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11" xfId="1" applyFont="1" applyBorder="1" applyAlignment="1">
      <alignment horizontal="center" vertical="center" wrapText="1" shrinkToFit="1"/>
    </xf>
    <xf numFmtId="0" fontId="5" fillId="0" borderId="1" xfId="1" applyFont="1" applyBorder="1" applyAlignment="1">
      <alignment horizontal="center" vertical="center" wrapText="1" shrinkToFit="1"/>
    </xf>
    <xf numFmtId="0" fontId="5" fillId="0" borderId="57" xfId="1" applyFont="1" applyBorder="1" applyAlignment="1">
      <alignment horizontal="left" vertical="center" wrapText="1" shrinkToFit="1"/>
    </xf>
    <xf numFmtId="0" fontId="5" fillId="0" borderId="5" xfId="1" applyFont="1" applyBorder="1" applyAlignment="1">
      <alignment horizontal="left" vertical="center" wrapText="1" shrinkToFit="1"/>
    </xf>
    <xf numFmtId="0" fontId="5" fillId="0" borderId="53" xfId="1" applyFont="1" applyBorder="1" applyAlignment="1">
      <alignment horizontal="left" vertical="center" wrapText="1" shrinkToFit="1"/>
    </xf>
    <xf numFmtId="0" fontId="5" fillId="0" borderId="60" xfId="1" applyFont="1" applyBorder="1" applyAlignment="1">
      <alignment horizontal="left" vertical="center" wrapText="1" shrinkToFit="1"/>
    </xf>
    <xf numFmtId="0" fontId="5" fillId="0" borderId="36" xfId="1" applyFont="1" applyBorder="1" applyAlignment="1">
      <alignment horizontal="left" vertical="center" wrapText="1" shrinkToFit="1"/>
    </xf>
    <xf numFmtId="0" fontId="5" fillId="0" borderId="56" xfId="1" applyFont="1" applyBorder="1" applyAlignment="1">
      <alignment horizontal="left" vertical="center" wrapText="1" shrinkToFit="1"/>
    </xf>
    <xf numFmtId="0" fontId="5" fillId="0" borderId="58" xfId="1" applyFont="1" applyBorder="1" applyAlignment="1">
      <alignment horizontal="left" vertical="center" wrapText="1" shrinkToFit="1"/>
    </xf>
    <xf numFmtId="0" fontId="5" fillId="0" borderId="0" xfId="1" applyFont="1" applyAlignment="1">
      <alignment horizontal="left" vertical="center" wrapText="1" shrinkToFit="1"/>
    </xf>
    <xf numFmtId="0" fontId="5" fillId="0" borderId="54" xfId="1" applyFont="1" applyBorder="1" applyAlignment="1">
      <alignment horizontal="left" vertical="center" wrapText="1" shrinkToFit="1"/>
    </xf>
    <xf numFmtId="0" fontId="5" fillId="0" borderId="58" xfId="1" applyFont="1" applyBorder="1" applyAlignment="1">
      <alignment vertical="center" wrapText="1" shrinkToFit="1"/>
    </xf>
    <xf numFmtId="0" fontId="5" fillId="0" borderId="54" xfId="1" applyFont="1" applyBorder="1" applyAlignment="1">
      <alignment vertical="center" wrapText="1" shrinkToFit="1"/>
    </xf>
    <xf numFmtId="0" fontId="5" fillId="0" borderId="5" xfId="1" applyFont="1" applyBorder="1" applyAlignment="1">
      <alignment vertical="center" wrapText="1" shrinkToFit="1"/>
    </xf>
    <xf numFmtId="0" fontId="5" fillId="0" borderId="60" xfId="1" applyFont="1" applyBorder="1" applyAlignment="1">
      <alignment vertical="center" wrapText="1" shrinkToFit="1"/>
    </xf>
    <xf numFmtId="0" fontId="5" fillId="0" borderId="36" xfId="1" applyFont="1" applyBorder="1" applyAlignment="1">
      <alignment vertical="center" wrapText="1" shrinkToFit="1"/>
    </xf>
    <xf numFmtId="0" fontId="5" fillId="0" borderId="56" xfId="1" applyFont="1" applyBorder="1" applyAlignment="1">
      <alignment vertical="center" wrapText="1" shrinkToFit="1"/>
    </xf>
    <xf numFmtId="0" fontId="5" fillId="0" borderId="57" xfId="1" applyFont="1" applyBorder="1" applyAlignment="1">
      <alignment vertical="center" wrapText="1" shrinkToFit="1"/>
    </xf>
    <xf numFmtId="0" fontId="5" fillId="0" borderId="53" xfId="1" applyFont="1" applyBorder="1" applyAlignment="1">
      <alignment vertical="center" wrapText="1" shrinkToFit="1"/>
    </xf>
    <xf numFmtId="0" fontId="6" fillId="0" borderId="0" xfId="1" applyFont="1" applyAlignment="1">
      <alignment horizontal="center" vertical="center"/>
    </xf>
    <xf numFmtId="0" fontId="18" fillId="0" borderId="0" xfId="1" applyFont="1" applyAlignment="1">
      <alignment horizontal="left" vertical="center" wrapText="1" shrinkToFit="1"/>
    </xf>
  </cellXfs>
  <cellStyles count="4">
    <cellStyle name="桁区切り 2" xfId="2" xr:uid="{00000000-0005-0000-0000-000000000000}"/>
    <cellStyle name="標準" xfId="0" builtinId="0"/>
    <cellStyle name="標準 2" xfId="1" xr:uid="{00000000-0005-0000-0000-000002000000}"/>
    <cellStyle name="標準 3" xfId="3" xr:uid="{A293DD9C-4E08-434C-A6E5-28E5F18C41C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947988" y="1862137"/>
          <a:ext cx="6667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48450" y="5495925"/>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334125" y="552450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409950" y="16573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409950" y="18288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409950" y="20002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409950" y="21812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838450" y="2343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BQ203"/>
  <sheetViews>
    <sheetView tabSelected="1" view="pageBreakPreview" zoomScaleNormal="100" zoomScaleSheetLayoutView="100" workbookViewId="0">
      <selection activeCell="Y3" sqref="Y3:AD3"/>
    </sheetView>
  </sheetViews>
  <sheetFormatPr defaultColWidth="3.6640625" defaultRowHeight="15.9" customHeight="1"/>
  <cols>
    <col min="1" max="1" width="4.21875" style="6" customWidth="1"/>
    <col min="2" max="31" width="3.6640625" style="6"/>
    <col min="32" max="32" width="10.44140625" style="4" customWidth="1"/>
    <col min="33" max="37" width="10.44140625" style="5" customWidth="1"/>
    <col min="38" max="16384" width="3.6640625" style="6"/>
  </cols>
  <sheetData>
    <row r="1" spans="1:37" s="1" customFormat="1" ht="14.1" customHeight="1">
      <c r="A1" s="1" t="s">
        <v>89</v>
      </c>
      <c r="AF1" s="2" t="s">
        <v>91</v>
      </c>
      <c r="AG1" s="3"/>
      <c r="AH1" s="3"/>
      <c r="AI1" s="3"/>
      <c r="AJ1" s="3"/>
      <c r="AK1" s="3"/>
    </row>
    <row r="2" spans="1:37" s="1" customFormat="1" ht="16.2">
      <c r="A2" s="269" t="s">
        <v>189</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G2" s="3"/>
      <c r="AH2" s="3"/>
      <c r="AI2" s="3"/>
      <c r="AJ2" s="3"/>
      <c r="AK2" s="3"/>
    </row>
    <row r="3" spans="1:37" s="4" customFormat="1" ht="21" customHeight="1">
      <c r="A3" s="21"/>
      <c r="B3" s="21"/>
      <c r="C3" s="21"/>
      <c r="D3" s="21"/>
      <c r="E3" s="21"/>
      <c r="F3" s="21"/>
      <c r="G3" s="21"/>
      <c r="H3" s="21"/>
      <c r="I3" s="21"/>
      <c r="J3" s="21"/>
      <c r="K3" s="21"/>
      <c r="L3" s="21"/>
      <c r="M3" s="21"/>
      <c r="N3" s="21"/>
      <c r="O3" s="21"/>
      <c r="P3" s="21"/>
      <c r="Q3" s="21"/>
      <c r="R3" s="21"/>
      <c r="S3" s="21"/>
      <c r="T3" s="21"/>
      <c r="U3" s="21"/>
      <c r="V3" s="38" t="s">
        <v>49</v>
      </c>
      <c r="W3" s="38"/>
      <c r="X3" s="38"/>
      <c r="Y3" s="39"/>
      <c r="Z3" s="38"/>
      <c r="AA3" s="38"/>
      <c r="AB3" s="38"/>
      <c r="AC3" s="38"/>
      <c r="AD3" s="38"/>
      <c r="AG3" s="5"/>
      <c r="AH3" s="5"/>
      <c r="AI3" s="5"/>
      <c r="AJ3" s="5"/>
      <c r="AK3" s="5"/>
    </row>
    <row r="4" spans="1:37" s="1" customFormat="1" ht="14.1" customHeight="1">
      <c r="A4" s="22" t="s">
        <v>92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G4" s="3"/>
      <c r="AH4" s="3"/>
      <c r="AI4" s="3"/>
      <c r="AJ4" s="3"/>
      <c r="AK4" s="3"/>
    </row>
    <row r="5" spans="1:37" s="4" customFormat="1" ht="14.1" customHeight="1">
      <c r="A5" s="21"/>
      <c r="B5" s="21" t="s">
        <v>51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G5" s="5"/>
      <c r="AH5" s="5"/>
      <c r="AI5" s="5"/>
      <c r="AJ5" s="5"/>
      <c r="AK5" s="5"/>
    </row>
    <row r="6" spans="1:37" s="4" customFormat="1" ht="14.1" customHeight="1">
      <c r="A6" s="21"/>
      <c r="B6" s="21" t="s">
        <v>52</v>
      </c>
      <c r="C6" s="21"/>
      <c r="D6" s="21"/>
      <c r="E6" s="21"/>
      <c r="F6" s="21"/>
      <c r="G6" s="21"/>
      <c r="H6" s="21"/>
      <c r="I6" s="21"/>
      <c r="J6" s="21"/>
      <c r="K6" s="21"/>
      <c r="L6" s="21"/>
      <c r="M6" s="21"/>
      <c r="N6" s="21" t="s">
        <v>53</v>
      </c>
      <c r="O6" s="21"/>
      <c r="P6" s="21"/>
      <c r="Q6" s="21"/>
      <c r="R6" s="21"/>
      <c r="S6" s="21"/>
      <c r="T6" s="21"/>
      <c r="U6" s="21"/>
      <c r="V6" s="21"/>
      <c r="W6" s="21"/>
      <c r="X6" s="21" t="s">
        <v>13</v>
      </c>
      <c r="Y6" s="21"/>
      <c r="Z6" s="21"/>
      <c r="AA6" s="21"/>
      <c r="AB6" s="21"/>
      <c r="AC6" s="21"/>
      <c r="AD6" s="21"/>
      <c r="AG6" s="5"/>
      <c r="AH6" s="5"/>
      <c r="AI6" s="5"/>
      <c r="AJ6" s="5"/>
      <c r="AK6" s="5"/>
    </row>
    <row r="7" spans="1:37" ht="14.1" customHeight="1">
      <c r="A7" s="20"/>
      <c r="B7" s="20"/>
      <c r="C7" s="40" t="s">
        <v>0</v>
      </c>
      <c r="D7" s="41"/>
      <c r="E7" s="41"/>
      <c r="F7" s="41" t="s">
        <v>8</v>
      </c>
      <c r="G7" s="41"/>
      <c r="H7" s="44" t="s">
        <v>9</v>
      </c>
      <c r="I7" s="44"/>
      <c r="J7" s="45"/>
      <c r="K7" s="20"/>
      <c r="L7" s="20"/>
      <c r="M7" s="20"/>
      <c r="N7" s="40" t="s">
        <v>0</v>
      </c>
      <c r="O7" s="41"/>
      <c r="P7" s="41"/>
      <c r="Q7" s="41" t="s">
        <v>11</v>
      </c>
      <c r="R7" s="41"/>
      <c r="S7" s="41"/>
      <c r="T7" s="41"/>
      <c r="U7" s="41"/>
      <c r="V7" s="41"/>
      <c r="W7" s="46"/>
      <c r="X7" s="20"/>
      <c r="Y7" s="48" t="s">
        <v>6</v>
      </c>
      <c r="Z7" s="49"/>
      <c r="AA7" s="50"/>
      <c r="AB7" s="51" t="s">
        <v>54</v>
      </c>
      <c r="AC7" s="52"/>
      <c r="AD7" s="53"/>
    </row>
    <row r="8" spans="1:37" ht="14.1" customHeight="1">
      <c r="A8" s="20"/>
      <c r="B8" s="20"/>
      <c r="C8" s="42"/>
      <c r="D8" s="43"/>
      <c r="E8" s="43"/>
      <c r="F8" s="43"/>
      <c r="G8" s="43"/>
      <c r="H8" s="54" t="s">
        <v>10</v>
      </c>
      <c r="I8" s="54"/>
      <c r="J8" s="55"/>
      <c r="K8" s="20"/>
      <c r="L8" s="20"/>
      <c r="M8" s="20"/>
      <c r="N8" s="42"/>
      <c r="O8" s="43"/>
      <c r="P8" s="43"/>
      <c r="Q8" s="43"/>
      <c r="R8" s="43"/>
      <c r="S8" s="43"/>
      <c r="T8" s="43"/>
      <c r="U8" s="43"/>
      <c r="V8" s="43"/>
      <c r="W8" s="47"/>
      <c r="X8" s="20"/>
      <c r="Y8" s="56" t="s">
        <v>50</v>
      </c>
      <c r="Z8" s="57"/>
      <c r="AA8" s="58"/>
      <c r="AB8" s="59"/>
      <c r="AC8" s="59"/>
      <c r="AD8" s="24" t="s">
        <v>57</v>
      </c>
    </row>
    <row r="9" spans="1:37" ht="14.1" customHeight="1">
      <c r="A9" s="20"/>
      <c r="B9" s="20"/>
      <c r="C9" s="60" t="s">
        <v>1</v>
      </c>
      <c r="D9" s="61"/>
      <c r="E9" s="61"/>
      <c r="F9" s="62"/>
      <c r="G9" s="63"/>
      <c r="H9" s="64"/>
      <c r="I9" s="64"/>
      <c r="J9" s="65"/>
      <c r="K9" s="20"/>
      <c r="L9" s="20"/>
      <c r="M9" s="20"/>
      <c r="N9" s="60" t="s">
        <v>58</v>
      </c>
      <c r="O9" s="61"/>
      <c r="P9" s="61"/>
      <c r="Q9" s="66" t="s">
        <v>59</v>
      </c>
      <c r="R9" s="66"/>
      <c r="S9" s="66"/>
      <c r="T9" s="66"/>
      <c r="U9" s="76" t="str">
        <f>IF(OR(H13=2,H13=1),307+209*(H13-1),"")</f>
        <v/>
      </c>
      <c r="V9" s="77"/>
      <c r="W9" s="24" t="s">
        <v>57</v>
      </c>
      <c r="X9" s="20"/>
      <c r="Y9" s="78" t="s">
        <v>55</v>
      </c>
      <c r="Z9" s="79"/>
      <c r="AA9" s="80"/>
      <c r="AB9" s="81"/>
      <c r="AC9" s="81"/>
      <c r="AD9" s="25" t="s">
        <v>57</v>
      </c>
    </row>
    <row r="10" spans="1:37" ht="14.1" customHeight="1">
      <c r="A10" s="20"/>
      <c r="B10" s="20"/>
      <c r="C10" s="68" t="s">
        <v>2</v>
      </c>
      <c r="D10" s="69"/>
      <c r="E10" s="69"/>
      <c r="F10" s="70"/>
      <c r="G10" s="70"/>
      <c r="H10" s="71">
        <f>ROUNDUP(F10/35,0)</f>
        <v>0</v>
      </c>
      <c r="I10" s="71"/>
      <c r="J10" s="72"/>
      <c r="K10" s="20"/>
      <c r="L10" s="20"/>
      <c r="M10" s="20"/>
      <c r="N10" s="68" t="s">
        <v>60</v>
      </c>
      <c r="O10" s="69"/>
      <c r="P10" s="69"/>
      <c r="Q10" s="73" t="s">
        <v>61</v>
      </c>
      <c r="R10" s="73"/>
      <c r="S10" s="73"/>
      <c r="T10" s="73"/>
      <c r="U10" s="74" t="str">
        <f>IF(OR(H13=3,H13=4,H13=5),725+161*(H13-3),"")</f>
        <v/>
      </c>
      <c r="V10" s="75"/>
      <c r="W10" s="25" t="s">
        <v>57</v>
      </c>
      <c r="X10" s="20"/>
      <c r="Y10" s="42" t="s">
        <v>56</v>
      </c>
      <c r="Z10" s="43"/>
      <c r="AA10" s="47"/>
      <c r="AB10" s="67"/>
      <c r="AC10" s="67"/>
      <c r="AD10" s="26" t="s">
        <v>57</v>
      </c>
      <c r="AF10" s="7" t="s">
        <v>93</v>
      </c>
    </row>
    <row r="11" spans="1:37" ht="14.1" customHeight="1">
      <c r="A11" s="20"/>
      <c r="B11" s="20"/>
      <c r="C11" s="68" t="s">
        <v>3</v>
      </c>
      <c r="D11" s="69"/>
      <c r="E11" s="69"/>
      <c r="F11" s="70"/>
      <c r="G11" s="70"/>
      <c r="H11" s="71">
        <f>ROUNDUP(F11/35,0)</f>
        <v>0</v>
      </c>
      <c r="I11" s="71"/>
      <c r="J11" s="72"/>
      <c r="K11" s="20"/>
      <c r="L11" s="20"/>
      <c r="M11" s="20"/>
      <c r="N11" s="68" t="s">
        <v>62</v>
      </c>
      <c r="O11" s="69"/>
      <c r="P11" s="69"/>
      <c r="Q11" s="73" t="s">
        <v>63</v>
      </c>
      <c r="R11" s="73"/>
      <c r="S11" s="73"/>
      <c r="T11" s="73"/>
      <c r="U11" s="74" t="str">
        <f>IF(OR(H13=6,H13=7,H13=8),1208+168*(H13-6),"")</f>
        <v/>
      </c>
      <c r="V11" s="75"/>
      <c r="W11" s="25" t="s">
        <v>57</v>
      </c>
      <c r="X11" s="20"/>
      <c r="Y11" s="20"/>
      <c r="Z11" s="20"/>
      <c r="AA11" s="20"/>
      <c r="AB11" s="20"/>
      <c r="AC11" s="20"/>
      <c r="AD11" s="20"/>
      <c r="AF11" s="4" t="s">
        <v>94</v>
      </c>
    </row>
    <row r="12" spans="1:37" ht="14.1" customHeight="1">
      <c r="A12" s="20"/>
      <c r="B12" s="20"/>
      <c r="C12" s="68" t="s">
        <v>4</v>
      </c>
      <c r="D12" s="69"/>
      <c r="E12" s="69"/>
      <c r="F12" s="70"/>
      <c r="G12" s="70"/>
      <c r="H12" s="71">
        <f>ROUNDUP(F12/35,0)</f>
        <v>0</v>
      </c>
      <c r="I12" s="71"/>
      <c r="J12" s="72"/>
      <c r="K12" s="20"/>
      <c r="L12" s="20"/>
      <c r="M12" s="20"/>
      <c r="N12" s="82" t="s">
        <v>12</v>
      </c>
      <c r="O12" s="83"/>
      <c r="P12" s="83"/>
      <c r="Q12" s="93" t="s">
        <v>64</v>
      </c>
      <c r="R12" s="93"/>
      <c r="S12" s="93"/>
      <c r="T12" s="93"/>
      <c r="U12" s="94" t="str">
        <f>IF(H13&gt;=9,1713+161*(H13-9),"")</f>
        <v/>
      </c>
      <c r="V12" s="95"/>
      <c r="W12" s="26" t="s">
        <v>57</v>
      </c>
      <c r="X12" s="20"/>
      <c r="Y12" s="20"/>
      <c r="Z12" s="20"/>
      <c r="AA12" s="20"/>
      <c r="AB12" s="20"/>
      <c r="AC12" s="20"/>
      <c r="AD12" s="20"/>
      <c r="AF12" s="4" t="s">
        <v>188</v>
      </c>
    </row>
    <row r="13" spans="1:37" ht="14.1" customHeight="1">
      <c r="A13" s="20"/>
      <c r="B13" s="20"/>
      <c r="C13" s="82" t="s">
        <v>5</v>
      </c>
      <c r="D13" s="83"/>
      <c r="E13" s="83"/>
      <c r="F13" s="84">
        <f>SUM(F9:G12)</f>
        <v>0</v>
      </c>
      <c r="G13" s="84"/>
      <c r="H13" s="85">
        <f>SUM(H9:J12)</f>
        <v>0</v>
      </c>
      <c r="I13" s="85"/>
      <c r="J13" s="86"/>
      <c r="K13" s="27" t="s">
        <v>65</v>
      </c>
      <c r="L13" s="20"/>
      <c r="M13" s="20"/>
      <c r="N13" s="28"/>
      <c r="O13" s="28"/>
      <c r="P13" s="29"/>
      <c r="Q13" s="29"/>
      <c r="R13" s="29"/>
      <c r="S13" s="29"/>
      <c r="T13" s="29"/>
      <c r="U13" s="87"/>
      <c r="V13" s="88"/>
      <c r="W13" s="20"/>
      <c r="X13" s="20"/>
      <c r="Y13" s="20"/>
      <c r="Z13" s="20"/>
      <c r="AA13" s="20"/>
      <c r="AB13" s="20"/>
      <c r="AC13" s="20"/>
      <c r="AD13" s="20"/>
      <c r="AF13" s="4" t="s">
        <v>187</v>
      </c>
    </row>
    <row r="14" spans="1:37" ht="14.1" customHeight="1">
      <c r="A14" s="20"/>
      <c r="B14" s="20"/>
      <c r="C14" s="20"/>
      <c r="D14" s="20"/>
      <c r="E14" s="20"/>
      <c r="F14" s="20"/>
      <c r="G14" s="20"/>
      <c r="H14" s="20" t="s">
        <v>66</v>
      </c>
      <c r="I14" s="20"/>
      <c r="J14" s="20"/>
      <c r="K14" s="20"/>
      <c r="L14" s="20"/>
      <c r="M14" s="20"/>
      <c r="N14" s="20"/>
      <c r="O14" s="20"/>
      <c r="P14" s="20"/>
      <c r="Q14" s="20"/>
      <c r="R14" s="20"/>
      <c r="S14" s="20"/>
      <c r="T14" s="20"/>
      <c r="U14" s="89" t="s">
        <v>67</v>
      </c>
      <c r="V14" s="90"/>
      <c r="W14" s="90"/>
      <c r="X14" s="91">
        <f>SUM(U9:V12)+SUM(AB8:AC10)</f>
        <v>0</v>
      </c>
      <c r="Y14" s="92"/>
      <c r="Z14" s="92"/>
      <c r="AA14" s="92"/>
      <c r="AB14" s="30" t="s">
        <v>57</v>
      </c>
      <c r="AC14" s="27" t="s">
        <v>68</v>
      </c>
      <c r="AD14" s="20"/>
      <c r="AF14" s="4" t="s">
        <v>95</v>
      </c>
    </row>
    <row r="15" spans="1:37" s="4" customFormat="1" ht="14.1" customHeight="1">
      <c r="A15" s="21"/>
      <c r="B15" s="21"/>
      <c r="C15" s="21"/>
      <c r="D15" s="21"/>
      <c r="E15" s="21"/>
      <c r="F15" s="21"/>
      <c r="G15" s="21"/>
      <c r="H15" s="21" t="s">
        <v>14</v>
      </c>
      <c r="I15" s="21"/>
      <c r="J15" s="21"/>
      <c r="K15" s="21"/>
      <c r="L15" s="21"/>
      <c r="M15" s="21"/>
      <c r="N15" s="21"/>
      <c r="O15" s="21"/>
      <c r="P15" s="21"/>
      <c r="Q15" s="21"/>
      <c r="R15" s="21"/>
      <c r="S15" s="21"/>
      <c r="T15" s="21"/>
      <c r="U15" s="21"/>
      <c r="V15" s="21"/>
      <c r="W15" s="21"/>
      <c r="X15" s="21"/>
      <c r="Y15" s="21"/>
      <c r="Z15" s="21"/>
      <c r="AA15" s="21"/>
      <c r="AB15" s="21"/>
      <c r="AC15" s="21"/>
      <c r="AD15" s="21"/>
      <c r="AF15" s="4" t="s">
        <v>96</v>
      </c>
      <c r="AG15" s="5"/>
      <c r="AH15" s="5"/>
      <c r="AI15" s="5"/>
      <c r="AJ15" s="5"/>
      <c r="AK15" s="5"/>
    </row>
    <row r="16" spans="1:37" s="4" customFormat="1" ht="14.1"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G16" s="5"/>
      <c r="AH16" s="5"/>
      <c r="AI16" s="5"/>
      <c r="AJ16" s="8"/>
      <c r="AK16" s="5"/>
    </row>
    <row r="17" spans="1:37" s="4" customFormat="1" ht="14.1" customHeight="1">
      <c r="A17" s="21"/>
      <c r="B17" s="21" t="s">
        <v>15</v>
      </c>
      <c r="C17" s="21"/>
      <c r="D17" s="21"/>
      <c r="E17" s="21"/>
      <c r="F17" s="21"/>
      <c r="G17" s="21"/>
      <c r="H17" s="21"/>
      <c r="I17" s="21"/>
      <c r="J17" s="21"/>
      <c r="K17" s="21"/>
      <c r="L17" s="21" t="s">
        <v>19</v>
      </c>
      <c r="M17" s="21"/>
      <c r="N17" s="21"/>
      <c r="O17" s="21"/>
      <c r="P17" s="21"/>
      <c r="Q17" s="21"/>
      <c r="R17" s="21"/>
      <c r="S17" s="21"/>
      <c r="T17" s="21"/>
      <c r="U17" s="21"/>
      <c r="V17" s="21"/>
      <c r="W17" s="21" t="s">
        <v>23</v>
      </c>
      <c r="X17" s="21"/>
      <c r="Y17" s="21"/>
      <c r="Z17" s="21"/>
      <c r="AA17" s="21"/>
      <c r="AB17" s="21"/>
      <c r="AC17" s="21"/>
      <c r="AD17" s="21"/>
      <c r="AF17" s="9" t="s">
        <v>97</v>
      </c>
      <c r="AG17" s="10" t="s">
        <v>98</v>
      </c>
      <c r="AH17" s="10" t="s">
        <v>99</v>
      </c>
      <c r="AI17" s="10" t="s">
        <v>100</v>
      </c>
      <c r="AJ17" s="10" t="s">
        <v>101</v>
      </c>
      <c r="AK17" s="10" t="s">
        <v>102</v>
      </c>
    </row>
    <row r="18" spans="1:37" ht="14.1" customHeight="1">
      <c r="A18" s="20"/>
      <c r="B18" s="20"/>
      <c r="C18" s="106" t="s">
        <v>0</v>
      </c>
      <c r="D18" s="107"/>
      <c r="E18" s="108"/>
      <c r="F18" s="51" t="s">
        <v>18</v>
      </c>
      <c r="G18" s="52"/>
      <c r="H18" s="52"/>
      <c r="I18" s="53"/>
      <c r="J18" s="20"/>
      <c r="K18" s="20"/>
      <c r="L18" s="20"/>
      <c r="M18" s="106" t="s">
        <v>0</v>
      </c>
      <c r="N18" s="107"/>
      <c r="O18" s="107"/>
      <c r="P18" s="107"/>
      <c r="Q18" s="52" t="s">
        <v>22</v>
      </c>
      <c r="R18" s="52"/>
      <c r="S18" s="52"/>
      <c r="T18" s="53"/>
      <c r="U18" s="20"/>
      <c r="V18" s="20"/>
      <c r="W18" s="106" t="s">
        <v>0</v>
      </c>
      <c r="X18" s="107"/>
      <c r="Y18" s="108"/>
      <c r="Z18" s="51" t="s">
        <v>7</v>
      </c>
      <c r="AA18" s="52"/>
      <c r="AB18" s="52"/>
      <c r="AC18" s="53"/>
      <c r="AD18" s="20"/>
      <c r="AF18" s="11"/>
      <c r="AG18" s="12"/>
      <c r="AH18" s="13"/>
      <c r="AI18" s="13">
        <f>IFERROR(IF(OR(AG18="W",AG18="S"),AH18*1.02,AH18),"自動転記")</f>
        <v>0</v>
      </c>
      <c r="AJ18" s="12"/>
      <c r="AK18" s="12"/>
    </row>
    <row r="19" spans="1:37" ht="14.1" customHeight="1">
      <c r="A19" s="20"/>
      <c r="B19" s="20"/>
      <c r="C19" s="56" t="s">
        <v>17</v>
      </c>
      <c r="D19" s="57"/>
      <c r="E19" s="58"/>
      <c r="F19" s="98"/>
      <c r="G19" s="98"/>
      <c r="H19" s="98"/>
      <c r="I19" s="31" t="s">
        <v>57</v>
      </c>
      <c r="J19" s="20" t="s">
        <v>69</v>
      </c>
      <c r="K19" s="20"/>
      <c r="L19" s="20"/>
      <c r="M19" s="99" t="s">
        <v>20</v>
      </c>
      <c r="N19" s="100"/>
      <c r="O19" s="100"/>
      <c r="P19" s="101"/>
      <c r="Q19" s="102"/>
      <c r="R19" s="103"/>
      <c r="S19" s="103"/>
      <c r="T19" s="31" t="s">
        <v>57</v>
      </c>
      <c r="U19" s="20" t="s">
        <v>70</v>
      </c>
      <c r="V19" s="20"/>
      <c r="W19" s="56" t="s">
        <v>24</v>
      </c>
      <c r="X19" s="57"/>
      <c r="Y19" s="58"/>
      <c r="Z19" s="104"/>
      <c r="AA19" s="105"/>
      <c r="AB19" s="105"/>
      <c r="AC19" s="31" t="s">
        <v>57</v>
      </c>
      <c r="AD19" s="20" t="s">
        <v>71</v>
      </c>
      <c r="AF19" s="11"/>
      <c r="AG19" s="12"/>
      <c r="AH19" s="13"/>
      <c r="AI19" s="13">
        <f t="shared" ref="AI19:AI21" si="0">IFERROR(IF(OR(AG19="W",AG19="S"),AH19*1.02,AH19),"自動転記")</f>
        <v>0</v>
      </c>
      <c r="AJ19" s="12"/>
      <c r="AK19" s="12"/>
    </row>
    <row r="20" spans="1:37" ht="14.1" customHeight="1">
      <c r="A20" s="20"/>
      <c r="B20" s="20"/>
      <c r="C20" s="78" t="s">
        <v>16</v>
      </c>
      <c r="D20" s="79"/>
      <c r="E20" s="80"/>
      <c r="F20" s="114"/>
      <c r="G20" s="114"/>
      <c r="H20" s="114"/>
      <c r="I20" s="31" t="s">
        <v>57</v>
      </c>
      <c r="J20" s="20" t="s">
        <v>72</v>
      </c>
      <c r="K20" s="20"/>
      <c r="L20" s="20"/>
      <c r="M20" s="115" t="s">
        <v>21</v>
      </c>
      <c r="N20" s="116"/>
      <c r="O20" s="116"/>
      <c r="P20" s="117"/>
      <c r="Q20" s="118"/>
      <c r="R20" s="119"/>
      <c r="S20" s="119"/>
      <c r="T20" s="31" t="s">
        <v>57</v>
      </c>
      <c r="U20" s="20" t="s">
        <v>73</v>
      </c>
      <c r="V20" s="20"/>
      <c r="W20" s="42" t="s">
        <v>25</v>
      </c>
      <c r="X20" s="43"/>
      <c r="Y20" s="47"/>
      <c r="Z20" s="96">
        <f>Z19-Q21</f>
        <v>0</v>
      </c>
      <c r="AA20" s="97"/>
      <c r="AB20" s="97"/>
      <c r="AC20" s="26"/>
      <c r="AD20" s="20"/>
      <c r="AF20" s="11"/>
      <c r="AG20" s="12"/>
      <c r="AH20" s="13"/>
      <c r="AI20" s="13">
        <f t="shared" si="0"/>
        <v>0</v>
      </c>
      <c r="AJ20" s="12"/>
      <c r="AK20" s="12"/>
    </row>
    <row r="21" spans="1:37" ht="14.1" customHeight="1">
      <c r="A21" s="20"/>
      <c r="B21" s="20"/>
      <c r="C21" s="42" t="s">
        <v>5</v>
      </c>
      <c r="D21" s="43"/>
      <c r="E21" s="47"/>
      <c r="F21" s="109">
        <f>F19+F20</f>
        <v>0</v>
      </c>
      <c r="G21" s="109"/>
      <c r="H21" s="109"/>
      <c r="I21" s="31" t="s">
        <v>57</v>
      </c>
      <c r="J21" s="20" t="s">
        <v>74</v>
      </c>
      <c r="K21" s="20"/>
      <c r="L21" s="20"/>
      <c r="M21" s="42" t="s">
        <v>5</v>
      </c>
      <c r="N21" s="43"/>
      <c r="O21" s="43"/>
      <c r="P21" s="43"/>
      <c r="Q21" s="110">
        <f>Q19+Q20</f>
        <v>0</v>
      </c>
      <c r="R21" s="111"/>
      <c r="S21" s="111"/>
      <c r="T21" s="31" t="s">
        <v>57</v>
      </c>
      <c r="U21" s="20" t="s">
        <v>75</v>
      </c>
      <c r="V21" s="20"/>
      <c r="W21" s="20"/>
      <c r="X21" s="20"/>
      <c r="Y21" s="20"/>
      <c r="Z21" s="20" t="s">
        <v>66</v>
      </c>
      <c r="AA21" s="20"/>
      <c r="AB21" s="20"/>
      <c r="AC21" s="20"/>
      <c r="AD21" s="20"/>
      <c r="AF21" s="11"/>
      <c r="AG21" s="12"/>
      <c r="AH21" s="13"/>
      <c r="AI21" s="13">
        <f t="shared" si="0"/>
        <v>0</v>
      </c>
      <c r="AJ21" s="12"/>
      <c r="AK21" s="12"/>
    </row>
    <row r="22" spans="1:37" s="4" customFormat="1" ht="14.1"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t="s">
        <v>76</v>
      </c>
      <c r="AA22" s="21"/>
      <c r="AB22" s="21"/>
      <c r="AC22" s="21"/>
      <c r="AD22" s="21"/>
      <c r="AF22" s="4" t="s">
        <v>103</v>
      </c>
      <c r="AG22" s="5"/>
      <c r="AH22" s="5"/>
      <c r="AI22" s="5"/>
      <c r="AJ22" s="5"/>
      <c r="AK22" s="5"/>
    </row>
    <row r="23" spans="1:37" s="4" customFormat="1" ht="14.1" customHeight="1">
      <c r="A23" s="21"/>
      <c r="B23" s="21" t="s">
        <v>26</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G23" s="5"/>
      <c r="AH23" s="5"/>
      <c r="AI23" s="5"/>
      <c r="AJ23" s="5"/>
      <c r="AK23" s="5"/>
    </row>
    <row r="24" spans="1:37" ht="14.1" customHeight="1">
      <c r="A24" s="20"/>
      <c r="B24" s="20"/>
      <c r="C24" s="106" t="s">
        <v>0</v>
      </c>
      <c r="D24" s="107"/>
      <c r="E24" s="107"/>
      <c r="F24" s="107"/>
      <c r="G24" s="112"/>
      <c r="H24" s="113" t="s">
        <v>28</v>
      </c>
      <c r="I24" s="113"/>
      <c r="J24" s="113"/>
      <c r="K24" s="113"/>
      <c r="L24" s="113"/>
      <c r="M24" s="113"/>
      <c r="N24" s="113" t="s">
        <v>7</v>
      </c>
      <c r="O24" s="113"/>
      <c r="P24" s="113"/>
      <c r="Q24" s="113"/>
      <c r="R24" s="113"/>
      <c r="S24" s="113"/>
      <c r="T24" s="129" t="s">
        <v>29</v>
      </c>
      <c r="U24" s="129"/>
      <c r="V24" s="129"/>
      <c r="W24" s="129"/>
      <c r="X24" s="129"/>
      <c r="Y24" s="129" t="s">
        <v>30</v>
      </c>
      <c r="Z24" s="129"/>
      <c r="AA24" s="129"/>
      <c r="AB24" s="129"/>
      <c r="AC24" s="129"/>
      <c r="AD24" s="20"/>
      <c r="AG24" s="4"/>
      <c r="AH24" s="4"/>
    </row>
    <row r="25" spans="1:37" ht="14.1" customHeight="1">
      <c r="A25" s="20"/>
      <c r="B25" s="20"/>
      <c r="C25" s="56" t="s">
        <v>104</v>
      </c>
      <c r="D25" s="57"/>
      <c r="E25" s="57"/>
      <c r="F25" s="57"/>
      <c r="G25" s="130"/>
      <c r="H25" s="135" t="s">
        <v>77</v>
      </c>
      <c r="I25" s="135"/>
      <c r="J25" s="135"/>
      <c r="K25" s="135"/>
      <c r="L25" s="135"/>
      <c r="M25" s="135"/>
      <c r="N25" s="136">
        <f>X14-F19</f>
        <v>0</v>
      </c>
      <c r="O25" s="137"/>
      <c r="P25" s="137"/>
      <c r="Q25" s="137"/>
      <c r="R25" s="138"/>
      <c r="S25" s="24" t="s">
        <v>57</v>
      </c>
      <c r="T25" s="139">
        <f>MIN(N25:R27)</f>
        <v>0</v>
      </c>
      <c r="U25" s="140"/>
      <c r="V25" s="140"/>
      <c r="W25" s="140"/>
      <c r="X25" s="145" t="s">
        <v>57</v>
      </c>
      <c r="Y25" s="148"/>
      <c r="Z25" s="149"/>
      <c r="AA25" s="149"/>
      <c r="AB25" s="149"/>
      <c r="AC25" s="145" t="s">
        <v>57</v>
      </c>
      <c r="AD25" s="20"/>
      <c r="AF25" s="4" t="s">
        <v>105</v>
      </c>
      <c r="AG25" s="4"/>
      <c r="AH25" s="4"/>
      <c r="AI25" s="4" t="s">
        <v>106</v>
      </c>
    </row>
    <row r="26" spans="1:37" ht="14.1" customHeight="1">
      <c r="A26" s="20"/>
      <c r="B26" s="20"/>
      <c r="C26" s="78"/>
      <c r="D26" s="79"/>
      <c r="E26" s="79"/>
      <c r="F26" s="79"/>
      <c r="G26" s="131"/>
      <c r="H26" s="126" t="s">
        <v>78</v>
      </c>
      <c r="I26" s="126"/>
      <c r="J26" s="126"/>
      <c r="K26" s="126"/>
      <c r="L26" s="126"/>
      <c r="M26" s="126"/>
      <c r="N26" s="127">
        <f>F20</f>
        <v>0</v>
      </c>
      <c r="O26" s="127"/>
      <c r="P26" s="127"/>
      <c r="Q26" s="127"/>
      <c r="R26" s="128"/>
      <c r="S26" s="25" t="s">
        <v>107</v>
      </c>
      <c r="T26" s="141"/>
      <c r="U26" s="142"/>
      <c r="V26" s="142"/>
      <c r="W26" s="142"/>
      <c r="X26" s="146"/>
      <c r="Y26" s="150"/>
      <c r="Z26" s="151"/>
      <c r="AA26" s="151"/>
      <c r="AB26" s="151"/>
      <c r="AC26" s="146"/>
      <c r="AD26" s="20"/>
      <c r="AF26" s="12" t="s">
        <v>108</v>
      </c>
      <c r="AG26" s="12" t="s">
        <v>109</v>
      </c>
      <c r="AH26" s="4"/>
      <c r="AI26" s="12" t="s">
        <v>108</v>
      </c>
      <c r="AJ26" s="12" t="s">
        <v>110</v>
      </c>
    </row>
    <row r="27" spans="1:37" ht="14.1" customHeight="1">
      <c r="A27" s="20"/>
      <c r="B27" s="20"/>
      <c r="C27" s="132"/>
      <c r="D27" s="133"/>
      <c r="E27" s="133"/>
      <c r="F27" s="133"/>
      <c r="G27" s="134"/>
      <c r="H27" s="165" t="s">
        <v>79</v>
      </c>
      <c r="I27" s="165"/>
      <c r="J27" s="165"/>
      <c r="K27" s="165"/>
      <c r="L27" s="165"/>
      <c r="M27" s="165"/>
      <c r="N27" s="127">
        <f>Z19-Q19</f>
        <v>0</v>
      </c>
      <c r="O27" s="127"/>
      <c r="P27" s="127"/>
      <c r="Q27" s="127"/>
      <c r="R27" s="128"/>
      <c r="S27" s="32" t="s">
        <v>107</v>
      </c>
      <c r="T27" s="143"/>
      <c r="U27" s="144"/>
      <c r="V27" s="144"/>
      <c r="W27" s="144"/>
      <c r="X27" s="147"/>
      <c r="Y27" s="152"/>
      <c r="Z27" s="153"/>
      <c r="AA27" s="153"/>
      <c r="AB27" s="153"/>
      <c r="AC27" s="147"/>
      <c r="AD27" s="20"/>
      <c r="AF27" s="12" t="s">
        <v>111</v>
      </c>
      <c r="AG27" s="13">
        <f>IFERROR(SUMIFS($AI$18:$AI$21,$AJ$18:$AJ$21,"健全"),"自動転記")</f>
        <v>0</v>
      </c>
      <c r="AH27" s="4" t="s">
        <v>112</v>
      </c>
      <c r="AI27" s="10" t="s">
        <v>113</v>
      </c>
      <c r="AJ27" s="13">
        <f>IFERROR(SUMIFS($AI$18:$AI$21,$AJ$18:$AJ$21,"健全",$AK$18:$AK$21,"○"),"自動転記")</f>
        <v>0</v>
      </c>
      <c r="AK27" s="8" t="s">
        <v>114</v>
      </c>
    </row>
    <row r="28" spans="1:37" ht="14.1" customHeight="1">
      <c r="A28" s="20"/>
      <c r="B28" s="20"/>
      <c r="C28" s="120" t="s">
        <v>115</v>
      </c>
      <c r="D28" s="121"/>
      <c r="E28" s="121"/>
      <c r="F28" s="121"/>
      <c r="G28" s="122"/>
      <c r="H28" s="126" t="s">
        <v>116</v>
      </c>
      <c r="I28" s="126"/>
      <c r="J28" s="126"/>
      <c r="K28" s="126"/>
      <c r="L28" s="126"/>
      <c r="M28" s="126"/>
      <c r="N28" s="127">
        <f>Q21</f>
        <v>0</v>
      </c>
      <c r="O28" s="127"/>
      <c r="P28" s="127"/>
      <c r="Q28" s="127"/>
      <c r="R28" s="128"/>
      <c r="S28" s="25" t="s">
        <v>107</v>
      </c>
      <c r="T28" s="154">
        <f>MIN(N28:R29)</f>
        <v>0</v>
      </c>
      <c r="U28" s="142"/>
      <c r="V28" s="142"/>
      <c r="W28" s="142"/>
      <c r="X28" s="146" t="s">
        <v>57</v>
      </c>
      <c r="Y28" s="158"/>
      <c r="Z28" s="159"/>
      <c r="AA28" s="159"/>
      <c r="AB28" s="159"/>
      <c r="AC28" s="146" t="s">
        <v>57</v>
      </c>
      <c r="AD28" s="20"/>
      <c r="AF28" s="12" t="s">
        <v>117</v>
      </c>
      <c r="AG28" s="13">
        <f>IFERROR(SUMIFS($AI$18:$AI$21,$AJ$18:$AJ$21,"危険"),"自動転記")</f>
        <v>0</v>
      </c>
      <c r="AH28" s="4" t="s">
        <v>118</v>
      </c>
      <c r="AI28" s="10" t="s">
        <v>119</v>
      </c>
      <c r="AJ28" s="13">
        <f>IFERROR(SUMIFS($AI$18:$AI$21,$AJ$18:$AJ$21,"危険",$AK$18:$AK$21,"○"),"自動転記")</f>
        <v>0</v>
      </c>
      <c r="AK28" s="8" t="s">
        <v>120</v>
      </c>
    </row>
    <row r="29" spans="1:37" ht="14.1" customHeight="1">
      <c r="A29" s="20"/>
      <c r="B29" s="20"/>
      <c r="C29" s="123"/>
      <c r="D29" s="124"/>
      <c r="E29" s="124"/>
      <c r="F29" s="124"/>
      <c r="G29" s="125"/>
      <c r="H29" s="162" t="s">
        <v>121</v>
      </c>
      <c r="I29" s="162"/>
      <c r="J29" s="162"/>
      <c r="K29" s="162"/>
      <c r="L29" s="162"/>
      <c r="M29" s="162"/>
      <c r="N29" s="163">
        <f>Z19</f>
        <v>0</v>
      </c>
      <c r="O29" s="163"/>
      <c r="P29" s="163"/>
      <c r="Q29" s="163"/>
      <c r="R29" s="164"/>
      <c r="S29" s="26" t="s">
        <v>107</v>
      </c>
      <c r="T29" s="155"/>
      <c r="U29" s="156"/>
      <c r="V29" s="156"/>
      <c r="W29" s="156"/>
      <c r="X29" s="157"/>
      <c r="Y29" s="160"/>
      <c r="Z29" s="161"/>
      <c r="AA29" s="161"/>
      <c r="AB29" s="161"/>
      <c r="AC29" s="157"/>
      <c r="AD29" s="20"/>
      <c r="AF29" s="12" t="s">
        <v>122</v>
      </c>
      <c r="AG29" s="13">
        <f>SUM(AG28:AG28)</f>
        <v>0</v>
      </c>
      <c r="AH29" s="4" t="s">
        <v>123</v>
      </c>
      <c r="AI29" s="12" t="s">
        <v>122</v>
      </c>
      <c r="AJ29" s="13">
        <f>SUM(AJ28:AJ28)</f>
        <v>0</v>
      </c>
      <c r="AK29" s="8" t="s">
        <v>124</v>
      </c>
    </row>
    <row r="30" spans="1:37" ht="14.1" customHeight="1">
      <c r="A30" s="20"/>
      <c r="B30" s="20"/>
      <c r="C30" s="56" t="s">
        <v>27</v>
      </c>
      <c r="D30" s="57"/>
      <c r="E30" s="57"/>
      <c r="F30" s="57"/>
      <c r="G30" s="130"/>
      <c r="H30" s="135" t="s">
        <v>80</v>
      </c>
      <c r="I30" s="135"/>
      <c r="J30" s="135"/>
      <c r="K30" s="135"/>
      <c r="L30" s="135"/>
      <c r="M30" s="135"/>
      <c r="N30" s="136">
        <f>X14-F21</f>
        <v>0</v>
      </c>
      <c r="O30" s="137"/>
      <c r="P30" s="137"/>
      <c r="Q30" s="137"/>
      <c r="R30" s="138"/>
      <c r="S30" s="24" t="s">
        <v>107</v>
      </c>
      <c r="T30" s="154">
        <f>MIN(N30:R31)</f>
        <v>0</v>
      </c>
      <c r="U30" s="142"/>
      <c r="V30" s="142"/>
      <c r="W30" s="142"/>
      <c r="X30" s="146" t="s">
        <v>107</v>
      </c>
      <c r="Y30" s="172"/>
      <c r="Z30" s="173"/>
      <c r="AA30" s="173"/>
      <c r="AB30" s="173"/>
      <c r="AC30" s="146" t="s">
        <v>107</v>
      </c>
      <c r="AD30" s="20"/>
    </row>
    <row r="31" spans="1:37" ht="14.1" customHeight="1">
      <c r="A31" s="20"/>
      <c r="B31" s="20"/>
      <c r="C31" s="42"/>
      <c r="D31" s="43"/>
      <c r="E31" s="43"/>
      <c r="F31" s="43"/>
      <c r="G31" s="171"/>
      <c r="H31" s="162" t="s">
        <v>81</v>
      </c>
      <c r="I31" s="162"/>
      <c r="J31" s="162"/>
      <c r="K31" s="162"/>
      <c r="L31" s="162"/>
      <c r="M31" s="162"/>
      <c r="N31" s="166">
        <f>Z20</f>
        <v>0</v>
      </c>
      <c r="O31" s="167"/>
      <c r="P31" s="167"/>
      <c r="Q31" s="167"/>
      <c r="R31" s="168"/>
      <c r="S31" s="26" t="s">
        <v>107</v>
      </c>
      <c r="T31" s="155"/>
      <c r="U31" s="156"/>
      <c r="V31" s="156"/>
      <c r="W31" s="156"/>
      <c r="X31" s="157"/>
      <c r="Y31" s="174"/>
      <c r="Z31" s="175"/>
      <c r="AA31" s="175"/>
      <c r="AB31" s="175"/>
      <c r="AC31" s="157"/>
      <c r="AD31" s="20"/>
    </row>
    <row r="32" spans="1:37" s="4" customFormat="1" ht="14.1" customHeight="1">
      <c r="A32" s="21"/>
      <c r="B32" s="21"/>
      <c r="C32" s="21"/>
      <c r="D32" s="21"/>
      <c r="E32" s="21"/>
      <c r="F32" s="21"/>
      <c r="G32" s="21"/>
      <c r="H32" s="21"/>
      <c r="I32" s="21"/>
      <c r="J32" s="21"/>
      <c r="K32" s="21"/>
      <c r="L32" s="21"/>
      <c r="M32" s="21"/>
      <c r="N32" s="21"/>
      <c r="O32" s="21"/>
      <c r="P32" s="21"/>
      <c r="Q32" s="21"/>
      <c r="R32" s="21"/>
      <c r="S32" s="21"/>
      <c r="T32" s="21"/>
      <c r="U32" s="21"/>
      <c r="V32" s="21"/>
      <c r="W32" s="21"/>
      <c r="X32" s="21" t="s">
        <v>82</v>
      </c>
      <c r="Y32" s="21"/>
      <c r="Z32" s="21"/>
      <c r="AA32" s="21"/>
      <c r="AB32" s="21"/>
      <c r="AC32" s="21"/>
      <c r="AD32" s="21"/>
      <c r="AG32" s="5"/>
      <c r="AH32" s="5"/>
      <c r="AI32" s="5"/>
      <c r="AJ32" s="5"/>
      <c r="AK32" s="5"/>
    </row>
    <row r="33" spans="1:37" s="4" customFormat="1" ht="14.1" customHeight="1">
      <c r="A33" s="21"/>
      <c r="B33" s="21" t="s">
        <v>31</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G33" s="5"/>
      <c r="AH33" s="5"/>
      <c r="AI33" s="5"/>
      <c r="AJ33" s="5"/>
      <c r="AK33" s="5"/>
    </row>
    <row r="34" spans="1:37" ht="14.1" customHeight="1">
      <c r="A34" s="20"/>
      <c r="B34" s="20"/>
      <c r="C34" s="169" t="s">
        <v>32</v>
      </c>
      <c r="D34" s="169"/>
      <c r="E34" s="169"/>
      <c r="F34" s="169"/>
      <c r="G34" s="169"/>
      <c r="H34" s="169" t="s">
        <v>33</v>
      </c>
      <c r="I34" s="169"/>
      <c r="J34" s="169"/>
      <c r="K34" s="169"/>
      <c r="L34" s="169"/>
      <c r="M34" s="169"/>
      <c r="N34" s="169" t="s">
        <v>34</v>
      </c>
      <c r="O34" s="169"/>
      <c r="P34" s="169"/>
      <c r="Q34" s="169"/>
      <c r="R34" s="169"/>
      <c r="S34" s="169"/>
      <c r="T34" s="169" t="s">
        <v>24</v>
      </c>
      <c r="U34" s="169"/>
      <c r="V34" s="169"/>
      <c r="W34" s="169"/>
      <c r="X34" s="169"/>
      <c r="Y34" s="169" t="s">
        <v>35</v>
      </c>
      <c r="Z34" s="169"/>
      <c r="AA34" s="169"/>
      <c r="AB34" s="169"/>
      <c r="AC34" s="169"/>
      <c r="AD34" s="20"/>
    </row>
    <row r="35" spans="1:37" ht="14.1" customHeight="1">
      <c r="A35" s="20"/>
      <c r="B35" s="2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20"/>
    </row>
    <row r="36" spans="1:37" ht="14.1" customHeight="1">
      <c r="A36" s="20"/>
      <c r="B36" s="20"/>
      <c r="C36" s="176" t="s">
        <v>83</v>
      </c>
      <c r="D36" s="176"/>
      <c r="E36" s="176"/>
      <c r="F36" s="176"/>
      <c r="G36" s="176"/>
      <c r="H36" s="176" t="s">
        <v>84</v>
      </c>
      <c r="I36" s="176"/>
      <c r="J36" s="176"/>
      <c r="K36" s="176"/>
      <c r="L36" s="176"/>
      <c r="M36" s="176"/>
      <c r="N36" s="176" t="s">
        <v>125</v>
      </c>
      <c r="O36" s="176"/>
      <c r="P36" s="176"/>
      <c r="Q36" s="176"/>
      <c r="R36" s="176"/>
      <c r="S36" s="176"/>
      <c r="T36" s="176" t="s">
        <v>85</v>
      </c>
      <c r="U36" s="176"/>
      <c r="V36" s="176"/>
      <c r="W36" s="176"/>
      <c r="X36" s="176"/>
      <c r="Y36" s="176" t="s">
        <v>126</v>
      </c>
      <c r="Z36" s="176"/>
      <c r="AA36" s="176"/>
      <c r="AB36" s="176"/>
      <c r="AC36" s="176"/>
      <c r="AD36" s="20"/>
    </row>
    <row r="37" spans="1:37" ht="14.1" customHeight="1">
      <c r="A37" s="20"/>
      <c r="B37" s="20"/>
      <c r="C37" s="177"/>
      <c r="D37" s="177"/>
      <c r="E37" s="177"/>
      <c r="F37" s="177"/>
      <c r="G37" s="177"/>
      <c r="H37" s="177"/>
      <c r="I37" s="177"/>
      <c r="J37" s="177"/>
      <c r="K37" s="177"/>
      <c r="L37" s="177"/>
      <c r="M37" s="177"/>
      <c r="N37" s="177">
        <f>C37-H37</f>
        <v>0</v>
      </c>
      <c r="O37" s="177"/>
      <c r="P37" s="177"/>
      <c r="Q37" s="177"/>
      <c r="R37" s="177"/>
      <c r="S37" s="177"/>
      <c r="T37" s="178"/>
      <c r="U37" s="178"/>
      <c r="V37" s="178"/>
      <c r="W37" s="178"/>
      <c r="X37" s="178"/>
      <c r="Y37" s="179" t="str">
        <f>IFERROR(N37/T37,"")</f>
        <v/>
      </c>
      <c r="Z37" s="179"/>
      <c r="AA37" s="179"/>
      <c r="AB37" s="179"/>
      <c r="AC37" s="179"/>
      <c r="AD37" s="20"/>
    </row>
    <row r="38" spans="1:37" s="4" customFormat="1" ht="14.1" customHeight="1">
      <c r="A38" s="21"/>
      <c r="B38" s="21"/>
      <c r="C38" s="33"/>
      <c r="D38" s="33"/>
      <c r="E38" s="33"/>
      <c r="F38" s="33"/>
      <c r="G38" s="33"/>
      <c r="H38" s="33"/>
      <c r="I38" s="33"/>
      <c r="J38" s="33"/>
      <c r="K38" s="33"/>
      <c r="L38" s="33"/>
      <c r="M38" s="33"/>
      <c r="N38" s="33"/>
      <c r="O38" s="33"/>
      <c r="P38" s="33"/>
      <c r="Q38" s="33"/>
      <c r="R38" s="33"/>
      <c r="S38" s="33"/>
      <c r="T38" s="33"/>
      <c r="U38" s="33"/>
      <c r="V38" s="33"/>
      <c r="W38" s="33"/>
      <c r="X38" s="33"/>
      <c r="Y38" s="33"/>
      <c r="Z38" s="34" t="s">
        <v>86</v>
      </c>
      <c r="AA38" s="33"/>
      <c r="AB38" s="33"/>
      <c r="AC38" s="33"/>
      <c r="AD38" s="21"/>
      <c r="AG38" s="5"/>
      <c r="AH38" s="5"/>
      <c r="AI38" s="5"/>
      <c r="AJ38" s="5"/>
      <c r="AK38" s="5"/>
    </row>
    <row r="39" spans="1:37" s="4" customFormat="1" ht="14.1" customHeight="1">
      <c r="B39" s="4" t="s">
        <v>36</v>
      </c>
      <c r="AG39" s="5"/>
      <c r="AH39" s="5"/>
      <c r="AI39" s="5"/>
      <c r="AJ39" s="5"/>
      <c r="AK39" s="5"/>
    </row>
    <row r="40" spans="1:37" ht="14.1" customHeight="1">
      <c r="C40" s="189" t="s">
        <v>37</v>
      </c>
      <c r="D40" s="189"/>
      <c r="E40" s="189"/>
      <c r="F40" s="189"/>
      <c r="G40" s="189"/>
      <c r="H40" s="189" t="s">
        <v>38</v>
      </c>
      <c r="I40" s="189"/>
      <c r="J40" s="189"/>
      <c r="K40" s="189"/>
      <c r="L40" s="189"/>
      <c r="M40" s="189"/>
      <c r="N40" s="189" t="s">
        <v>39</v>
      </c>
      <c r="O40" s="189"/>
      <c r="P40" s="189"/>
      <c r="Q40" s="189"/>
      <c r="R40" s="189"/>
      <c r="S40" s="189"/>
      <c r="T40" s="189" t="s">
        <v>40</v>
      </c>
      <c r="U40" s="189"/>
      <c r="V40" s="189"/>
      <c r="W40" s="189"/>
      <c r="X40" s="189"/>
      <c r="Y40" s="189" t="s">
        <v>41</v>
      </c>
      <c r="Z40" s="189"/>
      <c r="AA40" s="189"/>
      <c r="AB40" s="189"/>
      <c r="AC40" s="189"/>
    </row>
    <row r="41" spans="1:37" ht="14.1" customHeight="1">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row>
    <row r="42" spans="1:37" ht="14.1" customHeight="1">
      <c r="C42" s="191"/>
      <c r="D42" s="191"/>
      <c r="E42" s="191"/>
      <c r="F42" s="191"/>
      <c r="G42" s="191"/>
      <c r="H42" s="192"/>
      <c r="I42" s="192"/>
      <c r="J42" s="192"/>
      <c r="K42" s="192"/>
      <c r="L42" s="192"/>
      <c r="M42" s="192"/>
      <c r="N42" s="193">
        <f>ROUNDDOWN(C42*H42,-3)/1000</f>
        <v>0</v>
      </c>
      <c r="O42" s="193"/>
      <c r="P42" s="193"/>
      <c r="Q42" s="193"/>
      <c r="R42" s="193"/>
      <c r="S42" s="193"/>
      <c r="T42" s="194" t="s">
        <v>47</v>
      </c>
      <c r="U42" s="194"/>
      <c r="V42" s="194"/>
      <c r="W42" s="194"/>
      <c r="X42" s="194"/>
      <c r="Y42" s="196"/>
      <c r="Z42" s="196"/>
      <c r="AA42" s="196"/>
      <c r="AB42" s="196"/>
      <c r="AC42" s="196"/>
    </row>
    <row r="43" spans="1:37" ht="14.1" customHeight="1">
      <c r="C43" s="180"/>
      <c r="D43" s="180"/>
      <c r="E43" s="180"/>
      <c r="F43" s="180"/>
      <c r="G43" s="180"/>
      <c r="H43" s="181"/>
      <c r="I43" s="181"/>
      <c r="J43" s="181"/>
      <c r="K43" s="181"/>
      <c r="L43" s="181"/>
      <c r="M43" s="181"/>
      <c r="N43" s="182"/>
      <c r="O43" s="183"/>
      <c r="P43" s="183"/>
      <c r="Q43" s="183"/>
      <c r="R43" s="183"/>
      <c r="S43" s="184"/>
      <c r="T43" s="195"/>
      <c r="U43" s="195"/>
      <c r="V43" s="195"/>
      <c r="W43" s="195"/>
      <c r="X43" s="195"/>
      <c r="Y43" s="185"/>
      <c r="Z43" s="185"/>
      <c r="AA43" s="185"/>
      <c r="AB43" s="185"/>
      <c r="AC43" s="185"/>
    </row>
    <row r="44" spans="1:37" ht="14.1" customHeight="1">
      <c r="C44" s="186" t="s">
        <v>5</v>
      </c>
      <c r="D44" s="186"/>
      <c r="E44" s="186"/>
      <c r="F44" s="186"/>
      <c r="G44" s="186"/>
      <c r="H44" s="187">
        <f>SUM(H42:M43)</f>
        <v>0</v>
      </c>
      <c r="I44" s="187"/>
      <c r="J44" s="187"/>
      <c r="K44" s="187"/>
      <c r="L44" s="187"/>
      <c r="M44" s="187"/>
      <c r="N44" s="188">
        <f>SUM(N42:S43)</f>
        <v>0</v>
      </c>
      <c r="O44" s="188"/>
      <c r="P44" s="188"/>
      <c r="Q44" s="188"/>
      <c r="R44" s="188"/>
      <c r="S44" s="188"/>
      <c r="T44" s="186"/>
      <c r="U44" s="186"/>
      <c r="V44" s="186"/>
      <c r="W44" s="186"/>
      <c r="X44" s="186"/>
      <c r="Y44" s="188">
        <f>SUM(Y42:AC43)</f>
        <v>0</v>
      </c>
      <c r="Z44" s="188"/>
      <c r="AA44" s="188"/>
      <c r="AB44" s="188"/>
      <c r="AC44" s="188"/>
    </row>
    <row r="45" spans="1:37" s="4" customFormat="1" ht="14.1" customHeight="1">
      <c r="E45" s="4" t="s">
        <v>87</v>
      </c>
      <c r="I45" s="4" t="s">
        <v>46</v>
      </c>
      <c r="AG45" s="5"/>
      <c r="AH45" s="5"/>
      <c r="AI45" s="5"/>
      <c r="AJ45" s="5"/>
      <c r="AK45" s="5"/>
    </row>
    <row r="46" spans="1:37" s="14" customFormat="1" ht="15.9" customHeight="1">
      <c r="A46" s="37" t="s">
        <v>192</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1"/>
      <c r="AG46" s="3"/>
      <c r="AH46" s="3"/>
      <c r="AI46" s="3"/>
      <c r="AJ46" s="3"/>
      <c r="AK46" s="3"/>
    </row>
    <row r="47" spans="1:37" s="14" customFormat="1" ht="24"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1"/>
      <c r="AG47" s="3"/>
      <c r="AH47" s="3"/>
      <c r="AI47" s="3"/>
      <c r="AJ47" s="3"/>
      <c r="AK47" s="3"/>
    </row>
    <row r="48" spans="1:37" s="4" customFormat="1" ht="14.1" customHeight="1">
      <c r="B48" s="4" t="s">
        <v>42</v>
      </c>
      <c r="AG48" s="5"/>
      <c r="AH48" s="5"/>
      <c r="AI48" s="5"/>
      <c r="AJ48" s="5"/>
      <c r="AK48" s="5"/>
    </row>
    <row r="49" spans="1:37" ht="14.1" customHeight="1">
      <c r="C49" s="197" t="s">
        <v>0</v>
      </c>
      <c r="D49" s="197"/>
      <c r="E49" s="197"/>
      <c r="F49" s="197"/>
      <c r="G49" s="197"/>
      <c r="H49" s="197"/>
      <c r="I49" s="197"/>
      <c r="J49" s="197" t="s">
        <v>43</v>
      </c>
      <c r="K49" s="197"/>
      <c r="L49" s="197"/>
      <c r="M49" s="197"/>
      <c r="N49" s="197"/>
      <c r="O49" s="197"/>
      <c r="P49" s="199"/>
      <c r="Q49" s="201" t="s">
        <v>48</v>
      </c>
      <c r="R49" s="194"/>
      <c r="S49" s="194"/>
      <c r="T49" s="194" t="s">
        <v>34</v>
      </c>
      <c r="U49" s="194"/>
      <c r="V49" s="194"/>
      <c r="W49" s="194"/>
      <c r="X49" s="194"/>
      <c r="Y49" s="194" t="s">
        <v>44</v>
      </c>
      <c r="Z49" s="194"/>
      <c r="AA49" s="194"/>
      <c r="AB49" s="194"/>
      <c r="AC49" s="194"/>
    </row>
    <row r="50" spans="1:37" ht="14.1" customHeight="1">
      <c r="C50" s="198"/>
      <c r="D50" s="198"/>
      <c r="E50" s="198"/>
      <c r="F50" s="198"/>
      <c r="G50" s="198"/>
      <c r="H50" s="198"/>
      <c r="I50" s="198"/>
      <c r="J50" s="198"/>
      <c r="K50" s="198"/>
      <c r="L50" s="198"/>
      <c r="M50" s="198"/>
      <c r="N50" s="198"/>
      <c r="O50" s="198"/>
      <c r="P50" s="200"/>
      <c r="Q50" s="202"/>
      <c r="R50" s="186"/>
      <c r="S50" s="186"/>
      <c r="T50" s="186"/>
      <c r="U50" s="186"/>
      <c r="V50" s="186"/>
      <c r="W50" s="186"/>
      <c r="X50" s="186"/>
      <c r="Y50" s="186"/>
      <c r="Z50" s="186"/>
      <c r="AA50" s="186"/>
      <c r="AB50" s="186"/>
      <c r="AC50" s="186"/>
    </row>
    <row r="51" spans="1:37" ht="14.1" customHeight="1">
      <c r="C51" s="203"/>
      <c r="D51" s="203"/>
      <c r="E51" s="203"/>
      <c r="F51" s="203"/>
      <c r="G51" s="203"/>
      <c r="H51" s="203"/>
      <c r="I51" s="203"/>
      <c r="J51" s="204"/>
      <c r="K51" s="204"/>
      <c r="L51" s="204"/>
      <c r="M51" s="204"/>
      <c r="N51" s="204"/>
      <c r="O51" s="204"/>
      <c r="P51" s="205"/>
      <c r="Q51" s="206"/>
      <c r="R51" s="204"/>
      <c r="S51" s="204"/>
      <c r="T51" s="207"/>
      <c r="U51" s="207"/>
      <c r="V51" s="207"/>
      <c r="W51" s="207"/>
      <c r="X51" s="207"/>
      <c r="Y51" s="208">
        <f>T51</f>
        <v>0</v>
      </c>
      <c r="Z51" s="208"/>
      <c r="AA51" s="208"/>
      <c r="AB51" s="208"/>
      <c r="AC51" s="208"/>
    </row>
    <row r="52" spans="1:37" ht="14.1" customHeight="1">
      <c r="C52" s="209"/>
      <c r="D52" s="210"/>
      <c r="E52" s="210"/>
      <c r="F52" s="210"/>
      <c r="G52" s="210"/>
      <c r="H52" s="210"/>
      <c r="I52" s="211"/>
      <c r="J52" s="212"/>
      <c r="K52" s="213"/>
      <c r="L52" s="213"/>
      <c r="M52" s="213"/>
      <c r="N52" s="213"/>
      <c r="O52" s="213"/>
      <c r="P52" s="214"/>
      <c r="Q52" s="215"/>
      <c r="R52" s="213"/>
      <c r="S52" s="216"/>
      <c r="T52" s="217"/>
      <c r="U52" s="218"/>
      <c r="V52" s="218"/>
      <c r="W52" s="218"/>
      <c r="X52" s="219"/>
      <c r="Y52" s="208">
        <f>T52</f>
        <v>0</v>
      </c>
      <c r="Z52" s="208"/>
      <c r="AA52" s="208"/>
      <c r="AB52" s="208"/>
      <c r="AC52" s="208"/>
    </row>
    <row r="53" spans="1:37" ht="14.1" customHeight="1">
      <c r="C53" s="220"/>
      <c r="D53" s="221"/>
      <c r="E53" s="221"/>
      <c r="F53" s="221"/>
      <c r="G53" s="221"/>
      <c r="H53" s="221"/>
      <c r="I53" s="222"/>
      <c r="J53" s="212"/>
      <c r="K53" s="213"/>
      <c r="L53" s="213"/>
      <c r="M53" s="213"/>
      <c r="N53" s="213"/>
      <c r="O53" s="213"/>
      <c r="P53" s="214"/>
      <c r="Q53" s="215"/>
      <c r="R53" s="213"/>
      <c r="S53" s="216"/>
      <c r="T53" s="217"/>
      <c r="U53" s="218"/>
      <c r="V53" s="218"/>
      <c r="W53" s="218"/>
      <c r="X53" s="219"/>
      <c r="Y53" s="208">
        <f>T53</f>
        <v>0</v>
      </c>
      <c r="Z53" s="208"/>
      <c r="AA53" s="208"/>
      <c r="AB53" s="208"/>
      <c r="AC53" s="208"/>
    </row>
    <row r="54" spans="1:37" ht="14.1" customHeight="1">
      <c r="C54" s="223"/>
      <c r="D54" s="223"/>
      <c r="E54" s="223"/>
      <c r="F54" s="223"/>
      <c r="G54" s="223"/>
      <c r="H54" s="223"/>
      <c r="I54" s="223"/>
      <c r="J54" s="195"/>
      <c r="K54" s="195"/>
      <c r="L54" s="195"/>
      <c r="M54" s="195"/>
      <c r="N54" s="195"/>
      <c r="O54" s="195"/>
      <c r="P54" s="212"/>
      <c r="Q54" s="224"/>
      <c r="R54" s="195"/>
      <c r="S54" s="195"/>
      <c r="T54" s="185"/>
      <c r="U54" s="185"/>
      <c r="V54" s="185"/>
      <c r="W54" s="185"/>
      <c r="X54" s="185"/>
      <c r="Y54" s="208">
        <f>T54</f>
        <v>0</v>
      </c>
      <c r="Z54" s="208"/>
      <c r="AA54" s="208"/>
      <c r="AB54" s="208"/>
      <c r="AC54" s="208"/>
    </row>
    <row r="55" spans="1:37" ht="14.1" customHeight="1">
      <c r="C55" s="186" t="s">
        <v>5</v>
      </c>
      <c r="D55" s="186"/>
      <c r="E55" s="186"/>
      <c r="F55" s="186"/>
      <c r="G55" s="186"/>
      <c r="H55" s="186"/>
      <c r="I55" s="186"/>
      <c r="J55" s="186"/>
      <c r="K55" s="186"/>
      <c r="L55" s="186"/>
      <c r="M55" s="186"/>
      <c r="N55" s="186"/>
      <c r="O55" s="186"/>
      <c r="P55" s="225"/>
      <c r="Q55" s="202"/>
      <c r="R55" s="186"/>
      <c r="S55" s="186"/>
      <c r="T55" s="226">
        <f>SUM(T51:X54)</f>
        <v>0</v>
      </c>
      <c r="U55" s="227"/>
      <c r="V55" s="227"/>
      <c r="W55" s="227"/>
      <c r="X55" s="228"/>
      <c r="Y55" s="188">
        <f>SUM(Y51:AC54)</f>
        <v>0</v>
      </c>
      <c r="Z55" s="188"/>
      <c r="AA55" s="188"/>
      <c r="AB55" s="188"/>
      <c r="AC55" s="188"/>
    </row>
    <row r="56" spans="1:37" ht="9" customHeight="1">
      <c r="Z56" s="6" t="s">
        <v>88</v>
      </c>
    </row>
    <row r="57" spans="1:37" s="4" customFormat="1" ht="14.1" customHeight="1">
      <c r="B57" s="4" t="s">
        <v>45</v>
      </c>
      <c r="AG57" s="5"/>
      <c r="AH57" s="5"/>
      <c r="AI57" s="5"/>
      <c r="AJ57" s="5"/>
      <c r="AK57" s="5"/>
    </row>
    <row r="58" spans="1:37" ht="14.1" customHeight="1">
      <c r="C58" s="194" t="s">
        <v>39</v>
      </c>
      <c r="D58" s="194"/>
      <c r="E58" s="194"/>
      <c r="F58" s="194"/>
      <c r="G58" s="194"/>
      <c r="H58" s="194" t="s">
        <v>190</v>
      </c>
      <c r="I58" s="194"/>
      <c r="J58" s="194"/>
      <c r="K58" s="194"/>
      <c r="L58" s="194"/>
      <c r="M58" s="194" t="s">
        <v>41</v>
      </c>
      <c r="N58" s="194"/>
      <c r="O58" s="194"/>
      <c r="P58" s="194"/>
      <c r="Q58" s="194"/>
      <c r="R58" s="35" t="s">
        <v>191</v>
      </c>
      <c r="S58" s="36"/>
      <c r="T58" s="36"/>
      <c r="U58" s="36"/>
      <c r="V58" s="36"/>
      <c r="W58" s="36"/>
      <c r="X58" s="36"/>
      <c r="Y58" s="36"/>
      <c r="Z58" s="36"/>
      <c r="AA58" s="36"/>
      <c r="AB58" s="36"/>
      <c r="AC58" s="36"/>
      <c r="AD58" s="36"/>
      <c r="AE58" s="36"/>
    </row>
    <row r="59" spans="1:37" ht="14.1" customHeight="1">
      <c r="C59" s="186"/>
      <c r="D59" s="186"/>
      <c r="E59" s="186"/>
      <c r="F59" s="186"/>
      <c r="G59" s="186"/>
      <c r="H59" s="186"/>
      <c r="I59" s="186"/>
      <c r="J59" s="186"/>
      <c r="K59" s="186"/>
      <c r="L59" s="186"/>
      <c r="M59" s="186"/>
      <c r="N59" s="186"/>
      <c r="O59" s="186"/>
      <c r="P59" s="186"/>
      <c r="Q59" s="186"/>
      <c r="R59" s="35"/>
      <c r="S59" s="36"/>
      <c r="T59" s="36"/>
      <c r="U59" s="36"/>
      <c r="V59" s="36"/>
      <c r="W59" s="36"/>
      <c r="X59" s="36"/>
      <c r="Y59" s="36"/>
      <c r="Z59" s="36"/>
      <c r="AA59" s="36"/>
      <c r="AB59" s="36"/>
      <c r="AC59" s="36"/>
      <c r="AD59" s="36"/>
      <c r="AE59" s="36"/>
    </row>
    <row r="60" spans="1:37" ht="14.1" customHeight="1">
      <c r="C60" s="229">
        <f>Y55</f>
        <v>0</v>
      </c>
      <c r="D60" s="230"/>
      <c r="E60" s="230"/>
      <c r="F60" s="230"/>
      <c r="G60" s="231"/>
      <c r="H60" s="232" t="s">
        <v>90</v>
      </c>
      <c r="I60" s="190"/>
      <c r="J60" s="190"/>
      <c r="K60" s="190"/>
      <c r="L60" s="190"/>
      <c r="M60" s="207"/>
      <c r="N60" s="207"/>
      <c r="O60" s="207"/>
      <c r="P60" s="207"/>
      <c r="Q60" s="207"/>
      <c r="R60" s="35"/>
      <c r="S60" s="36"/>
      <c r="T60" s="36"/>
      <c r="U60" s="36"/>
      <c r="V60" s="36"/>
      <c r="W60" s="36"/>
      <c r="X60" s="36"/>
      <c r="Y60" s="36"/>
      <c r="Z60" s="36"/>
      <c r="AA60" s="36"/>
      <c r="AB60" s="36"/>
      <c r="AC60" s="36"/>
      <c r="AD60" s="36"/>
      <c r="AE60" s="36"/>
    </row>
    <row r="61" spans="1:37" ht="14.1" customHeight="1">
      <c r="C61" s="234"/>
      <c r="D61" s="234"/>
      <c r="E61" s="234"/>
      <c r="F61" s="234"/>
      <c r="G61" s="234"/>
      <c r="H61" s="190"/>
      <c r="I61" s="190"/>
      <c r="J61" s="190"/>
      <c r="K61" s="190"/>
      <c r="L61" s="190"/>
      <c r="M61" s="185"/>
      <c r="N61" s="185"/>
      <c r="O61" s="185"/>
      <c r="P61" s="185"/>
      <c r="Q61" s="185"/>
      <c r="R61" s="35"/>
      <c r="S61" s="36"/>
      <c r="T61" s="36"/>
      <c r="U61" s="36"/>
      <c r="V61" s="36"/>
      <c r="W61" s="36"/>
      <c r="X61" s="36"/>
      <c r="Y61" s="36"/>
      <c r="Z61" s="36"/>
      <c r="AA61" s="36"/>
      <c r="AB61" s="36"/>
      <c r="AC61" s="36"/>
      <c r="AD61" s="36"/>
      <c r="AE61" s="36"/>
    </row>
    <row r="62" spans="1:37" ht="14.1" customHeight="1">
      <c r="C62" s="186" t="s">
        <v>5</v>
      </c>
      <c r="D62" s="186"/>
      <c r="E62" s="186"/>
      <c r="F62" s="186"/>
      <c r="G62" s="186"/>
      <c r="H62" s="233"/>
      <c r="I62" s="233"/>
      <c r="J62" s="233"/>
      <c r="K62" s="233"/>
      <c r="L62" s="233"/>
      <c r="M62" s="188">
        <f>SUM(M60:Q61)</f>
        <v>0</v>
      </c>
      <c r="N62" s="188"/>
      <c r="O62" s="188"/>
      <c r="P62" s="188"/>
      <c r="Q62" s="188"/>
      <c r="R62" s="35"/>
      <c r="S62" s="36"/>
      <c r="T62" s="36"/>
      <c r="U62" s="36"/>
      <c r="V62" s="36"/>
      <c r="W62" s="36"/>
      <c r="X62" s="36"/>
      <c r="Y62" s="36"/>
      <c r="Z62" s="36"/>
      <c r="AA62" s="36"/>
      <c r="AB62" s="36"/>
      <c r="AC62" s="36"/>
      <c r="AD62" s="36"/>
      <c r="AE62" s="36"/>
    </row>
    <row r="63" spans="1:37" ht="14.1" customHeight="1">
      <c r="E63" s="6" t="s">
        <v>88</v>
      </c>
    </row>
    <row r="64" spans="1:37" ht="15.9" customHeight="1">
      <c r="A64" s="246" t="s">
        <v>127</v>
      </c>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0"/>
      <c r="AE64" s="20"/>
    </row>
    <row r="65" spans="1:37" ht="15.9" customHeight="1">
      <c r="A65" s="235"/>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0"/>
      <c r="AE65" s="20"/>
    </row>
    <row r="66" spans="1:37" s="14" customFormat="1" ht="33" customHeight="1">
      <c r="A66" s="37" t="s">
        <v>128</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1"/>
      <c r="AG66" s="3"/>
      <c r="AH66" s="3"/>
      <c r="AI66" s="3"/>
      <c r="AJ66" s="3"/>
      <c r="AK66" s="3"/>
    </row>
    <row r="67" spans="1:37" ht="15.9" customHeight="1">
      <c r="A67" s="235" t="s">
        <v>129</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0"/>
      <c r="AE67" s="20"/>
    </row>
    <row r="68" spans="1:37" ht="34.5" customHeight="1">
      <c r="A68" s="247" t="s">
        <v>130</v>
      </c>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0"/>
      <c r="AE68" s="20"/>
    </row>
    <row r="69" spans="1:37" ht="15.9" customHeight="1">
      <c r="A69" s="235" t="s">
        <v>131</v>
      </c>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0"/>
      <c r="AE69" s="20"/>
    </row>
    <row r="70" spans="1:37" ht="15.9" customHeight="1">
      <c r="A70" s="235" t="s">
        <v>132</v>
      </c>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0"/>
      <c r="AE70" s="20"/>
    </row>
    <row r="71" spans="1:37" ht="15.9" customHeight="1">
      <c r="A71" s="235" t="s">
        <v>133</v>
      </c>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0"/>
      <c r="AE71" s="20"/>
    </row>
    <row r="72" spans="1:37" ht="15.9" customHeight="1">
      <c r="A72" s="235" t="s">
        <v>134</v>
      </c>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0"/>
      <c r="AE72" s="20"/>
    </row>
    <row r="74" spans="1:37" ht="15.9" customHeight="1" thickBot="1">
      <c r="A74" s="236" t="s">
        <v>135</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row>
    <row r="75" spans="1:37" ht="15.9" customHeight="1">
      <c r="A75" s="237" t="s">
        <v>136</v>
      </c>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9"/>
    </row>
    <row r="76" spans="1:37" ht="15.9" customHeight="1">
      <c r="A76" s="240"/>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2"/>
    </row>
    <row r="77" spans="1:37" ht="15.9" customHeight="1">
      <c r="A77" s="240"/>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2"/>
    </row>
    <row r="78" spans="1:37" ht="36" customHeight="1">
      <c r="A78" s="240"/>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2"/>
    </row>
    <row r="79" spans="1:37" ht="15.9" customHeight="1">
      <c r="A79" s="240" t="s">
        <v>137</v>
      </c>
      <c r="B79" s="241"/>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2"/>
    </row>
    <row r="80" spans="1:37" ht="18" customHeight="1" thickBot="1">
      <c r="A80" s="243"/>
      <c r="B80" s="244"/>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5"/>
    </row>
    <row r="81" spans="1:29" ht="15.9" customHeight="1">
      <c r="A81" s="236"/>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row>
    <row r="82" spans="1:29" ht="15.9" customHeight="1">
      <c r="A82" s="236" t="s">
        <v>138</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row>
    <row r="83" spans="1:29" ht="15.9" customHeight="1">
      <c r="A83" s="236" t="s">
        <v>139</v>
      </c>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row>
    <row r="84" spans="1:29" ht="15.9" customHeight="1">
      <c r="A84" s="236" t="s">
        <v>140</v>
      </c>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row>
    <row r="85" spans="1:29" ht="15.9" customHeight="1">
      <c r="A85" s="249" t="s">
        <v>141</v>
      </c>
      <c r="B85" s="250"/>
      <c r="C85" s="250"/>
      <c r="D85" s="250"/>
      <c r="E85" s="250"/>
      <c r="F85" s="250"/>
      <c r="G85" s="250"/>
      <c r="H85" s="250"/>
      <c r="I85" s="251"/>
      <c r="J85" s="248" t="s">
        <v>142</v>
      </c>
      <c r="K85" s="248"/>
      <c r="L85" s="248"/>
      <c r="M85" s="248"/>
      <c r="N85" s="248"/>
      <c r="O85" s="248"/>
      <c r="P85" s="248"/>
      <c r="Q85" s="248"/>
      <c r="R85" s="248"/>
      <c r="S85" s="248"/>
      <c r="T85" s="248"/>
      <c r="U85" s="248"/>
      <c r="V85" s="248"/>
      <c r="W85" s="248"/>
      <c r="X85" s="248"/>
      <c r="Y85" s="248"/>
      <c r="Z85" s="248"/>
      <c r="AA85" s="248"/>
      <c r="AB85" s="248"/>
      <c r="AC85" s="248"/>
    </row>
    <row r="86" spans="1:29" ht="15.9" customHeight="1">
      <c r="A86" s="248" t="s">
        <v>143</v>
      </c>
      <c r="B86" s="248"/>
      <c r="C86" s="248"/>
      <c r="D86" s="248"/>
      <c r="E86" s="248"/>
      <c r="F86" s="248"/>
      <c r="G86" s="248"/>
      <c r="H86" s="248"/>
      <c r="I86" s="248"/>
      <c r="J86" s="248" t="s">
        <v>144</v>
      </c>
      <c r="K86" s="248"/>
      <c r="L86" s="248"/>
      <c r="M86" s="248"/>
      <c r="N86" s="248"/>
      <c r="O86" s="248"/>
      <c r="P86" s="248"/>
      <c r="Q86" s="248"/>
      <c r="R86" s="248"/>
      <c r="S86" s="248"/>
      <c r="T86" s="248"/>
      <c r="U86" s="248"/>
      <c r="V86" s="248"/>
      <c r="W86" s="248"/>
      <c r="X86" s="248"/>
      <c r="Y86" s="248"/>
      <c r="Z86" s="248"/>
      <c r="AA86" s="248"/>
      <c r="AB86" s="248"/>
      <c r="AC86" s="248"/>
    </row>
    <row r="87" spans="1:29" ht="15.9" customHeight="1">
      <c r="A87" s="248" t="s">
        <v>145</v>
      </c>
      <c r="B87" s="248"/>
      <c r="C87" s="248"/>
      <c r="D87" s="248"/>
      <c r="E87" s="248"/>
      <c r="F87" s="248"/>
      <c r="G87" s="248"/>
      <c r="H87" s="248"/>
      <c r="I87" s="248"/>
      <c r="J87" s="248" t="s">
        <v>146</v>
      </c>
      <c r="K87" s="248"/>
      <c r="L87" s="248"/>
      <c r="M87" s="248"/>
      <c r="N87" s="248"/>
      <c r="O87" s="248"/>
      <c r="P87" s="248"/>
      <c r="Q87" s="248"/>
      <c r="R87" s="248"/>
      <c r="S87" s="248"/>
      <c r="T87" s="248"/>
      <c r="U87" s="248"/>
      <c r="V87" s="248"/>
      <c r="W87" s="248"/>
      <c r="X87" s="248"/>
      <c r="Y87" s="248"/>
      <c r="Z87" s="248"/>
      <c r="AA87" s="248"/>
      <c r="AB87" s="248"/>
      <c r="AC87" s="248"/>
    </row>
    <row r="88" spans="1:29" ht="15.9" customHeight="1">
      <c r="A88" s="249" t="s">
        <v>147</v>
      </c>
      <c r="B88" s="250"/>
      <c r="C88" s="250"/>
      <c r="D88" s="250"/>
      <c r="E88" s="250"/>
      <c r="F88" s="250"/>
      <c r="G88" s="250"/>
      <c r="H88" s="250"/>
      <c r="I88" s="251"/>
      <c r="J88" s="248" t="s">
        <v>148</v>
      </c>
      <c r="K88" s="248"/>
      <c r="L88" s="248"/>
      <c r="M88" s="248"/>
      <c r="N88" s="248"/>
      <c r="O88" s="248"/>
      <c r="P88" s="248"/>
      <c r="Q88" s="248"/>
      <c r="R88" s="248"/>
      <c r="S88" s="248"/>
      <c r="T88" s="248"/>
      <c r="U88" s="248"/>
      <c r="V88" s="248"/>
      <c r="W88" s="248"/>
      <c r="X88" s="248"/>
      <c r="Y88" s="248"/>
      <c r="Z88" s="248"/>
      <c r="AA88" s="248"/>
      <c r="AB88" s="248"/>
      <c r="AC88" s="248"/>
    </row>
    <row r="89" spans="1:29" ht="15.9" customHeight="1">
      <c r="A89" s="263" t="s">
        <v>149</v>
      </c>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row>
    <row r="90" spans="1:29" ht="15.75" customHeight="1">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row>
    <row r="91" spans="1:29" ht="23.25" customHeight="1">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row>
    <row r="92" spans="1:29" ht="15.9"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row>
    <row r="93" spans="1:29" ht="15.9" customHeight="1">
      <c r="A93" s="236" t="s">
        <v>150</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row>
    <row r="94" spans="1:29" ht="15.9" customHeight="1">
      <c r="A94" s="236" t="s">
        <v>151</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row>
    <row r="95" spans="1:29" ht="15.9" customHeight="1">
      <c r="A95" s="236" t="s">
        <v>152</v>
      </c>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row>
    <row r="96" spans="1:29" ht="15.9" customHeight="1">
      <c r="A96" s="236" t="s">
        <v>153</v>
      </c>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row>
    <row r="97" spans="1:29" ht="15.9" customHeight="1">
      <c r="A97" s="236" t="s">
        <v>154</v>
      </c>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row>
    <row r="98" spans="1:29" ht="15.9" customHeight="1">
      <c r="A98" s="236" t="s">
        <v>155</v>
      </c>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row>
    <row r="99" spans="1:29" ht="15.9"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row>
    <row r="100" spans="1:29" ht="15.9" customHeight="1">
      <c r="A100" s="236" t="s">
        <v>156</v>
      </c>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row>
    <row r="101" spans="1:29" ht="15.75" customHeight="1">
      <c r="A101" s="252" t="s">
        <v>157</v>
      </c>
      <c r="B101" s="253"/>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4"/>
    </row>
    <row r="102" spans="1:29" ht="15.75" customHeight="1">
      <c r="A102" s="255"/>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7"/>
    </row>
    <row r="103" spans="1:29" ht="15.9" customHeight="1">
      <c r="A103" s="252" t="s">
        <v>158</v>
      </c>
      <c r="B103" s="253"/>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4"/>
    </row>
    <row r="104" spans="1:29" ht="15.9" customHeight="1">
      <c r="A104" s="258"/>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60"/>
    </row>
    <row r="105" spans="1:29" ht="15.9" customHeight="1">
      <c r="A105" s="255"/>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7"/>
    </row>
    <row r="106" spans="1:29" ht="15.9" customHeight="1">
      <c r="A106" s="252" t="s">
        <v>159</v>
      </c>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4"/>
    </row>
    <row r="107" spans="1:29" ht="15.9" customHeight="1">
      <c r="A107" s="258"/>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60"/>
    </row>
    <row r="108" spans="1:29" ht="30" customHeight="1">
      <c r="A108" s="261" t="s">
        <v>160</v>
      </c>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62"/>
    </row>
    <row r="109" spans="1:29" ht="15.9" customHeight="1">
      <c r="A109" s="261" t="s">
        <v>161</v>
      </c>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62"/>
    </row>
    <row r="110" spans="1:29" ht="15.9" customHeight="1">
      <c r="A110" s="261" t="s">
        <v>162</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62"/>
    </row>
    <row r="111" spans="1:29" ht="15.9" customHeight="1">
      <c r="A111" s="261" t="s">
        <v>163</v>
      </c>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62"/>
    </row>
    <row r="112" spans="1:29" ht="28.5" customHeight="1">
      <c r="A112" s="264" t="s">
        <v>164</v>
      </c>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6"/>
    </row>
    <row r="113" spans="1:29" ht="15.9" customHeight="1">
      <c r="A113" s="267" t="s">
        <v>165</v>
      </c>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8"/>
    </row>
    <row r="114" spans="1:29" ht="15.9" customHeight="1">
      <c r="A114" s="261" t="s">
        <v>166</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62"/>
    </row>
    <row r="115" spans="1:29" ht="15.9" customHeight="1">
      <c r="A115" s="261" t="s">
        <v>167</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62"/>
    </row>
    <row r="116" spans="1:29" ht="15.9" customHeight="1">
      <c r="A116" s="261" t="s">
        <v>168</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62"/>
    </row>
    <row r="117" spans="1:29" ht="15.9" customHeight="1">
      <c r="A117" s="264"/>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6"/>
    </row>
    <row r="118" spans="1:29" ht="15.9" customHeight="1">
      <c r="A118" s="267" t="s">
        <v>169</v>
      </c>
      <c r="B118" s="263"/>
      <c r="C118" s="263"/>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8"/>
    </row>
    <row r="119" spans="1:29" ht="15.9" customHeight="1">
      <c r="A119" s="261"/>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62"/>
    </row>
    <row r="120" spans="1:29" ht="15.9" customHeight="1">
      <c r="A120" s="264"/>
      <c r="B120" s="265"/>
      <c r="C120" s="265"/>
      <c r="D120" s="265"/>
      <c r="E120" s="265"/>
      <c r="F120" s="265"/>
      <c r="G120" s="265"/>
      <c r="H120" s="265"/>
      <c r="I120" s="265"/>
      <c r="J120" s="265"/>
      <c r="K120" s="265"/>
      <c r="L120" s="265"/>
      <c r="M120" s="265"/>
      <c r="N120" s="265"/>
      <c r="O120" s="265"/>
      <c r="P120" s="265"/>
      <c r="Q120" s="265"/>
      <c r="R120" s="265"/>
      <c r="S120" s="265"/>
      <c r="T120" s="265"/>
      <c r="U120" s="265"/>
      <c r="V120" s="265"/>
      <c r="W120" s="265"/>
      <c r="X120" s="265"/>
      <c r="Y120" s="265"/>
      <c r="Z120" s="265"/>
      <c r="AA120" s="265"/>
      <c r="AB120" s="265"/>
      <c r="AC120" s="266"/>
    </row>
    <row r="121" spans="1:29" ht="15.9"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row>
    <row r="122" spans="1:29" ht="15.9" customHeight="1">
      <c r="A122" s="236" t="s">
        <v>170</v>
      </c>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row>
    <row r="123" spans="1:29" ht="15.9" customHeight="1">
      <c r="A123" s="236" t="s">
        <v>171</v>
      </c>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row>
    <row r="124" spans="1:29" ht="15.9" customHeight="1">
      <c r="A124" s="236" t="s">
        <v>172</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row>
    <row r="125" spans="1:29" ht="15.9" customHeight="1">
      <c r="A125" s="236" t="s">
        <v>173</v>
      </c>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row>
    <row r="126" spans="1:29" ht="15.9" customHeight="1">
      <c r="A126" s="236" t="s">
        <v>174</v>
      </c>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row>
    <row r="127" spans="1:29" ht="15.9" customHeight="1">
      <c r="A127" s="236" t="s">
        <v>172</v>
      </c>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row>
    <row r="128" spans="1:29" ht="15.9" customHeight="1">
      <c r="A128" s="236" t="s">
        <v>175</v>
      </c>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row>
    <row r="129" spans="1:37" ht="15.9" customHeight="1">
      <c r="A129" s="236" t="s">
        <v>176</v>
      </c>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row>
    <row r="130" spans="1:37" ht="15.9" customHeight="1">
      <c r="A130" s="236" t="s">
        <v>172</v>
      </c>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row>
    <row r="131" spans="1:37" ht="15.9" customHeight="1">
      <c r="A131" s="236" t="s">
        <v>177</v>
      </c>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row>
    <row r="132" spans="1:37" ht="15.9" customHeight="1">
      <c r="A132" s="236" t="s">
        <v>178</v>
      </c>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row>
    <row r="133" spans="1:37" ht="15.9" customHeight="1">
      <c r="A133" s="236" t="s">
        <v>179</v>
      </c>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row>
    <row r="134" spans="1:37" ht="15.9" customHeight="1">
      <c r="A134" s="236" t="s">
        <v>172</v>
      </c>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row>
    <row r="135" spans="1:37" ht="15.9" customHeight="1">
      <c r="A135" s="236" t="s">
        <v>180</v>
      </c>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row>
    <row r="136" spans="1:37" ht="15.9" customHeight="1">
      <c r="A136" s="236" t="s">
        <v>181</v>
      </c>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row>
    <row r="137" spans="1:37" ht="15.9" customHeight="1">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row>
    <row r="138" spans="1:37" ht="15.9" customHeight="1">
      <c r="A138" s="236" t="s">
        <v>172</v>
      </c>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row>
    <row r="139" spans="1:37" ht="15.9" customHeight="1">
      <c r="A139" s="236" t="s">
        <v>172</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row>
    <row r="140" spans="1:37" s="14" customFormat="1" ht="15.9" customHeight="1">
      <c r="A140" s="270" t="str">
        <f t="shared" ref="A140" si="1">$A$46</f>
        <v xml:space="preserve">  2. 屋外環境整備、耐震補強工事等、アスベスト等対策工事、エコ改修事業、内部改修工事、バリアフリー化工事 
  （該当事業を○で囲むこと。）</v>
      </c>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1"/>
      <c r="AG140" s="3"/>
      <c r="AH140" s="3"/>
      <c r="AI140" s="3"/>
      <c r="AJ140" s="3"/>
      <c r="AK140" s="3"/>
    </row>
    <row r="141" spans="1:37" s="14" customFormat="1" ht="24" customHeight="1">
      <c r="A141" s="270"/>
      <c r="B141" s="270"/>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1"/>
      <c r="AG141" s="3"/>
      <c r="AH141" s="3"/>
      <c r="AI141" s="3"/>
      <c r="AJ141" s="3"/>
      <c r="AK141" s="3"/>
    </row>
    <row r="142" spans="1:37" ht="15.9"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row>
    <row r="143" spans="1:37" ht="15.9" customHeight="1">
      <c r="A143" s="236" t="s">
        <v>182</v>
      </c>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c r="AA143" s="236"/>
      <c r="AB143" s="236"/>
      <c r="AC143" s="236"/>
    </row>
    <row r="144" spans="1:37" ht="15.9" customHeight="1">
      <c r="A144" s="236" t="s">
        <v>183</v>
      </c>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row>
    <row r="145" spans="1:29" ht="15.9" customHeight="1">
      <c r="A145" s="236" t="s">
        <v>172</v>
      </c>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row>
    <row r="146" spans="1:29" ht="15.9" customHeight="1">
      <c r="A146" s="236" t="s">
        <v>184</v>
      </c>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row>
    <row r="147" spans="1:29" ht="15.9" customHeight="1">
      <c r="A147" s="236" t="s">
        <v>185</v>
      </c>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row>
    <row r="198" spans="1:69" ht="15.9"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8"/>
      <c r="AG198" s="19"/>
      <c r="AH198" s="19"/>
      <c r="AI198" s="19"/>
      <c r="AJ198" s="19"/>
      <c r="AK198" s="19"/>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row>
    <row r="199" spans="1:69" ht="15.9" customHeight="1">
      <c r="A199" s="17" t="s">
        <v>186</v>
      </c>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8"/>
      <c r="AG199" s="19"/>
      <c r="AH199" s="19"/>
      <c r="AI199" s="19"/>
      <c r="AJ199" s="19"/>
      <c r="AK199" s="19"/>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row>
    <row r="200" spans="1:69" ht="15.9"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8"/>
      <c r="AG200" s="19"/>
      <c r="AH200" s="19"/>
      <c r="AI200" s="19"/>
      <c r="AJ200" s="19"/>
      <c r="AK200" s="19"/>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row>
    <row r="201" spans="1:69" ht="15.9"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8"/>
      <c r="AG201" s="19"/>
      <c r="AH201" s="19"/>
      <c r="AI201" s="19"/>
      <c r="AJ201" s="19"/>
      <c r="AK201" s="19"/>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row>
    <row r="202" spans="1:69" ht="15.9"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8"/>
      <c r="AG202" s="19"/>
      <c r="AH202" s="19"/>
      <c r="AI202" s="19"/>
      <c r="AJ202" s="19"/>
      <c r="AK202" s="19"/>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row>
    <row r="203" spans="1:69" ht="15.9"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8"/>
      <c r="AG203" s="19"/>
      <c r="AH203" s="19"/>
      <c r="AI203" s="19"/>
      <c r="AJ203" s="19"/>
      <c r="AK203" s="19"/>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row>
  </sheetData>
  <mergeCells count="246">
    <mergeCell ref="A146:AC146"/>
    <mergeCell ref="A147:AC147"/>
    <mergeCell ref="A2:AE2"/>
    <mergeCell ref="A138:AC138"/>
    <mergeCell ref="A139:AC139"/>
    <mergeCell ref="A140:AE141"/>
    <mergeCell ref="A143:AC143"/>
    <mergeCell ref="A144:AC144"/>
    <mergeCell ref="A145:AC145"/>
    <mergeCell ref="A131:AC131"/>
    <mergeCell ref="A132:AC132"/>
    <mergeCell ref="A133:AC133"/>
    <mergeCell ref="A134:AC134"/>
    <mergeCell ref="A135:AC135"/>
    <mergeCell ref="A136:AC137"/>
    <mergeCell ref="A125:AC125"/>
    <mergeCell ref="A126:AC126"/>
    <mergeCell ref="A127:AC127"/>
    <mergeCell ref="A128:AC128"/>
    <mergeCell ref="A129:AC129"/>
    <mergeCell ref="A130:AC130"/>
    <mergeCell ref="A115:AC115"/>
    <mergeCell ref="A116:AC117"/>
    <mergeCell ref="A118:AC120"/>
    <mergeCell ref="A122:AC122"/>
    <mergeCell ref="A123:AC123"/>
    <mergeCell ref="A124:AC124"/>
    <mergeCell ref="A109:AC109"/>
    <mergeCell ref="A110:AC110"/>
    <mergeCell ref="A111:AC111"/>
    <mergeCell ref="A112:AC112"/>
    <mergeCell ref="A113:AC113"/>
    <mergeCell ref="A114:AC114"/>
    <mergeCell ref="A98:AC98"/>
    <mergeCell ref="A100:AC100"/>
    <mergeCell ref="A101:AC102"/>
    <mergeCell ref="A103:AC105"/>
    <mergeCell ref="A106:AC107"/>
    <mergeCell ref="A108:AC108"/>
    <mergeCell ref="A89:AC91"/>
    <mergeCell ref="A93:AC93"/>
    <mergeCell ref="A94:AC94"/>
    <mergeCell ref="A95:AC95"/>
    <mergeCell ref="A96:AC96"/>
    <mergeCell ref="A97:AC97"/>
    <mergeCell ref="A86:I86"/>
    <mergeCell ref="J86:AC86"/>
    <mergeCell ref="A87:I87"/>
    <mergeCell ref="J87:AC87"/>
    <mergeCell ref="A88:I88"/>
    <mergeCell ref="J88:AC88"/>
    <mergeCell ref="A81:AC81"/>
    <mergeCell ref="A82:AC82"/>
    <mergeCell ref="A83:AC83"/>
    <mergeCell ref="A84:AC84"/>
    <mergeCell ref="A85:I85"/>
    <mergeCell ref="J85:AC85"/>
    <mergeCell ref="A70:AC70"/>
    <mergeCell ref="A71:AC71"/>
    <mergeCell ref="A72:AC72"/>
    <mergeCell ref="A74:AC74"/>
    <mergeCell ref="A75:AC78"/>
    <mergeCell ref="A79:AC80"/>
    <mergeCell ref="A64:AC64"/>
    <mergeCell ref="A65:AC65"/>
    <mergeCell ref="A66:AE66"/>
    <mergeCell ref="A67:AC67"/>
    <mergeCell ref="A68:AC68"/>
    <mergeCell ref="A69:AC69"/>
    <mergeCell ref="C58:G59"/>
    <mergeCell ref="H58:L59"/>
    <mergeCell ref="M58:Q59"/>
    <mergeCell ref="C60:G60"/>
    <mergeCell ref="H60:L62"/>
    <mergeCell ref="M60:Q60"/>
    <mergeCell ref="C61:G61"/>
    <mergeCell ref="M61:Q61"/>
    <mergeCell ref="C62:G62"/>
    <mergeCell ref="M62:Q62"/>
    <mergeCell ref="C54:I54"/>
    <mergeCell ref="J54:P54"/>
    <mergeCell ref="Q54:S54"/>
    <mergeCell ref="T54:X54"/>
    <mergeCell ref="Y54:AC54"/>
    <mergeCell ref="C55:I55"/>
    <mergeCell ref="J55:P55"/>
    <mergeCell ref="Q55:S55"/>
    <mergeCell ref="T55:X55"/>
    <mergeCell ref="Y55:AC55"/>
    <mergeCell ref="C52:I52"/>
    <mergeCell ref="J52:P52"/>
    <mergeCell ref="Q52:S52"/>
    <mergeCell ref="T52:X52"/>
    <mergeCell ref="Y52:AC52"/>
    <mergeCell ref="C53:I53"/>
    <mergeCell ref="J53:P53"/>
    <mergeCell ref="Q53:S53"/>
    <mergeCell ref="T53:X53"/>
    <mergeCell ref="Y53:AC53"/>
    <mergeCell ref="C49:I50"/>
    <mergeCell ref="J49:P50"/>
    <mergeCell ref="Q49:S50"/>
    <mergeCell ref="T49:X50"/>
    <mergeCell ref="Y49:AC50"/>
    <mergeCell ref="C51:I51"/>
    <mergeCell ref="J51:P51"/>
    <mergeCell ref="Q51:S51"/>
    <mergeCell ref="T51:X51"/>
    <mergeCell ref="Y51:AC51"/>
    <mergeCell ref="C43:G43"/>
    <mergeCell ref="H43:M43"/>
    <mergeCell ref="N43:S43"/>
    <mergeCell ref="Y43:AC43"/>
    <mergeCell ref="C44:G44"/>
    <mergeCell ref="H44:M44"/>
    <mergeCell ref="N44:S44"/>
    <mergeCell ref="Y44:AC44"/>
    <mergeCell ref="C40:G41"/>
    <mergeCell ref="H40:M41"/>
    <mergeCell ref="N40:S41"/>
    <mergeCell ref="T40:X41"/>
    <mergeCell ref="Y40:AC41"/>
    <mergeCell ref="C42:G42"/>
    <mergeCell ref="H42:M42"/>
    <mergeCell ref="N42:S42"/>
    <mergeCell ref="T42:X44"/>
    <mergeCell ref="Y42:AC42"/>
    <mergeCell ref="C36:G36"/>
    <mergeCell ref="H36:M36"/>
    <mergeCell ref="N36:S36"/>
    <mergeCell ref="T36:X36"/>
    <mergeCell ref="Y36:AC36"/>
    <mergeCell ref="C37:G37"/>
    <mergeCell ref="H37:M37"/>
    <mergeCell ref="N37:S37"/>
    <mergeCell ref="T37:X37"/>
    <mergeCell ref="Y37:AC37"/>
    <mergeCell ref="AC30:AC31"/>
    <mergeCell ref="H31:M31"/>
    <mergeCell ref="N31:R31"/>
    <mergeCell ref="C34:G35"/>
    <mergeCell ref="H34:M35"/>
    <mergeCell ref="N34:S35"/>
    <mergeCell ref="T34:X35"/>
    <mergeCell ref="Y34:AC35"/>
    <mergeCell ref="C30:G31"/>
    <mergeCell ref="H30:M30"/>
    <mergeCell ref="N30:R30"/>
    <mergeCell ref="T30:W31"/>
    <mergeCell ref="X30:X31"/>
    <mergeCell ref="Y30:AB31"/>
    <mergeCell ref="C28:G29"/>
    <mergeCell ref="H28:M28"/>
    <mergeCell ref="N28:R28"/>
    <mergeCell ref="T24:X24"/>
    <mergeCell ref="Y24:AC24"/>
    <mergeCell ref="C25:G27"/>
    <mergeCell ref="H25:M25"/>
    <mergeCell ref="N25:R25"/>
    <mergeCell ref="T25:W27"/>
    <mergeCell ref="X25:X27"/>
    <mergeCell ref="Y25:AB27"/>
    <mergeCell ref="AC25:AC27"/>
    <mergeCell ref="H26:M26"/>
    <mergeCell ref="T28:W29"/>
    <mergeCell ref="X28:X29"/>
    <mergeCell ref="Y28:AB29"/>
    <mergeCell ref="AC28:AC29"/>
    <mergeCell ref="H29:M29"/>
    <mergeCell ref="N29:R29"/>
    <mergeCell ref="N26:R26"/>
    <mergeCell ref="H27:M27"/>
    <mergeCell ref="N27:R27"/>
    <mergeCell ref="C21:E21"/>
    <mergeCell ref="F21:H21"/>
    <mergeCell ref="M21:P21"/>
    <mergeCell ref="Q21:S21"/>
    <mergeCell ref="C24:G24"/>
    <mergeCell ref="H24:M24"/>
    <mergeCell ref="N24:S24"/>
    <mergeCell ref="C20:E20"/>
    <mergeCell ref="F20:H20"/>
    <mergeCell ref="M20:P20"/>
    <mergeCell ref="Q20:S20"/>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13:E13"/>
    <mergeCell ref="F13:G13"/>
    <mergeCell ref="H13:J13"/>
    <mergeCell ref="U13:V13"/>
    <mergeCell ref="U14:W14"/>
    <mergeCell ref="X14:AA14"/>
    <mergeCell ref="C12:E12"/>
    <mergeCell ref="F12:G12"/>
    <mergeCell ref="H12:J12"/>
    <mergeCell ref="N12:P12"/>
    <mergeCell ref="Q12:T12"/>
    <mergeCell ref="U12:V12"/>
    <mergeCell ref="Q11:T11"/>
    <mergeCell ref="U11:V11"/>
    <mergeCell ref="U9:V9"/>
    <mergeCell ref="Y9:AA9"/>
    <mergeCell ref="AB9:AC9"/>
    <mergeCell ref="C10:E10"/>
    <mergeCell ref="F10:G10"/>
    <mergeCell ref="H10:J10"/>
    <mergeCell ref="N10:P10"/>
    <mergeCell ref="Q10:T10"/>
    <mergeCell ref="U10:V10"/>
    <mergeCell ref="Y10:AA10"/>
    <mergeCell ref="R58:AE62"/>
    <mergeCell ref="A46:AE47"/>
    <mergeCell ref="V3:X3"/>
    <mergeCell ref="Y3:AD3"/>
    <mergeCell ref="C7:E8"/>
    <mergeCell ref="F7:G8"/>
    <mergeCell ref="H7:J7"/>
    <mergeCell ref="N7:P8"/>
    <mergeCell ref="Q7:W8"/>
    <mergeCell ref="Y7:AA7"/>
    <mergeCell ref="AB7:AD7"/>
    <mergeCell ref="H8:J8"/>
    <mergeCell ref="Y8:AA8"/>
    <mergeCell ref="AB8:AC8"/>
    <mergeCell ref="C9:E9"/>
    <mergeCell ref="F9:G9"/>
    <mergeCell ref="H9:J9"/>
    <mergeCell ref="N9:P9"/>
    <mergeCell ref="Q9:T9"/>
    <mergeCell ref="AB10:AC10"/>
    <mergeCell ref="C11:E11"/>
    <mergeCell ref="F11:G11"/>
    <mergeCell ref="H11:J11"/>
    <mergeCell ref="N11:P11"/>
  </mergeCells>
  <phoneticPr fontId="3"/>
  <dataValidations count="3">
    <dataValidation type="list" allowBlank="1" showInputMessage="1" showErrorMessage="1" sqref="AK18:AK21" xr:uid="{00000000-0002-0000-0000-000000000000}">
      <formula1>"○,×"</formula1>
    </dataValidation>
    <dataValidation type="list" allowBlank="1" showInputMessage="1" showErrorMessage="1" sqref="AJ18:AJ21" xr:uid="{00000000-0002-0000-0000-000001000000}">
      <formula1>"健全,危険"</formula1>
    </dataValidation>
    <dataValidation type="list" allowBlank="1" showInputMessage="1" showErrorMessage="1" sqref="AG18:AG21" xr:uid="{00000000-0002-0000-0000-000002000000}">
      <formula1>"R,S,W"</formula1>
    </dataValidation>
  </dataValidations>
  <pageMargins left="0.25" right="0.25" top="0.75" bottom="0.75" header="0.3" footer="0.3"/>
  <pageSetup paperSize="9" scale="87" fitToHeight="0" orientation="portrait" r:id="rId1"/>
  <headerFooter alignWithMargins="0"/>
  <rowBreaks count="2" manualBreakCount="2">
    <brk id="63" max="30" man="1"/>
    <brk id="11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②様式２【補助金計算書（予定）】</vt:lpstr>
      <vt:lpstr>'②様式２【補助金計算書（予定）】'!Print_Area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津田桃子</dc:creator>
  <cp:lastModifiedBy>小木曽　友里</cp:lastModifiedBy>
  <cp:lastPrinted>2023-12-13T02:23:00Z</cp:lastPrinted>
  <dcterms:created xsi:type="dcterms:W3CDTF">2002-12-10T23:56:45Z</dcterms:created>
  <dcterms:modified xsi:type="dcterms:W3CDTF">2023-12-14T02:00:16Z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2022-01-24T02:06:02Z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414861ed-1c17-4cdf-a2f8-abf53f24579c</vt:lpwstr>
  </property>
  <property fmtid="{D5CDD505-2E9C-101B-9397-08002B2CF9AE}" pid="8" name="MSIP_Label_d899a617-f30e-4fb8-b81c-fb6d0b94ac5b_ContentBits">
    <vt:lpwstr>0</vt:lpwstr>
  </property>
</Properties>
</file>