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４\03_教育支援体制整備事業費補助金\04 府_事業計画\01 起案\"/>
    </mc:Choice>
  </mc:AlternateContent>
  <workbookProtection workbookAlgorithmName="SHA-512" workbookHashValue="Dc+rAoSHREnH13aV6cFBNRCv0DTH9P7x7c/bMB8ALAbTS2ZKyj6DPFYrIEJfe+TtkEWf+Ye1I7DBQLPlGVicxg==" workbookSaltValue="gO/5XXespigCQtneXsae1Q==" workbookSpinCount="100000" lockStructure="1"/>
  <bookViews>
    <workbookView xWindow="0" yWindow="0" windowWidth="20490" windowHeight="7680" tabRatio="744"/>
  </bookViews>
  <sheets>
    <sheet name="計画書（鑑）" sheetId="15" r:id="rId1"/>
    <sheet name="別紙１（コロナ①）" sheetId="16" r:id="rId2"/>
    <sheet name="別紙２（コロナ②）" sheetId="29" r:id="rId3"/>
    <sheet name="別紙３（遊具等）" sheetId="18" r:id="rId4"/>
    <sheet name="別紙４（移行のための準備支援）" sheetId="21" r:id="rId5"/>
    <sheet name="別紙５（ICT①）" sheetId="23" r:id="rId6"/>
    <sheet name="別紙６（ICT②）" sheetId="25" r:id="rId7"/>
    <sheet name="別紙７（ICT③）" sheetId="30" r:id="rId8"/>
    <sheet name="別紙８（研修）" sheetId="26" r:id="rId9"/>
  </sheets>
  <definedNames>
    <definedName name="_xlnm.Print_Area" localSheetId="0">'計画書（鑑）'!$A$1:$D$33</definedName>
    <definedName name="_xlnm.Print_Area" localSheetId="1">'別紙１（コロナ①）'!$A$1:$F$45</definedName>
    <definedName name="_xlnm.Print_Area" localSheetId="2">'別紙２（コロナ②）'!$A$1:$F$45</definedName>
    <definedName name="_xlnm.Print_Area" localSheetId="3">'別紙３（遊具等）'!$A$1:$F$44</definedName>
    <definedName name="_xlnm.Print_Area" localSheetId="4">'別紙４（移行のための準備支援）'!$A$1:$F$38</definedName>
    <definedName name="_xlnm.Print_Area" localSheetId="5">'別紙５（ICT①）'!$A$1:$F$35</definedName>
    <definedName name="_xlnm.Print_Area" localSheetId="6">'別紙６（ICT②）'!$A$1:$F$34</definedName>
    <definedName name="_xlnm.Print_Area" localSheetId="7">'別紙７（ICT③）'!$A$1:$F$38</definedName>
    <definedName name="_xlnm.Print_Area" localSheetId="8">'別紙８（研修）'!$A$1:$F$76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8" l="1"/>
  <c r="G21" i="18"/>
  <c r="G22" i="18"/>
  <c r="G23" i="18"/>
  <c r="G24" i="18"/>
  <c r="G25" i="18"/>
  <c r="G26" i="18"/>
  <c r="G27" i="18"/>
  <c r="G28" i="18"/>
  <c r="G29" i="18"/>
  <c r="G30" i="18"/>
  <c r="G31" i="18"/>
  <c r="G32" i="18"/>
  <c r="G33" i="18"/>
  <c r="G34" i="18"/>
  <c r="G35" i="18"/>
  <c r="G36" i="18"/>
  <c r="G37" i="18"/>
  <c r="G38" i="18"/>
  <c r="G19" i="18"/>
  <c r="F39" i="29" l="1"/>
  <c r="F39" i="16"/>
  <c r="F69" i="26" l="1"/>
  <c r="F73" i="26"/>
  <c r="F74" i="26" l="1"/>
  <c r="F31" i="30"/>
  <c r="F23" i="30"/>
  <c r="F33" i="30" s="1"/>
  <c r="F36" i="30" s="1"/>
  <c r="F38" i="30" s="1"/>
  <c r="C7" i="30"/>
  <c r="C6" i="30"/>
  <c r="E5" i="30"/>
  <c r="C5" i="30"/>
  <c r="F43" i="29"/>
  <c r="F42" i="29"/>
  <c r="C7" i="29"/>
  <c r="C6" i="29"/>
  <c r="E5" i="29"/>
  <c r="C5" i="29"/>
  <c r="F45" i="29" l="1"/>
  <c r="D22" i="15" s="1"/>
  <c r="D27" i="15"/>
  <c r="C7" i="26" l="1"/>
  <c r="C6" i="26"/>
  <c r="E5" i="26"/>
  <c r="G61" i="26" s="1"/>
  <c r="C5" i="26"/>
  <c r="F29" i="25"/>
  <c r="F32" i="25" s="1"/>
  <c r="C7" i="25"/>
  <c r="C6" i="25"/>
  <c r="E5" i="25"/>
  <c r="C5" i="25"/>
  <c r="F34" i="25" l="1"/>
  <c r="D26" i="15" s="1"/>
  <c r="G41" i="26"/>
  <c r="G66" i="26"/>
  <c r="G51" i="26"/>
  <c r="G56" i="26"/>
  <c r="G26" i="26"/>
  <c r="G46" i="26"/>
  <c r="F76" i="26"/>
  <c r="D28" i="15" s="1"/>
  <c r="G21" i="26"/>
  <c r="G36" i="26"/>
  <c r="G31" i="26"/>
  <c r="F29" i="23" l="1"/>
  <c r="F33" i="23" s="1"/>
  <c r="C7" i="23"/>
  <c r="C6" i="23"/>
  <c r="E5" i="23"/>
  <c r="C5" i="23"/>
  <c r="F33" i="21"/>
  <c r="F36" i="21" s="1"/>
  <c r="F38" i="21" s="1"/>
  <c r="D24" i="15" s="1"/>
  <c r="C7" i="21"/>
  <c r="C6" i="21"/>
  <c r="E5" i="21"/>
  <c r="C5" i="21"/>
  <c r="F35" i="23" l="1"/>
  <c r="D25" i="15" s="1"/>
  <c r="F41" i="18"/>
  <c r="E5" i="18"/>
  <c r="F43" i="18" s="1"/>
  <c r="F39" i="18"/>
  <c r="F42" i="18" s="1"/>
  <c r="C7" i="18"/>
  <c r="C6" i="18"/>
  <c r="C5" i="18"/>
  <c r="F44" i="18" l="1"/>
  <c r="D23" i="15" s="1"/>
  <c r="C7" i="16"/>
  <c r="C6" i="16"/>
  <c r="E5" i="16"/>
  <c r="C5" i="16"/>
  <c r="F42" i="16" l="1"/>
  <c r="F43" i="16"/>
  <c r="F45" i="16" s="1"/>
  <c r="D21" i="15" s="1"/>
  <c r="D29" i="15" s="1"/>
</calcChain>
</file>

<file path=xl/comments1.xml><?xml version="1.0" encoding="utf-8"?>
<comments xmlns="http://schemas.openxmlformats.org/spreadsheetml/2006/main">
  <authors>
    <author>大阪府</author>
  </authors>
  <commentList>
    <comment ref="D3" authorId="0" shapeId="0">
      <text>
        <r>
          <rPr>
            <sz val="9"/>
            <color indexed="81"/>
            <rFont val="MS P ゴシック"/>
            <family val="3"/>
            <charset val="128"/>
          </rPr>
          <t>日付を入力してください。</t>
        </r>
      </text>
    </comment>
    <comment ref="B11" authorId="0" shapeId="0">
      <text>
        <r>
          <rPr>
            <sz val="9"/>
            <color indexed="81"/>
            <rFont val="MS P ゴシック"/>
            <family val="3"/>
            <charset val="128"/>
          </rPr>
          <t>　6桁の幼稚園番号を正しく入力してください。
　番号がない場合は、0を入力してください。</t>
        </r>
      </text>
    </comment>
    <comment ref="D11" authorId="0" shapeId="0">
      <text>
        <r>
          <rPr>
            <sz val="9"/>
            <color indexed="81"/>
            <rFont val="MS P ゴシック"/>
            <family val="3"/>
            <charset val="128"/>
          </rPr>
          <t>プルダウンリストから選択してください。</t>
        </r>
      </text>
    </comment>
    <comment ref="B12" authorId="0" shapeId="0">
      <text>
        <r>
          <rPr>
            <sz val="9"/>
            <color indexed="81"/>
            <rFont val="MS P ゴシック"/>
            <family val="3"/>
            <charset val="128"/>
          </rPr>
          <t>幼稚園・認定こども園の名称を入力してください。（例：○○幼稚園）</t>
        </r>
      </text>
    </comment>
    <comment ref="B13" authorId="0" shapeId="0">
      <text>
        <r>
          <rPr>
            <sz val="9"/>
            <color indexed="81"/>
            <rFont val="MS P ゴシック"/>
            <family val="3"/>
            <charset val="128"/>
          </rPr>
          <t>法人所在地（個人立の場合は園所在地）を入力してください。</t>
        </r>
      </text>
    </comment>
    <comment ref="B14" authorId="0" shapeId="0">
      <text>
        <r>
          <rPr>
            <sz val="9"/>
            <color indexed="81"/>
            <rFont val="MS P ゴシック"/>
            <family val="3"/>
            <charset val="128"/>
          </rPr>
          <t>法人名（個人立の場合は設置者名）を入力してください。（例：学校法人○○学園）</t>
        </r>
      </text>
    </comment>
    <comment ref="B15" authorId="0" shapeId="0">
      <text>
        <r>
          <rPr>
            <sz val="9"/>
            <color indexed="81"/>
            <rFont val="MS P ゴシック"/>
            <family val="3"/>
            <charset val="128"/>
          </rPr>
          <t>（例：理事長　○○　○○）</t>
        </r>
      </text>
    </comment>
    <comment ref="B16" authorId="0" shapeId="0">
      <text>
        <r>
          <rPr>
            <sz val="9"/>
            <color indexed="81"/>
            <rFont val="MS P ゴシック"/>
            <family val="3"/>
            <charset val="128"/>
          </rPr>
          <t>　本件に関して、府からの問い合わせ等に対応いただける方について入力してください。
　（例：事務長　○○ ○○）</t>
        </r>
      </text>
    </comment>
    <comment ref="A21" authorId="0" shapeId="0">
      <text>
        <r>
          <rPr>
            <sz val="9"/>
            <color indexed="81"/>
            <rFont val="MS P ゴシック"/>
            <family val="3"/>
            <charset val="128"/>
          </rPr>
          <t>【該当の意向確認】
　R4.6.10付け教私第1584号
　「幼稚園への通知･照会」52番</t>
        </r>
      </text>
    </comment>
    <comment ref="A22" authorId="0" shapeId="0">
      <text>
        <r>
          <rPr>
            <sz val="9"/>
            <color indexed="81"/>
            <rFont val="MS P ゴシック"/>
            <family val="3"/>
            <charset val="128"/>
          </rPr>
          <t>【該当の意向確認】
　R4.8.18付け教私第1584-3号
　「幼稚園への通知･照会」69番</t>
        </r>
      </text>
    </comment>
    <comment ref="A23" authorId="0" shapeId="0">
      <text>
        <r>
          <rPr>
            <sz val="9"/>
            <color indexed="81"/>
            <rFont val="MS P ゴシック"/>
            <family val="3"/>
            <charset val="128"/>
          </rPr>
          <t>【該当の意向確認】
　R4.6.10付け教私第1584号
　「幼稚園への通知･照会」52番</t>
        </r>
      </text>
    </comment>
    <comment ref="A24" authorId="0" shapeId="0">
      <text>
        <r>
          <rPr>
            <sz val="9"/>
            <color indexed="81"/>
            <rFont val="MS P ゴシック"/>
            <family val="3"/>
            <charset val="128"/>
          </rPr>
          <t>【該当の意向確認】
　R4.6.10付け教私第1584号
　「幼稚園への通知･照会」52番</t>
        </r>
      </text>
    </comment>
    <comment ref="A25" authorId="0" shapeId="0">
      <text>
        <r>
          <rPr>
            <sz val="9"/>
            <color indexed="81"/>
            <rFont val="MS P ゴシック"/>
            <family val="3"/>
            <charset val="128"/>
          </rPr>
          <t>【該当の意向確認】
　R4.6.10付け教私第1584号
　「幼稚園への通知･照会」52番</t>
        </r>
      </text>
    </comment>
    <comment ref="A26" authorId="0" shapeId="0">
      <text>
        <r>
          <rPr>
            <sz val="9"/>
            <color indexed="81"/>
            <rFont val="MS P ゴシック"/>
            <family val="3"/>
            <charset val="128"/>
          </rPr>
          <t>【該当の意向確認】
　R4.6.27付け教私第1584-2号
　「幼稚園への通知･照会」56番</t>
        </r>
      </text>
    </comment>
    <comment ref="A27" authorId="0" shapeId="0">
      <text>
        <r>
          <rPr>
            <sz val="9"/>
            <color indexed="81"/>
            <rFont val="MS P ゴシック"/>
            <family val="3"/>
            <charset val="128"/>
          </rPr>
          <t>【該当の意向確認】
　R4.8.18付け教私第1584-3号
　「幼稚園への通知･照会」69番</t>
        </r>
      </text>
    </comment>
    <comment ref="A28" authorId="0" shapeId="0">
      <text>
        <r>
          <rPr>
            <sz val="9"/>
            <color indexed="81"/>
            <rFont val="MS P ゴシック"/>
            <family val="3"/>
            <charset val="128"/>
          </rPr>
          <t>【該当の意向確認】
　R4.6.10付け教私第1584号
　「幼稚園への通知･照会」52番</t>
        </r>
      </text>
    </comment>
  </commentList>
</comments>
</file>

<file path=xl/comments2.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 ref="F41" authorId="0" shapeId="0">
      <text>
        <r>
          <rPr>
            <sz val="9"/>
            <color indexed="81"/>
            <rFont val="MS P ゴシック"/>
            <family val="3"/>
            <charset val="128"/>
          </rPr>
          <t>　令和３年度の該当事業で
　内示を受けた園のみ、
　千円以上の金額が入ります。
　※その他の園は、ゼロのまま
　　変更しないでください。</t>
        </r>
      </text>
    </comment>
  </commentList>
</comments>
</file>

<file path=xl/comments3.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 ref="F41" authorId="0" shapeId="0">
      <text>
        <r>
          <rPr>
            <sz val="9"/>
            <color indexed="81"/>
            <rFont val="MS P ゴシック"/>
            <family val="3"/>
            <charset val="128"/>
          </rPr>
          <t>　令和３年度の該当事業で
　内示を受けた園のみ、
　千円以上の金額が入ります。
　※その他の園は、ゼロのまま
　　変更しないでください。</t>
        </r>
      </text>
    </comment>
  </commentList>
</comments>
</file>

<file path=xl/comments4.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プルダウンリストから
選択してください。</t>
        </r>
      </text>
    </comment>
    <comment ref="C18" authorId="0" shapeId="0">
      <text>
        <r>
          <rPr>
            <sz val="9"/>
            <color indexed="81"/>
            <rFont val="MS P ゴシック"/>
            <family val="3"/>
            <charset val="128"/>
          </rPr>
          <t>記入例を参考の上、
詳細に記入してください。</t>
        </r>
      </text>
    </comment>
    <comment ref="E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5.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D19" authorId="0" shapeId="0">
      <text>
        <r>
          <rPr>
            <sz val="9"/>
            <color indexed="81"/>
            <rFont val="MS P ゴシック"/>
            <family val="3"/>
            <charset val="128"/>
          </rPr>
          <t>年月日を入力してください。</t>
        </r>
      </text>
    </comment>
    <comment ref="D20" authorId="0" shapeId="0">
      <text>
        <r>
          <rPr>
            <sz val="9"/>
            <color indexed="81"/>
            <rFont val="MS P ゴシック"/>
            <family val="3"/>
            <charset val="128"/>
          </rPr>
          <t>プルダウンリストから選択してください。</t>
        </r>
      </text>
    </comment>
    <comment ref="D23" authorId="0" shapeId="0">
      <text>
        <r>
          <rPr>
            <sz val="9"/>
            <color indexed="81"/>
            <rFont val="MS P ゴシック"/>
            <family val="3"/>
            <charset val="128"/>
          </rPr>
          <t>業務内容の詳細を入力してください。</t>
        </r>
      </text>
    </comment>
    <comment ref="D24" authorId="0" shapeId="0">
      <text>
        <r>
          <rPr>
            <sz val="9"/>
            <color indexed="81"/>
            <rFont val="MS P ゴシック"/>
            <family val="3"/>
            <charset val="128"/>
          </rPr>
          <t>　雇用期間を入力してください。
　※令和4年4月1日～令和5年3月31日の期間内であること。</t>
        </r>
      </text>
    </comment>
    <comment ref="D25" authorId="0" shapeId="0">
      <text>
        <r>
          <rPr>
            <sz val="9"/>
            <color indexed="81"/>
            <rFont val="MS P ゴシック"/>
            <family val="3"/>
            <charset val="128"/>
          </rPr>
          <t>数字のみ入力してください。
（勤務日数、勤務時間数、当該業務への従事時間数）</t>
        </r>
      </text>
    </comment>
    <comment ref="D28" authorId="0" shapeId="0">
      <text>
        <r>
          <rPr>
            <sz val="9"/>
            <color indexed="81"/>
            <rFont val="MS P ゴシック"/>
            <family val="3"/>
            <charset val="128"/>
          </rPr>
          <t>当該業務に係る経費のみ計上してください。
※半角数字のみ入力（単位の入力不要）</t>
        </r>
      </text>
    </comment>
    <comment ref="D31" authorId="0" shapeId="0">
      <text>
        <r>
          <rPr>
            <sz val="9"/>
            <color indexed="81"/>
            <rFont val="MS P ゴシック"/>
            <family val="3"/>
            <charset val="128"/>
          </rPr>
          <t>　委託期間を入力してください。
　※令和4年4月1日～令和5年3月31日の期間内であること。</t>
        </r>
      </text>
    </comment>
    <comment ref="D32" authorId="0" shapeId="0">
      <text>
        <r>
          <rPr>
            <sz val="9"/>
            <color indexed="81"/>
            <rFont val="MS P ゴシック"/>
            <family val="3"/>
            <charset val="128"/>
          </rPr>
          <t>当該業務に係る経費のみ計上してください。
※半角数字のみ入力（単位の入力不要）</t>
        </r>
      </text>
    </comment>
  </commentList>
</comments>
</file>

<file path=xl/comments6.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 ref="F31" authorId="0" shapeId="0">
      <text>
        <r>
          <rPr>
            <sz val="9"/>
            <color indexed="81"/>
            <rFont val="MS P ゴシック"/>
            <family val="3"/>
            <charset val="128"/>
          </rPr>
          <t>　令和３年度の該当事業で
　内示を受けた園のみ、
　千円以上の金額が入ります。
　※その他の園は、ゼロのまま
　　変更しないでください。</t>
        </r>
      </text>
    </comment>
  </commentList>
</comments>
</file>

<file path=xl/comments7.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8.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9" authorId="0" shapeId="0">
      <text>
        <r>
          <rPr>
            <sz val="9"/>
            <color indexed="81"/>
            <rFont val="MS P ゴシック"/>
            <family val="3"/>
            <charset val="128"/>
          </rPr>
          <t>記入例を参考の上、
詳細に記入してください。</t>
        </r>
      </text>
    </comment>
    <comment ref="D19" authorId="0" shapeId="0">
      <text>
        <r>
          <rPr>
            <sz val="9"/>
            <color indexed="81"/>
            <rFont val="MS P ゴシック"/>
            <family val="3"/>
            <charset val="128"/>
          </rPr>
          <t>記入例を参考の上、
詳細に記入してください。</t>
        </r>
      </text>
    </comment>
    <comment ref="F19" authorId="0" shapeId="0">
      <text>
        <r>
          <rPr>
            <sz val="9"/>
            <color indexed="81"/>
            <rFont val="MS P ゴシック"/>
            <family val="3"/>
            <charset val="128"/>
          </rPr>
          <t>半角数字のみ入力してください。
（全角や単位は入力不可）</t>
        </r>
      </text>
    </comment>
    <comment ref="B25" authorId="0" shapeId="0">
      <text>
        <r>
          <rPr>
            <sz val="9"/>
            <color indexed="81"/>
            <rFont val="MS P ゴシック"/>
            <family val="3"/>
            <charset val="128"/>
          </rPr>
          <t>記入例を参考の上、
詳細に記入してください。</t>
        </r>
      </text>
    </comment>
    <comment ref="D25" authorId="0" shapeId="0">
      <text>
        <r>
          <rPr>
            <sz val="9"/>
            <color indexed="81"/>
            <rFont val="MS P ゴシック"/>
            <family val="3"/>
            <charset val="128"/>
          </rPr>
          <t>記入例を参考の上、
詳細に記入してください。</t>
        </r>
      </text>
    </comment>
    <comment ref="F25" authorId="0" shapeId="0">
      <text>
        <r>
          <rPr>
            <sz val="9"/>
            <color indexed="81"/>
            <rFont val="MS P ゴシック"/>
            <family val="3"/>
            <charset val="128"/>
          </rPr>
          <t>半角数字のみ入力してください。
（全角や単位は入力不可）</t>
        </r>
      </text>
    </comment>
  </commentList>
</comments>
</file>

<file path=xl/comments9.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C19" authorId="0" shapeId="0">
      <text>
        <r>
          <rPr>
            <sz val="9"/>
            <color indexed="81"/>
            <rFont val="MS P ゴシック"/>
            <family val="3"/>
            <charset val="128"/>
          </rPr>
          <t>正式名称を記入してください。</t>
        </r>
      </text>
    </comment>
    <comment ref="C20" authorId="0" shapeId="0">
      <text>
        <r>
          <rPr>
            <sz val="9"/>
            <color indexed="81"/>
            <rFont val="MS P ゴシック"/>
            <family val="3"/>
            <charset val="128"/>
          </rPr>
          <t>　自園で開催した場合は自園名を、
　外部研修へ参加した場合は開催者を、記入してください。</t>
        </r>
      </text>
    </comment>
    <comment ref="C21" authorId="0" shapeId="0">
      <text>
        <r>
          <rPr>
            <sz val="9"/>
            <color indexed="81"/>
            <rFont val="MS P ゴシック"/>
            <family val="3"/>
            <charset val="128"/>
          </rPr>
          <t>プルダウンリストから選択してください</t>
        </r>
      </text>
    </comment>
    <comment ref="C22" authorId="0" shapeId="0">
      <text>
        <r>
          <rPr>
            <sz val="9"/>
            <color indexed="81"/>
            <rFont val="MS P ゴシック"/>
            <family val="3"/>
            <charset val="128"/>
          </rPr>
          <t>（例）自園開催：講師謝金、講師交通費
　    外部研修：交通費、受講料、教材費</t>
        </r>
      </text>
    </comment>
    <comment ref="C23" authorId="0" shapeId="0">
      <text>
        <r>
          <rPr>
            <sz val="9"/>
            <color indexed="81"/>
            <rFont val="MS P ゴシック"/>
            <family val="3"/>
            <charset val="128"/>
          </rPr>
          <t>当該研修「経費の内容」の合計額を記入してください。
※半角数字のみ入力（全角や単位は入力不可）</t>
        </r>
      </text>
    </comment>
    <comment ref="C24" authorId="0" shapeId="0">
      <text>
        <r>
          <rPr>
            <sz val="9"/>
            <color indexed="81"/>
            <rFont val="MS P ゴシック"/>
            <family val="3"/>
            <charset val="128"/>
          </rPr>
          <t>正式名称を記入してください。</t>
        </r>
      </text>
    </comment>
    <comment ref="C25" authorId="0" shapeId="0">
      <text>
        <r>
          <rPr>
            <sz val="9"/>
            <color indexed="81"/>
            <rFont val="MS P ゴシック"/>
            <family val="3"/>
            <charset val="128"/>
          </rPr>
          <t>　自園で開催した場合は自園名を、
　外部研修へ参加した場合は開催者を、記入してください。</t>
        </r>
      </text>
    </comment>
    <comment ref="C26" authorId="0" shapeId="0">
      <text>
        <r>
          <rPr>
            <sz val="9"/>
            <color indexed="81"/>
            <rFont val="MS P ゴシック"/>
            <family val="3"/>
            <charset val="128"/>
          </rPr>
          <t>プルダウンリストから選択してください</t>
        </r>
      </text>
    </comment>
    <comment ref="C27" authorId="0" shapeId="0">
      <text>
        <r>
          <rPr>
            <sz val="9"/>
            <color indexed="81"/>
            <rFont val="MS P ゴシック"/>
            <family val="3"/>
            <charset val="128"/>
          </rPr>
          <t>（例）
　自園開催：講師謝金、講師交通費
　外部研修：交通費、受講料、教材費</t>
        </r>
      </text>
    </comment>
    <comment ref="C28" authorId="0" shapeId="0">
      <text>
        <r>
          <rPr>
            <sz val="9"/>
            <color indexed="81"/>
            <rFont val="MS P ゴシック"/>
            <family val="3"/>
            <charset val="128"/>
          </rPr>
          <t>当該研修「経費の内容」の合計額を記入してください。
※半角数字のみ入力（全角や単位は入力不可）</t>
        </r>
      </text>
    </comment>
    <comment ref="C29" authorId="0" shapeId="0">
      <text>
        <r>
          <rPr>
            <sz val="9"/>
            <color indexed="81"/>
            <rFont val="MS P ゴシック"/>
            <family val="3"/>
            <charset val="128"/>
          </rPr>
          <t>正式名称を記入してください。</t>
        </r>
      </text>
    </comment>
    <comment ref="C30" authorId="0" shapeId="0">
      <text>
        <r>
          <rPr>
            <sz val="9"/>
            <color indexed="81"/>
            <rFont val="MS P ゴシック"/>
            <family val="3"/>
            <charset val="128"/>
          </rPr>
          <t>　自園で開催した場合は自園名を、
　外部研修へ参加した場合は開催者を、記入してください。</t>
        </r>
      </text>
    </comment>
    <comment ref="C31" authorId="0" shapeId="0">
      <text>
        <r>
          <rPr>
            <sz val="9"/>
            <color indexed="81"/>
            <rFont val="MS P ゴシック"/>
            <family val="3"/>
            <charset val="128"/>
          </rPr>
          <t>プルダウンリストから選択してください</t>
        </r>
      </text>
    </comment>
    <comment ref="C32" authorId="0" shapeId="0">
      <text>
        <r>
          <rPr>
            <sz val="9"/>
            <color indexed="81"/>
            <rFont val="MS P ゴシック"/>
            <family val="3"/>
            <charset val="128"/>
          </rPr>
          <t>（例）
　自園開催：講師謝金、講師交通費
　外部研修：交通費、受講料、教材費</t>
        </r>
      </text>
    </comment>
    <comment ref="C33" authorId="0" shapeId="0">
      <text>
        <r>
          <rPr>
            <sz val="9"/>
            <color indexed="81"/>
            <rFont val="MS P ゴシック"/>
            <family val="3"/>
            <charset val="128"/>
          </rPr>
          <t>当該研修「経費の内容」の合計額を記入してください。
※半角数字のみ入力（全角や単位は入力不可）</t>
        </r>
      </text>
    </comment>
    <comment ref="C34" authorId="0" shapeId="0">
      <text>
        <r>
          <rPr>
            <sz val="9"/>
            <color indexed="81"/>
            <rFont val="MS P ゴシック"/>
            <family val="3"/>
            <charset val="128"/>
          </rPr>
          <t>正式名称を記入してください。</t>
        </r>
      </text>
    </comment>
    <comment ref="C35" authorId="0" shapeId="0">
      <text>
        <r>
          <rPr>
            <sz val="9"/>
            <color indexed="81"/>
            <rFont val="MS P ゴシック"/>
            <family val="3"/>
            <charset val="128"/>
          </rPr>
          <t>　自園で開催した場合は自園名を、
　外部研修へ参加した場合は開催者を、記入してください。</t>
        </r>
      </text>
    </comment>
    <comment ref="C36" authorId="0" shapeId="0">
      <text>
        <r>
          <rPr>
            <sz val="9"/>
            <color indexed="81"/>
            <rFont val="MS P ゴシック"/>
            <family val="3"/>
            <charset val="128"/>
          </rPr>
          <t>プルダウンリストから選択してください</t>
        </r>
      </text>
    </comment>
    <comment ref="C37" authorId="0" shapeId="0">
      <text>
        <r>
          <rPr>
            <sz val="9"/>
            <color indexed="81"/>
            <rFont val="MS P ゴシック"/>
            <family val="3"/>
            <charset val="128"/>
          </rPr>
          <t>（例）
　自園開催：講師謝金、講師交通費
　外部研修：交通費、受講料、教材費</t>
        </r>
      </text>
    </comment>
    <comment ref="C38" authorId="0" shapeId="0">
      <text>
        <r>
          <rPr>
            <sz val="9"/>
            <color indexed="81"/>
            <rFont val="MS P ゴシック"/>
            <family val="3"/>
            <charset val="128"/>
          </rPr>
          <t>当該研修「経費の内容」の合計額を記入してください。
※半角数字のみ入力（全角や単位は入力不可）</t>
        </r>
      </text>
    </comment>
    <comment ref="C39" authorId="0" shapeId="0">
      <text>
        <r>
          <rPr>
            <sz val="9"/>
            <color indexed="81"/>
            <rFont val="MS P ゴシック"/>
            <family val="3"/>
            <charset val="128"/>
          </rPr>
          <t>正式名称を記入してください。</t>
        </r>
      </text>
    </comment>
    <comment ref="C40" authorId="0" shapeId="0">
      <text>
        <r>
          <rPr>
            <sz val="9"/>
            <color indexed="81"/>
            <rFont val="MS P ゴシック"/>
            <family val="3"/>
            <charset val="128"/>
          </rPr>
          <t>　自園で開催した場合は自園名を、
　外部研修へ参加した場合は開催者を、記入してください。</t>
        </r>
      </text>
    </comment>
    <comment ref="C41" authorId="0" shapeId="0">
      <text>
        <r>
          <rPr>
            <sz val="9"/>
            <color indexed="81"/>
            <rFont val="MS P ゴシック"/>
            <family val="3"/>
            <charset val="128"/>
          </rPr>
          <t>プルダウンリストから選択してください</t>
        </r>
      </text>
    </comment>
    <comment ref="C42" authorId="0" shapeId="0">
      <text>
        <r>
          <rPr>
            <sz val="9"/>
            <color indexed="81"/>
            <rFont val="MS P ゴシック"/>
            <family val="3"/>
            <charset val="128"/>
          </rPr>
          <t>（例）
　自園開催：講師謝金、講師交通費
　外部研修：交通費、受講料、教材費</t>
        </r>
      </text>
    </comment>
    <comment ref="C43" authorId="0" shapeId="0">
      <text>
        <r>
          <rPr>
            <sz val="9"/>
            <color indexed="81"/>
            <rFont val="MS P ゴシック"/>
            <family val="3"/>
            <charset val="128"/>
          </rPr>
          <t>当該研修「経費の内容」の合計額を記入してください。
※半角数字のみ入力（全角や単位は入力不可）</t>
        </r>
      </text>
    </comment>
    <comment ref="C44" authorId="0" shapeId="0">
      <text>
        <r>
          <rPr>
            <sz val="9"/>
            <color indexed="81"/>
            <rFont val="MS P ゴシック"/>
            <family val="3"/>
            <charset val="128"/>
          </rPr>
          <t>正式名称を記入してください。</t>
        </r>
      </text>
    </comment>
    <comment ref="C45" authorId="0" shapeId="0">
      <text>
        <r>
          <rPr>
            <sz val="9"/>
            <color indexed="81"/>
            <rFont val="MS P ゴシック"/>
            <family val="3"/>
            <charset val="128"/>
          </rPr>
          <t>　自園で開催した場合は自園名を、
　外部研修へ参加した場合は開催者を、記入してください。</t>
        </r>
      </text>
    </comment>
    <comment ref="C46" authorId="0" shapeId="0">
      <text>
        <r>
          <rPr>
            <sz val="9"/>
            <color indexed="81"/>
            <rFont val="MS P ゴシック"/>
            <family val="3"/>
            <charset val="128"/>
          </rPr>
          <t>プルダウンリストから選択してください</t>
        </r>
      </text>
    </comment>
    <comment ref="C47" authorId="0" shapeId="0">
      <text>
        <r>
          <rPr>
            <sz val="9"/>
            <color indexed="81"/>
            <rFont val="MS P ゴシック"/>
            <family val="3"/>
            <charset val="128"/>
          </rPr>
          <t>（例）
　自園開催：講師謝金、講師交通費
　外部研修：交通費、受講料、教材費</t>
        </r>
      </text>
    </comment>
    <comment ref="C48" authorId="0" shapeId="0">
      <text>
        <r>
          <rPr>
            <sz val="9"/>
            <color indexed="81"/>
            <rFont val="MS P ゴシック"/>
            <family val="3"/>
            <charset val="128"/>
          </rPr>
          <t>当該研修「経費の内容」の合計額を記入してください。
※半角数字のみ入力（全角や単位は入力不可）</t>
        </r>
      </text>
    </comment>
    <comment ref="C49" authorId="0" shapeId="0">
      <text>
        <r>
          <rPr>
            <sz val="9"/>
            <color indexed="81"/>
            <rFont val="MS P ゴシック"/>
            <family val="3"/>
            <charset val="128"/>
          </rPr>
          <t>正式名称を記入してください。</t>
        </r>
      </text>
    </comment>
    <comment ref="C50" authorId="0" shapeId="0">
      <text>
        <r>
          <rPr>
            <sz val="9"/>
            <color indexed="81"/>
            <rFont val="MS P ゴシック"/>
            <family val="3"/>
            <charset val="128"/>
          </rPr>
          <t>　自園で開催した場合は自園名を、
　外部研修へ参加した場合は開催者を、記入してください。</t>
        </r>
      </text>
    </comment>
    <comment ref="C51" authorId="0" shapeId="0">
      <text>
        <r>
          <rPr>
            <sz val="9"/>
            <color indexed="81"/>
            <rFont val="MS P ゴシック"/>
            <family val="3"/>
            <charset val="128"/>
          </rPr>
          <t>プルダウンリストから選択してください</t>
        </r>
      </text>
    </comment>
    <comment ref="C52" authorId="0" shapeId="0">
      <text>
        <r>
          <rPr>
            <sz val="9"/>
            <color indexed="81"/>
            <rFont val="MS P ゴシック"/>
            <family val="3"/>
            <charset val="128"/>
          </rPr>
          <t>（例）
　自園開催：講師謝金、講師交通費
　外部研修：交通費、受講料、教材費</t>
        </r>
      </text>
    </comment>
    <comment ref="C53" authorId="0" shapeId="0">
      <text>
        <r>
          <rPr>
            <sz val="9"/>
            <color indexed="81"/>
            <rFont val="MS P ゴシック"/>
            <family val="3"/>
            <charset val="128"/>
          </rPr>
          <t>当該研修「経費の内容」の合計額を記入してください。
※半角数字のみ入力（全角や単位は入力不可）</t>
        </r>
      </text>
    </comment>
    <comment ref="C54" authorId="0" shapeId="0">
      <text>
        <r>
          <rPr>
            <sz val="9"/>
            <color indexed="81"/>
            <rFont val="MS P ゴシック"/>
            <family val="3"/>
            <charset val="128"/>
          </rPr>
          <t>正式名称を記入してください。</t>
        </r>
      </text>
    </comment>
    <comment ref="C55" authorId="0" shapeId="0">
      <text>
        <r>
          <rPr>
            <sz val="9"/>
            <color indexed="81"/>
            <rFont val="MS P ゴシック"/>
            <family val="3"/>
            <charset val="128"/>
          </rPr>
          <t>　自園で開催した場合は自園名を、
　外部研修へ参加した場合は開催者を、記入してください。</t>
        </r>
      </text>
    </comment>
    <comment ref="C56" authorId="0" shapeId="0">
      <text>
        <r>
          <rPr>
            <sz val="9"/>
            <color indexed="81"/>
            <rFont val="MS P ゴシック"/>
            <family val="3"/>
            <charset val="128"/>
          </rPr>
          <t>プルダウンリストから選択してください</t>
        </r>
      </text>
    </comment>
    <comment ref="C57" authorId="0" shapeId="0">
      <text>
        <r>
          <rPr>
            <sz val="9"/>
            <color indexed="81"/>
            <rFont val="MS P ゴシック"/>
            <family val="3"/>
            <charset val="128"/>
          </rPr>
          <t>（例）
　自園開催：講師謝金、講師交通費
　外部研修：交通費、受講料、教材費</t>
        </r>
      </text>
    </comment>
    <comment ref="C58" authorId="0" shapeId="0">
      <text>
        <r>
          <rPr>
            <sz val="9"/>
            <color indexed="81"/>
            <rFont val="MS P ゴシック"/>
            <family val="3"/>
            <charset val="128"/>
          </rPr>
          <t>当該研修「経費の内容」の合計額を記入してください。
※半角数字のみ入力（全角や単位は入力不可）</t>
        </r>
      </text>
    </comment>
    <comment ref="C59" authorId="0" shapeId="0">
      <text>
        <r>
          <rPr>
            <sz val="9"/>
            <color indexed="81"/>
            <rFont val="MS P ゴシック"/>
            <family val="3"/>
            <charset val="128"/>
          </rPr>
          <t>正式名称を記入してください。</t>
        </r>
      </text>
    </comment>
    <comment ref="C60" authorId="0" shapeId="0">
      <text>
        <r>
          <rPr>
            <sz val="9"/>
            <color indexed="81"/>
            <rFont val="MS P ゴシック"/>
            <family val="3"/>
            <charset val="128"/>
          </rPr>
          <t>　自園で開催した場合は自園名を、
　外部研修へ参加した場合は開催者を、記入してください。</t>
        </r>
      </text>
    </comment>
    <comment ref="C61" authorId="0" shapeId="0">
      <text>
        <r>
          <rPr>
            <sz val="9"/>
            <color indexed="81"/>
            <rFont val="MS P ゴシック"/>
            <family val="3"/>
            <charset val="128"/>
          </rPr>
          <t>プルダウンリストから選択してください</t>
        </r>
      </text>
    </comment>
    <comment ref="C62" authorId="0" shapeId="0">
      <text>
        <r>
          <rPr>
            <sz val="9"/>
            <color indexed="81"/>
            <rFont val="MS P ゴシック"/>
            <family val="3"/>
            <charset val="128"/>
          </rPr>
          <t>（例）
　自園開催：講師謝金、講師交通費
　外部研修：交通費、受講料、教材費</t>
        </r>
      </text>
    </comment>
    <comment ref="C63" authorId="0" shapeId="0">
      <text>
        <r>
          <rPr>
            <sz val="9"/>
            <color indexed="81"/>
            <rFont val="MS P ゴシック"/>
            <family val="3"/>
            <charset val="128"/>
          </rPr>
          <t>当該研修「経費の内容」の合計額を記入してください。
※半角数字のみ入力（全角や単位は入力不可）</t>
        </r>
      </text>
    </comment>
    <comment ref="C64" authorId="0" shapeId="0">
      <text>
        <r>
          <rPr>
            <sz val="9"/>
            <color indexed="81"/>
            <rFont val="MS P ゴシック"/>
            <family val="3"/>
            <charset val="128"/>
          </rPr>
          <t>正式名称を記入してください。</t>
        </r>
      </text>
    </comment>
    <comment ref="C65" authorId="0" shapeId="0">
      <text>
        <r>
          <rPr>
            <sz val="9"/>
            <color indexed="81"/>
            <rFont val="MS P ゴシック"/>
            <family val="3"/>
            <charset val="128"/>
          </rPr>
          <t>　自園で開催した場合は自園名を、
　外部研修へ参加した場合は開催者を、記入してください。</t>
        </r>
      </text>
    </comment>
    <comment ref="C66" authorId="0" shapeId="0">
      <text>
        <r>
          <rPr>
            <sz val="9"/>
            <color indexed="81"/>
            <rFont val="MS P ゴシック"/>
            <family val="3"/>
            <charset val="128"/>
          </rPr>
          <t>プルダウンリストから選択してください</t>
        </r>
      </text>
    </comment>
    <comment ref="C67" authorId="0" shapeId="0">
      <text>
        <r>
          <rPr>
            <sz val="9"/>
            <color indexed="81"/>
            <rFont val="MS P ゴシック"/>
            <family val="3"/>
            <charset val="128"/>
          </rPr>
          <t>（例）
　自園開催：講師謝金、講師交通費
　外部研修：交通費、受講料、教材費</t>
        </r>
      </text>
    </comment>
    <comment ref="C68" authorId="0" shapeId="0">
      <text>
        <r>
          <rPr>
            <sz val="9"/>
            <color indexed="81"/>
            <rFont val="MS P ゴシック"/>
            <family val="3"/>
            <charset val="128"/>
          </rPr>
          <t>当該研修「経費の内容」の合計額を記入してください。
※半角数字のみ入力（全角や単位は入力不可）</t>
        </r>
      </text>
    </comment>
    <comment ref="F71" authorId="0" shapeId="0">
      <text>
        <r>
          <rPr>
            <sz val="9"/>
            <color indexed="81"/>
            <rFont val="MS P ゴシック"/>
            <family val="3"/>
            <charset val="128"/>
          </rPr>
          <t>　半角数字のみ入力
　（全角や単位は入力不可）
　※意向確認で回答された
　　人数が上限です。</t>
        </r>
      </text>
    </comment>
  </commentList>
</comments>
</file>

<file path=xl/sharedStrings.xml><?xml version="1.0" encoding="utf-8"?>
<sst xmlns="http://schemas.openxmlformats.org/spreadsheetml/2006/main" count="379" uniqueCount="139">
  <si>
    <t>設置者名</t>
    <rPh sb="0" eb="3">
      <t>セッチシャ</t>
    </rPh>
    <rPh sb="3" eb="4">
      <t>メイ</t>
    </rPh>
    <phoneticPr fontId="1"/>
  </si>
  <si>
    <t>交付希望額</t>
    <rPh sb="0" eb="2">
      <t>コウフ</t>
    </rPh>
    <rPh sb="2" eb="4">
      <t>キボウ</t>
    </rPh>
    <rPh sb="4" eb="5">
      <t>ガク</t>
    </rPh>
    <phoneticPr fontId="1"/>
  </si>
  <si>
    <t>補助率</t>
    <rPh sb="0" eb="3">
      <t>ホジョリツ</t>
    </rPh>
    <phoneticPr fontId="1"/>
  </si>
  <si>
    <t>大阪府教育長　様</t>
    <rPh sb="0" eb="3">
      <t>オオサカフ</t>
    </rPh>
    <rPh sb="3" eb="6">
      <t>キョウイクチョウ</t>
    </rPh>
    <phoneticPr fontId="2"/>
  </si>
  <si>
    <t>認定こども園等における教育の質の向上のための
研修支援</t>
    <rPh sb="0" eb="2">
      <t>ニンテイ</t>
    </rPh>
    <rPh sb="5" eb="7">
      <t>エントウ</t>
    </rPh>
    <rPh sb="11" eb="13">
      <t>キョウイク</t>
    </rPh>
    <rPh sb="14" eb="15">
      <t>シツ</t>
    </rPh>
    <rPh sb="16" eb="18">
      <t>コウジョウ</t>
    </rPh>
    <rPh sb="23" eb="25">
      <t>ケンシュウ</t>
    </rPh>
    <rPh sb="25" eb="27">
      <t>シエン</t>
    </rPh>
    <phoneticPr fontId="2"/>
  </si>
  <si>
    <t>認定こども園等への円滑な移行のための準備支援</t>
    <rPh sb="0" eb="2">
      <t>ニンテイ</t>
    </rPh>
    <rPh sb="5" eb="6">
      <t>エン</t>
    </rPh>
    <rPh sb="6" eb="7">
      <t>トウ</t>
    </rPh>
    <rPh sb="9" eb="11">
      <t>エンカツ</t>
    </rPh>
    <rPh sb="12" eb="14">
      <t>イコウ</t>
    </rPh>
    <rPh sb="18" eb="20">
      <t>ジュンビ</t>
    </rPh>
    <rPh sb="20" eb="22">
      <t>シエン</t>
    </rPh>
    <phoneticPr fontId="2"/>
  </si>
  <si>
    <t xml:space="preserve">幼児教育の質の向上のための緊急環境整備事業
（新型コロナウイルス感染症対策） </t>
    <rPh sb="0" eb="2">
      <t>ヨウジ</t>
    </rPh>
    <rPh sb="2" eb="4">
      <t>キョウイク</t>
    </rPh>
    <rPh sb="5" eb="6">
      <t>シツ</t>
    </rPh>
    <rPh sb="7" eb="9">
      <t>コウジョウ</t>
    </rPh>
    <rPh sb="13" eb="15">
      <t>キンキュウ</t>
    </rPh>
    <rPh sb="15" eb="17">
      <t>カンキョウ</t>
    </rPh>
    <rPh sb="17" eb="19">
      <t>セイビ</t>
    </rPh>
    <rPh sb="19" eb="21">
      <t>ジギョウ</t>
    </rPh>
    <rPh sb="23" eb="25">
      <t>シンガタ</t>
    </rPh>
    <rPh sb="32" eb="35">
      <t>カンセンショウ</t>
    </rPh>
    <rPh sb="35" eb="37">
      <t>タイサク</t>
    </rPh>
    <phoneticPr fontId="2"/>
  </si>
  <si>
    <t>幼児教育の質の向上のための緊急環境整備事業
（遊具・運動用具・教具・保健衛生用品等の設備整備）</t>
    <rPh sb="0" eb="2">
      <t>ヨウジ</t>
    </rPh>
    <rPh sb="2" eb="4">
      <t>キョウイク</t>
    </rPh>
    <rPh sb="5" eb="6">
      <t>シツ</t>
    </rPh>
    <rPh sb="7" eb="9">
      <t>コウジョウ</t>
    </rPh>
    <rPh sb="13" eb="15">
      <t>キンキュウ</t>
    </rPh>
    <rPh sb="15" eb="17">
      <t>カンキョウ</t>
    </rPh>
    <rPh sb="17" eb="19">
      <t>セイビ</t>
    </rPh>
    <rPh sb="19" eb="21">
      <t>ジギョウ</t>
    </rPh>
    <rPh sb="23" eb="25">
      <t>ユウグ</t>
    </rPh>
    <rPh sb="26" eb="28">
      <t>ウンドウ</t>
    </rPh>
    <rPh sb="28" eb="30">
      <t>ヨウグ</t>
    </rPh>
    <rPh sb="31" eb="33">
      <t>キョウグ</t>
    </rPh>
    <rPh sb="34" eb="36">
      <t>ホケン</t>
    </rPh>
    <rPh sb="36" eb="38">
      <t>エイセイ</t>
    </rPh>
    <rPh sb="38" eb="39">
      <t>ヨウ</t>
    </rPh>
    <rPh sb="39" eb="40">
      <t>ヒン</t>
    </rPh>
    <rPh sb="40" eb="41">
      <t>トウ</t>
    </rPh>
    <rPh sb="42" eb="44">
      <t>セツビ</t>
    </rPh>
    <rPh sb="44" eb="46">
      <t>セイビ</t>
    </rPh>
    <phoneticPr fontId="2"/>
  </si>
  <si>
    <t>【 幼児教育の質の向上のための緊急環境整備事業（新型コロナウイルス感染症対策）】</t>
    <rPh sb="2" eb="4">
      <t>ヨウジキ</t>
    </rPh>
    <rPh sb="4" eb="17">
      <t>ョウイクノシツノコウジョウノタメノキンキュウ</t>
    </rPh>
    <rPh sb="17" eb="19">
      <t>カンキョウ</t>
    </rPh>
    <rPh sb="19" eb="21">
      <t>セイビ</t>
    </rPh>
    <rPh sb="21" eb="23">
      <t>ジギョウ</t>
    </rPh>
    <rPh sb="24" eb="26">
      <t>シンガタ</t>
    </rPh>
    <rPh sb="33" eb="36">
      <t>カンセンショウ</t>
    </rPh>
    <rPh sb="36" eb="38">
      <t>タイサク</t>
    </rPh>
    <phoneticPr fontId="2"/>
  </si>
  <si>
    <t>交付基準額</t>
    <rPh sb="0" eb="2">
      <t>コウフ</t>
    </rPh>
    <rPh sb="2" eb="4">
      <t>キジュン</t>
    </rPh>
    <rPh sb="4" eb="5">
      <t>ガク</t>
    </rPh>
    <phoneticPr fontId="1"/>
  </si>
  <si>
    <t>①</t>
    <phoneticPr fontId="1"/>
  </si>
  <si>
    <t>②</t>
    <phoneticPr fontId="1"/>
  </si>
  <si>
    <t>③</t>
    <phoneticPr fontId="1"/>
  </si>
  <si>
    <t>④</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</si>
  <si>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</si>
  <si>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</si>
  <si>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</si>
  <si>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令和4年4月1日から令和5年3月31日の期間中に、発注(契約)、納品、支出が完了する経費が対象です。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5" eb="27">
      <t>ハッチュウ</t>
    </rPh>
    <rPh sb="28" eb="30">
      <t>ケイヤク</t>
    </rPh>
    <rPh sb="32" eb="34">
      <t>ノウヒン</t>
    </rPh>
    <rPh sb="35" eb="37">
      <t>シシュツ</t>
    </rPh>
    <rPh sb="38" eb="40">
      <t>カンリョウ</t>
    </rPh>
    <rPh sb="42" eb="44">
      <t>ケイヒ</t>
    </rPh>
    <rPh sb="45" eb="47">
      <t>タイショウ</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</si>
  <si>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</si>
  <si>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</si>
  <si>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</si>
  <si>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</si>
  <si>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</si>
  <si>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</si>
  <si>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</si>
  <si>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</si>
  <si>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大阪府教育支援体制整備事業補助金</t>
    <rPh sb="0" eb="3">
      <t>オオサカフ</t>
    </rPh>
    <rPh sb="3" eb="5">
      <t>キョウイク</t>
    </rPh>
    <rPh sb="5" eb="7">
      <t>シエン</t>
    </rPh>
    <rPh sb="7" eb="9">
      <t>タイセイ</t>
    </rPh>
    <rPh sb="9" eb="11">
      <t>セイビ</t>
    </rPh>
    <rPh sb="11" eb="13">
      <t>ジギョウ</t>
    </rPh>
    <rPh sb="13" eb="16">
      <t>ホジョキン</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</si>
  <si>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</si>
  <si>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</si>
  <si>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</si>
  <si>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</si>
  <si>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</si>
  <si>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</si>
  <si>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（大阪府教育支援体制整備事業補助金）</t>
    <rPh sb="4" eb="6">
      <t>キョウイク</t>
    </rPh>
    <rPh sb="6" eb="8">
      <t>シエン</t>
    </rPh>
    <rPh sb="8" eb="10">
      <t>タイセイ</t>
    </rPh>
    <rPh sb="10" eb="12">
      <t>セイビ</t>
    </rPh>
    <rPh sb="12" eb="14">
      <t>ジギョウ</t>
    </rPh>
    <rPh sb="14" eb="17">
      <t>ホジョキン</t>
    </rPh>
    <phoneticPr fontId="2"/>
  </si>
  <si>
    <t>担当者職・氏名</t>
    <rPh sb="0" eb="3">
      <t>タントウシャ</t>
    </rPh>
    <rPh sb="3" eb="4">
      <t>ショク</t>
    </rPh>
    <rPh sb="5" eb="7">
      <t>シメイ</t>
    </rPh>
    <phoneticPr fontId="1"/>
  </si>
  <si>
    <t>事業計画における交付希望額</t>
    <rPh sb="0" eb="2">
      <t>ジギョウ</t>
    </rPh>
    <rPh sb="2" eb="4">
      <t>ケイカク</t>
    </rPh>
    <rPh sb="8" eb="10">
      <t>コウフ</t>
    </rPh>
    <rPh sb="10" eb="12">
      <t>キボウ</t>
    </rPh>
    <rPh sb="12" eb="13">
      <t>ガク</t>
    </rPh>
    <phoneticPr fontId="1"/>
  </si>
  <si>
    <t>事業計画の内訳</t>
    <rPh sb="0" eb="2">
      <t>ジギョウ</t>
    </rPh>
    <rPh sb="2" eb="4">
      <t>ケイカク</t>
    </rPh>
    <rPh sb="5" eb="7">
      <t>ウチワケ</t>
    </rPh>
    <phoneticPr fontId="3"/>
  </si>
  <si>
    <t>園務改善のためのＩＣＴ化支援支援事業</t>
    <rPh sb="0" eb="1">
      <t>エン</t>
    </rPh>
    <rPh sb="1" eb="2">
      <t>ム</t>
    </rPh>
    <rPh sb="2" eb="4">
      <t>カイゼン</t>
    </rPh>
    <rPh sb="11" eb="14">
      <t>カシエン</t>
    </rPh>
    <rPh sb="14" eb="16">
      <t>シエン</t>
    </rPh>
    <rPh sb="16" eb="18">
      <t>ジギョウ</t>
    </rPh>
    <phoneticPr fontId="2"/>
  </si>
  <si>
    <t>園務改善のためのＩＣＴ化支援支援事業 ２次</t>
    <rPh sb="0" eb="1">
      <t>エン</t>
    </rPh>
    <rPh sb="1" eb="2">
      <t>ム</t>
    </rPh>
    <rPh sb="2" eb="4">
      <t>カイゼン</t>
    </rPh>
    <rPh sb="11" eb="14">
      <t>カシエン</t>
    </rPh>
    <rPh sb="14" eb="16">
      <t>シエン</t>
    </rPh>
    <rPh sb="16" eb="18">
      <t>ジギョウ</t>
    </rPh>
    <rPh sb="20" eb="21">
      <t>ジ</t>
    </rPh>
    <phoneticPr fontId="2"/>
  </si>
  <si>
    <t>合計　</t>
    <rPh sb="0" eb="2">
      <t>ゴウケイ</t>
    </rPh>
    <phoneticPr fontId="1"/>
  </si>
  <si>
    <t>事業名</t>
    <rPh sb="0" eb="2">
      <t>ジギョウ</t>
    </rPh>
    <rPh sb="2" eb="3">
      <t>メイ</t>
    </rPh>
    <phoneticPr fontId="2"/>
  </si>
  <si>
    <t>交付希望額</t>
    <rPh sb="0" eb="5">
      <t>コウフキボウガク</t>
    </rPh>
    <phoneticPr fontId="1"/>
  </si>
  <si>
    <t>令和４年　月　日</t>
    <rPh sb="0" eb="2">
      <t>レイワ</t>
    </rPh>
    <rPh sb="3" eb="4">
      <t>ネン</t>
    </rPh>
    <rPh sb="5" eb="6">
      <t>ガツ</t>
    </rPh>
    <rPh sb="7" eb="8">
      <t>ニチ</t>
    </rPh>
    <phoneticPr fontId="1"/>
  </si>
  <si>
    <t>　別紙参照</t>
    <rPh sb="1" eb="3">
      <t>ベッシ</t>
    </rPh>
    <rPh sb="3" eb="5">
      <t>サンショウ</t>
    </rPh>
    <phoneticPr fontId="3"/>
  </si>
  <si>
    <t>令和４度大阪府教育支援体制整備事業補助金　事業計画書</t>
    <phoneticPr fontId="1"/>
  </si>
  <si>
    <t>　令和４年度 大阪府教育支援体制整備事業補助金の事業計画について、関係書類を添えて次のとおり提出します。</t>
    <rPh sb="41" eb="42">
      <t>ツギ</t>
    </rPh>
    <rPh sb="46" eb="48">
      <t>テイシュツ</t>
    </rPh>
    <phoneticPr fontId="1"/>
  </si>
  <si>
    <t>１．施設・設置者情報</t>
    <rPh sb="2" eb="4">
      <t>シセツ</t>
    </rPh>
    <rPh sb="5" eb="8">
      <t>セッチシャ</t>
    </rPh>
    <rPh sb="8" eb="10">
      <t>ジョウホウ</t>
    </rPh>
    <phoneticPr fontId="1"/>
  </si>
  <si>
    <t>２．確認事項</t>
    <rPh sb="2" eb="4">
      <t>カクニン</t>
    </rPh>
    <rPh sb="4" eb="6">
      <t>ジコウ</t>
    </rPh>
    <phoneticPr fontId="1"/>
  </si>
  <si>
    <t>３．事業計画の内訳</t>
    <rPh sb="2" eb="4">
      <t>ジギョウ</t>
    </rPh>
    <rPh sb="4" eb="6">
      <t>ケイカク</t>
    </rPh>
    <rPh sb="7" eb="9">
      <t>ウチワケ</t>
    </rPh>
    <phoneticPr fontId="1"/>
  </si>
  <si>
    <t>４．交付希望額の算出</t>
    <rPh sb="2" eb="4">
      <t>コウフ</t>
    </rPh>
    <rPh sb="4" eb="6">
      <t>キボウ</t>
    </rPh>
    <rPh sb="6" eb="7">
      <t>ガク</t>
    </rPh>
    <rPh sb="8" eb="10">
      <t>サンシュツ</t>
    </rPh>
    <phoneticPr fontId="1"/>
  </si>
  <si>
    <t>施設名</t>
    <rPh sb="0" eb="2">
      <t>シセツ</t>
    </rPh>
    <rPh sb="2" eb="3">
      <t>メイ</t>
    </rPh>
    <phoneticPr fontId="1"/>
  </si>
  <si>
    <r>
      <t xml:space="preserve">【参考】 ［｛②-(①×2)}×④]・③×④のいずれか低い額 </t>
    </r>
    <r>
      <rPr>
        <sz val="9"/>
        <color theme="1" tint="0.499984740745262"/>
        <rFont val="ＭＳ Ｐゴシック"/>
        <family val="3"/>
        <charset val="128"/>
      </rPr>
      <t>（千円未満切捨）</t>
    </r>
    <rPh sb="1" eb="3">
      <t>サンコウ</t>
    </rPh>
    <phoneticPr fontId="1"/>
  </si>
  <si>
    <t>【参考】　総事業費または②のいずれか低い額</t>
    <rPh sb="5" eb="6">
      <t>ソウ</t>
    </rPh>
    <rPh sb="6" eb="8">
      <t>ジギョウ</t>
    </rPh>
    <rPh sb="8" eb="9">
      <t>ヒ</t>
    </rPh>
    <rPh sb="18" eb="19">
      <t>ヒク</t>
    </rPh>
    <rPh sb="20" eb="21">
      <t>ガク</t>
    </rPh>
    <phoneticPr fontId="1"/>
  </si>
  <si>
    <t>【参考】　全園 500,000円</t>
    <rPh sb="5" eb="6">
      <t>ゼン</t>
    </rPh>
    <rPh sb="6" eb="7">
      <t>エン</t>
    </rPh>
    <rPh sb="15" eb="16">
      <t>エン</t>
    </rPh>
    <phoneticPr fontId="1"/>
  </si>
  <si>
    <t>担当者電話番号</t>
    <rPh sb="0" eb="3">
      <t>タントウシャ</t>
    </rPh>
    <rPh sb="3" eb="7">
      <t>デンワバンゴウ</t>
    </rPh>
    <phoneticPr fontId="1"/>
  </si>
  <si>
    <t>用途等</t>
    <rPh sb="0" eb="2">
      <t>ヨウト</t>
    </rPh>
    <rPh sb="2" eb="3">
      <t>ナド</t>
    </rPh>
    <phoneticPr fontId="1"/>
  </si>
  <si>
    <t>【 幼児教育の質の向上のための緊急環境整備事業（遊具・運動用具・教具・保健衛生用品等の設備整備）】</t>
    <rPh sb="2" eb="4">
      <t>ヨウジ</t>
    </rPh>
    <rPh sb="4" eb="6">
      <t>キョウイク</t>
    </rPh>
    <rPh sb="7" eb="8">
      <t>シツ</t>
    </rPh>
    <rPh sb="9" eb="11">
      <t>コウジョウ</t>
    </rPh>
    <rPh sb="15" eb="21">
      <t>キンキュウカンキョウセイビ</t>
    </rPh>
    <rPh sb="21" eb="23">
      <t>ジギョウ</t>
    </rPh>
    <rPh sb="24" eb="26">
      <t>ユウグ</t>
    </rPh>
    <rPh sb="27" eb="29">
      <t>ウンドウ</t>
    </rPh>
    <rPh sb="29" eb="31">
      <t>ヨウグ</t>
    </rPh>
    <rPh sb="32" eb="34">
      <t>キョウグ</t>
    </rPh>
    <rPh sb="35" eb="42">
      <t>ホケンエイセイヨウヒンナド</t>
    </rPh>
    <rPh sb="43" eb="45">
      <t>セツビ</t>
    </rPh>
    <rPh sb="45" eb="47">
      <t>セイビ</t>
    </rPh>
    <phoneticPr fontId="2"/>
  </si>
  <si>
    <t>意向確認（令和４年６月10日付け教私第1584号）において、「意向がある」旨を回答いただいた事業が対象です。</t>
    <rPh sb="0" eb="2">
      <t>イコウ</t>
    </rPh>
    <rPh sb="2" eb="4">
      <t>カクニン</t>
    </rPh>
    <rPh sb="5" eb="7">
      <t>レイワ</t>
    </rPh>
    <rPh sb="8" eb="9">
      <t>ネン</t>
    </rPh>
    <rPh sb="10" eb="11">
      <t>ガツ</t>
    </rPh>
    <rPh sb="13" eb="14">
      <t>ニチ</t>
    </rPh>
    <rPh sb="14" eb="15">
      <t>ヅ</t>
    </rPh>
    <rPh sb="16" eb="17">
      <t>キョウ</t>
    </rPh>
    <rPh sb="17" eb="18">
      <t>シ</t>
    </rPh>
    <rPh sb="18" eb="19">
      <t>ダイ</t>
    </rPh>
    <rPh sb="23" eb="24">
      <t>ゴウ</t>
    </rPh>
    <rPh sb="31" eb="33">
      <t>イコウ</t>
    </rPh>
    <rPh sb="37" eb="38">
      <t>ムネ</t>
    </rPh>
    <rPh sb="39" eb="41">
      <t>カイトウ</t>
    </rPh>
    <rPh sb="46" eb="48">
      <t>ジギョウ</t>
    </rPh>
    <rPh sb="49" eb="51">
      <t>タイショウ</t>
    </rPh>
    <phoneticPr fontId="1"/>
  </si>
  <si>
    <t>【参考】　全園 2,000,000円</t>
    <rPh sb="5" eb="6">
      <t>ゼン</t>
    </rPh>
    <rPh sb="6" eb="7">
      <t>エン</t>
    </rPh>
    <rPh sb="17" eb="18">
      <t>エン</t>
    </rPh>
    <phoneticPr fontId="1"/>
  </si>
  <si>
    <t>種別</t>
    <rPh sb="0" eb="2">
      <t>シュベツ</t>
    </rPh>
    <phoneticPr fontId="1"/>
  </si>
  <si>
    <t>事業計画内訳書（別紙１）</t>
    <rPh sb="0" eb="2">
      <t>ジギョウ</t>
    </rPh>
    <rPh sb="2" eb="4">
      <t>ケイカク</t>
    </rPh>
    <rPh sb="4" eb="7">
      <t>ウチワケショ</t>
    </rPh>
    <rPh sb="6" eb="7">
      <t>ショ</t>
    </rPh>
    <rPh sb="8" eb="10">
      <t>ベッシ</t>
    </rPh>
    <phoneticPr fontId="1"/>
  </si>
  <si>
    <t>移行の時期</t>
    <rPh sb="0" eb="2">
      <t>イコウ</t>
    </rPh>
    <rPh sb="3" eb="5">
      <t>ジキ</t>
    </rPh>
    <phoneticPr fontId="1"/>
  </si>
  <si>
    <t>（１）移行について</t>
    <rPh sb="3" eb="5">
      <t>イコウ</t>
    </rPh>
    <phoneticPr fontId="1"/>
  </si>
  <si>
    <t>移行先の施設類型</t>
    <rPh sb="0" eb="2">
      <t>イコウ</t>
    </rPh>
    <rPh sb="2" eb="3">
      <t>サキ</t>
    </rPh>
    <rPh sb="4" eb="6">
      <t>シセツ</t>
    </rPh>
    <rPh sb="6" eb="8">
      <t>ルイケイ</t>
    </rPh>
    <phoneticPr fontId="1"/>
  </si>
  <si>
    <t>（２）業務を行わせる者について</t>
    <rPh sb="3" eb="5">
      <t>ギョウム</t>
    </rPh>
    <rPh sb="6" eb="7">
      <t>オコナ</t>
    </rPh>
    <rPh sb="10" eb="11">
      <t>モノ</t>
    </rPh>
    <phoneticPr fontId="1"/>
  </si>
  <si>
    <t>雇用期間（いつから・いつまで）</t>
    <rPh sb="0" eb="2">
      <t>コヨウ</t>
    </rPh>
    <rPh sb="2" eb="4">
      <t>キカン</t>
    </rPh>
    <phoneticPr fontId="1"/>
  </si>
  <si>
    <t>業務内容</t>
    <rPh sb="0" eb="2">
      <t>ギョウム</t>
    </rPh>
    <rPh sb="2" eb="4">
      <t>ナイヨウ</t>
    </rPh>
    <phoneticPr fontId="1"/>
  </si>
  <si>
    <t>　　職員を雇用する場合</t>
    <rPh sb="2" eb="4">
      <t>ショクイン</t>
    </rPh>
    <rPh sb="5" eb="7">
      <t>コヨウ</t>
    </rPh>
    <rPh sb="9" eb="11">
      <t>バアイ</t>
    </rPh>
    <phoneticPr fontId="1"/>
  </si>
  <si>
    <t>委託内容</t>
    <rPh sb="0" eb="2">
      <t>イタク</t>
    </rPh>
    <rPh sb="2" eb="4">
      <t>ナイヨウ</t>
    </rPh>
    <phoneticPr fontId="1"/>
  </si>
  <si>
    <t>委託期間（いつから・いつまで）</t>
    <rPh sb="0" eb="2">
      <t>イタク</t>
    </rPh>
    <rPh sb="2" eb="4">
      <t>キカン</t>
    </rPh>
    <phoneticPr fontId="1"/>
  </si>
  <si>
    <t>勤務時間数（1日あたり）</t>
    <rPh sb="0" eb="2">
      <t>キンム</t>
    </rPh>
    <rPh sb="2" eb="4">
      <t>ジカン</t>
    </rPh>
    <rPh sb="4" eb="5">
      <t>スウ</t>
    </rPh>
    <rPh sb="7" eb="8">
      <t>ニチ</t>
    </rPh>
    <phoneticPr fontId="1"/>
  </si>
  <si>
    <t>当該業務への従事時間数（1日あたり）</t>
    <rPh sb="0" eb="2">
      <t>トウガイ</t>
    </rPh>
    <rPh sb="2" eb="4">
      <t>ギョウム</t>
    </rPh>
    <rPh sb="6" eb="8">
      <t>ジュウジ</t>
    </rPh>
    <rPh sb="8" eb="10">
      <t>ジカン</t>
    </rPh>
    <rPh sb="10" eb="11">
      <t>スウ</t>
    </rPh>
    <rPh sb="13" eb="14">
      <t>ニチ</t>
    </rPh>
    <phoneticPr fontId="1"/>
  </si>
  <si>
    <t>勤務日数（年間）</t>
    <rPh sb="0" eb="2">
      <t>キンム</t>
    </rPh>
    <rPh sb="2" eb="4">
      <t>ニッスウ</t>
    </rPh>
    <rPh sb="5" eb="7">
      <t>ネンカン</t>
    </rPh>
    <phoneticPr fontId="1"/>
  </si>
  <si>
    <t>雇上費（年間）　※単位：円</t>
    <rPh sb="0" eb="1">
      <t>ヤトイ</t>
    </rPh>
    <rPh sb="1" eb="2">
      <t>ウエ</t>
    </rPh>
    <rPh sb="2" eb="3">
      <t>ヒ</t>
    </rPh>
    <rPh sb="4" eb="6">
      <t>ネンカン</t>
    </rPh>
    <rPh sb="9" eb="11">
      <t>タンイ</t>
    </rPh>
    <rPh sb="12" eb="13">
      <t>エン</t>
    </rPh>
    <phoneticPr fontId="1"/>
  </si>
  <si>
    <t>委託料（年間）　※単位：円</t>
    <rPh sb="0" eb="3">
      <t>イタクリョウ</t>
    </rPh>
    <rPh sb="4" eb="6">
      <t>ネンカン</t>
    </rPh>
    <rPh sb="9" eb="11">
      <t>タンイ</t>
    </rPh>
    <rPh sb="12" eb="13">
      <t>エン</t>
    </rPh>
    <phoneticPr fontId="1"/>
  </si>
  <si>
    <t>【参考】　全園 1,600,000円</t>
    <rPh sb="5" eb="6">
      <t>ゼン</t>
    </rPh>
    <rPh sb="6" eb="7">
      <t>エン</t>
    </rPh>
    <rPh sb="17" eb="18">
      <t>エン</t>
    </rPh>
    <phoneticPr fontId="1"/>
  </si>
  <si>
    <t>【参考】　総事業費または交付基準額のいずれか低い額</t>
    <rPh sb="5" eb="6">
      <t>ソウ</t>
    </rPh>
    <rPh sb="6" eb="8">
      <t>ジギョウ</t>
    </rPh>
    <rPh sb="8" eb="9">
      <t>ヒ</t>
    </rPh>
    <rPh sb="12" eb="14">
      <t>コウフ</t>
    </rPh>
    <rPh sb="14" eb="16">
      <t>キジュン</t>
    </rPh>
    <rPh sb="16" eb="17">
      <t>ガク</t>
    </rPh>
    <rPh sb="22" eb="23">
      <t>ヒク</t>
    </rPh>
    <rPh sb="24" eb="25">
      <t>ガク</t>
    </rPh>
    <phoneticPr fontId="1"/>
  </si>
  <si>
    <r>
      <t xml:space="preserve">【参考】 補助対象経費×補助率 </t>
    </r>
    <r>
      <rPr>
        <sz val="9"/>
        <color theme="1" tint="0.499984740745262"/>
        <rFont val="ＭＳ Ｐゴシック"/>
        <family val="3"/>
        <charset val="128"/>
      </rPr>
      <t>（千円未満切捨）</t>
    </r>
    <rPh sb="1" eb="3">
      <t>サンコウ</t>
    </rPh>
    <rPh sb="5" eb="11">
      <t>ホジョタイショウケイヒ</t>
    </rPh>
    <rPh sb="12" eb="15">
      <t>ホジョリツ</t>
    </rPh>
    <phoneticPr fontId="1"/>
  </si>
  <si>
    <t>令和4年4月1日から令和5年3月31日の期間中に、契約、支出が完了する経費が対象です。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5" eb="27">
      <t>ケイヤク</t>
    </rPh>
    <rPh sb="28" eb="30">
      <t>シシュツ</t>
    </rPh>
    <rPh sb="31" eb="33">
      <t>カンリョウ</t>
    </rPh>
    <rPh sb="35" eb="37">
      <t>ケイヒ</t>
    </rPh>
    <rPh sb="38" eb="40">
      <t>タイショウ</t>
    </rPh>
    <phoneticPr fontId="1"/>
  </si>
  <si>
    <t>原則として、本年度内に認定こども園の認可等を受けない場合は、補助条件違反として交付額の返還を命じます。</t>
    <rPh sb="0" eb="2">
      <t>ゲンソク</t>
    </rPh>
    <rPh sb="6" eb="7">
      <t>ホン</t>
    </rPh>
    <phoneticPr fontId="1"/>
  </si>
  <si>
    <t>【 園務改善のためのＩＣＴ化支援支援事業 】</t>
    <rPh sb="2" eb="3">
      <t>エン</t>
    </rPh>
    <rPh sb="3" eb="4">
      <t>ム</t>
    </rPh>
    <rPh sb="4" eb="6">
      <t>カイゼン</t>
    </rPh>
    <rPh sb="13" eb="14">
      <t>カ</t>
    </rPh>
    <rPh sb="14" eb="16">
      <t>シエン</t>
    </rPh>
    <rPh sb="16" eb="18">
      <t>シエン</t>
    </rPh>
    <rPh sb="18" eb="20">
      <t>ジギョウ</t>
    </rPh>
    <phoneticPr fontId="2"/>
  </si>
  <si>
    <t>【 認定こども園等への円滑な移行のための準備支援 】</t>
    <rPh sb="2" eb="4">
      <t>ニンテイ</t>
    </rPh>
    <rPh sb="7" eb="9">
      <t>エンナド</t>
    </rPh>
    <rPh sb="11" eb="13">
      <t>エンカツ</t>
    </rPh>
    <rPh sb="14" eb="16">
      <t>イコウ</t>
    </rPh>
    <rPh sb="20" eb="22">
      <t>ジュンビ</t>
    </rPh>
    <rPh sb="22" eb="24">
      <t>シエン</t>
    </rPh>
    <phoneticPr fontId="2"/>
  </si>
  <si>
    <t>目的・用途等</t>
    <rPh sb="0" eb="2">
      <t>モクテキ</t>
    </rPh>
    <rPh sb="3" eb="5">
      <t>ヨウト</t>
    </rPh>
    <rPh sb="5" eb="6">
      <t>ナド</t>
    </rPh>
    <phoneticPr fontId="1"/>
  </si>
  <si>
    <t>【参考】　全園 1,000,000円</t>
    <rPh sb="5" eb="6">
      <t>ゼン</t>
    </rPh>
    <rPh sb="6" eb="7">
      <t>エン</t>
    </rPh>
    <rPh sb="17" eb="18">
      <t>エン</t>
    </rPh>
    <phoneticPr fontId="1"/>
  </si>
  <si>
    <t>【参考】 全園 3/4</t>
    <rPh sb="1" eb="3">
      <t>サンコウ</t>
    </rPh>
    <rPh sb="5" eb="6">
      <t>ゼン</t>
    </rPh>
    <rPh sb="6" eb="7">
      <t>エン</t>
    </rPh>
    <phoneticPr fontId="1"/>
  </si>
  <si>
    <t>【参考】 全園 10/10</t>
    <rPh sb="1" eb="3">
      <t>サンコウ</t>
    </rPh>
    <rPh sb="5" eb="6">
      <t>ゼン</t>
    </rPh>
    <rPh sb="6" eb="7">
      <t>エン</t>
    </rPh>
    <phoneticPr fontId="1"/>
  </si>
  <si>
    <t>【参考】 幼稚園 1/3、認定こども園 1/2</t>
    <rPh sb="1" eb="3">
      <t>サンコウ</t>
    </rPh>
    <rPh sb="5" eb="8">
      <t>ヨウチエン</t>
    </rPh>
    <rPh sb="13" eb="15">
      <t>ニンテイ</t>
    </rPh>
    <rPh sb="18" eb="19">
      <t>エン</t>
    </rPh>
    <phoneticPr fontId="1"/>
  </si>
  <si>
    <t>【参考】 全園 1/2</t>
    <rPh sb="1" eb="3">
      <t>サンコウ</t>
    </rPh>
    <rPh sb="5" eb="6">
      <t>ゼン</t>
    </rPh>
    <rPh sb="6" eb="7">
      <t>エン</t>
    </rPh>
    <phoneticPr fontId="1"/>
  </si>
  <si>
    <r>
      <t xml:space="preserve">【参考】 ［｛②-(①÷3/4)}×④]・③×④のいずれか低い額 </t>
    </r>
    <r>
      <rPr>
        <sz val="9"/>
        <color theme="1" tint="0.499984740745262"/>
        <rFont val="ＭＳ Ｐゴシック"/>
        <family val="3"/>
        <charset val="128"/>
      </rPr>
      <t>（千円未満切捨）</t>
    </r>
    <rPh sb="1" eb="3">
      <t>サンコウ</t>
    </rPh>
    <phoneticPr fontId="1"/>
  </si>
  <si>
    <r>
      <t>意向確認（</t>
    </r>
    <r>
      <rPr>
        <b/>
        <sz val="11"/>
        <color rgb="FF00B050"/>
        <rFont val="ＭＳ Ｐゴシック"/>
        <family val="3"/>
        <charset val="128"/>
      </rPr>
      <t>令和４年６月27日付け教私第1584-2号</t>
    </r>
    <r>
      <rPr>
        <sz val="11"/>
        <rFont val="ＭＳ Ｐゴシック"/>
        <family val="3"/>
        <charset val="128"/>
      </rPr>
      <t>）において、「意向がある」旨を回答いただいた事業が対象です。</t>
    </r>
    <rPh sb="0" eb="2">
      <t>イコウ</t>
    </rPh>
    <rPh sb="2" eb="4">
      <t>カクニン</t>
    </rPh>
    <rPh sb="5" eb="7">
      <t>レイワ</t>
    </rPh>
    <rPh sb="8" eb="9">
      <t>ネン</t>
    </rPh>
    <rPh sb="10" eb="11">
      <t>ガツ</t>
    </rPh>
    <rPh sb="13" eb="14">
      <t>ニチ</t>
    </rPh>
    <rPh sb="14" eb="15">
      <t>ヅ</t>
    </rPh>
    <rPh sb="16" eb="17">
      <t>キョウ</t>
    </rPh>
    <rPh sb="17" eb="18">
      <t>シ</t>
    </rPh>
    <rPh sb="18" eb="19">
      <t>ダイ</t>
    </rPh>
    <rPh sb="25" eb="26">
      <t>ゴウ</t>
    </rPh>
    <rPh sb="33" eb="35">
      <t>イコウ</t>
    </rPh>
    <rPh sb="39" eb="40">
      <t>ムネ</t>
    </rPh>
    <rPh sb="41" eb="43">
      <t>カイトウ</t>
    </rPh>
    <rPh sb="48" eb="50">
      <t>ジギョウ</t>
    </rPh>
    <rPh sb="51" eb="53">
      <t>タイショウ</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</si>
  <si>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</si>
  <si>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 園務改善のためのＩＣＴ化支援支援事業　２次 】</t>
    <rPh sb="2" eb="3">
      <t>エン</t>
    </rPh>
    <rPh sb="3" eb="4">
      <t>ム</t>
    </rPh>
    <rPh sb="4" eb="6">
      <t>カイゼン</t>
    </rPh>
    <rPh sb="13" eb="14">
      <t>カ</t>
    </rPh>
    <rPh sb="14" eb="16">
      <t>シエン</t>
    </rPh>
    <rPh sb="16" eb="18">
      <t>シエン</t>
    </rPh>
    <rPh sb="18" eb="20">
      <t>ジギョウ</t>
    </rPh>
    <rPh sb="22" eb="23">
      <t>ジ</t>
    </rPh>
    <phoneticPr fontId="2"/>
  </si>
  <si>
    <t>事業計画内訳書（別紙５）</t>
    <rPh sb="0" eb="2">
      <t>ジギョウ</t>
    </rPh>
    <rPh sb="2" eb="4">
      <t>ケイカク</t>
    </rPh>
    <rPh sb="4" eb="6">
      <t>ウチワケ</t>
    </rPh>
    <rPh sb="8" eb="10">
      <t>ベッシ</t>
    </rPh>
    <phoneticPr fontId="1"/>
  </si>
  <si>
    <t>事業計画内訳書（別紙６）</t>
    <rPh sb="0" eb="2">
      <t>ジギョウ</t>
    </rPh>
    <rPh sb="2" eb="4">
      <t>ケイカク</t>
    </rPh>
    <rPh sb="4" eb="6">
      <t>ウチワケ</t>
    </rPh>
    <rPh sb="8" eb="10">
      <t>ベッシ</t>
    </rPh>
    <phoneticPr fontId="1"/>
  </si>
  <si>
    <t>【 認定こども園等における教育の質の向上のための研修支援 】</t>
    <rPh sb="2" eb="4">
      <t>ニンテイ</t>
    </rPh>
    <rPh sb="7" eb="9">
      <t>エンナド</t>
    </rPh>
    <rPh sb="13" eb="15">
      <t>キョウイク</t>
    </rPh>
    <rPh sb="16" eb="17">
      <t>シツ</t>
    </rPh>
    <rPh sb="18" eb="20">
      <t>コウジョウ</t>
    </rPh>
    <rPh sb="24" eb="28">
      <t>ケンシュウシエン</t>
    </rPh>
    <phoneticPr fontId="2"/>
  </si>
  <si>
    <t>研修名</t>
    <rPh sb="0" eb="2">
      <t>ケンシュウ</t>
    </rPh>
    <rPh sb="2" eb="3">
      <t>メイ</t>
    </rPh>
    <phoneticPr fontId="1"/>
  </si>
  <si>
    <t>研修①</t>
    <rPh sb="0" eb="2">
      <t>ケンシュウ</t>
    </rPh>
    <phoneticPr fontId="1"/>
  </si>
  <si>
    <t>開催者</t>
    <rPh sb="0" eb="2">
      <t>カイサイ</t>
    </rPh>
    <rPh sb="2" eb="3">
      <t>シャ</t>
    </rPh>
    <phoneticPr fontId="1"/>
  </si>
  <si>
    <t>分類</t>
    <rPh sb="0" eb="2">
      <t>ブンルイ</t>
    </rPh>
    <phoneticPr fontId="1"/>
  </si>
  <si>
    <t>経費の内容</t>
    <rPh sb="0" eb="2">
      <t>ケイヒ</t>
    </rPh>
    <rPh sb="3" eb="5">
      <t>ナイヨウ</t>
    </rPh>
    <phoneticPr fontId="1"/>
  </si>
  <si>
    <t>研修②</t>
    <rPh sb="0" eb="2">
      <t>ケンシュウ</t>
    </rPh>
    <phoneticPr fontId="1"/>
  </si>
  <si>
    <t>研修③</t>
    <rPh sb="0" eb="2">
      <t>ケンシュウ</t>
    </rPh>
    <phoneticPr fontId="1"/>
  </si>
  <si>
    <t>研修④</t>
    <rPh sb="0" eb="2">
      <t>ケンシュウ</t>
    </rPh>
    <phoneticPr fontId="1"/>
  </si>
  <si>
    <t>金額　※単位：円</t>
    <rPh sb="0" eb="2">
      <t>キンガク</t>
    </rPh>
    <rPh sb="4" eb="6">
      <t>タンイ</t>
    </rPh>
    <rPh sb="7" eb="8">
      <t>エン</t>
    </rPh>
    <phoneticPr fontId="1"/>
  </si>
  <si>
    <t>（１）研修及び経費について</t>
    <rPh sb="3" eb="5">
      <t>ケンシュウ</t>
    </rPh>
    <rPh sb="5" eb="6">
      <t>オヨ</t>
    </rPh>
    <rPh sb="7" eb="9">
      <t>ケイヒ</t>
    </rPh>
    <phoneticPr fontId="1"/>
  </si>
  <si>
    <t>（２）参加人数について</t>
    <rPh sb="3" eb="5">
      <t>サンカ</t>
    </rPh>
    <rPh sb="5" eb="7">
      <t>ニンズウ</t>
    </rPh>
    <phoneticPr fontId="1"/>
  </si>
  <si>
    <t>研修参加教職員数</t>
    <rPh sb="0" eb="2">
      <t>ケンシュウ</t>
    </rPh>
    <rPh sb="2" eb="4">
      <t>サンカ</t>
    </rPh>
    <rPh sb="4" eb="7">
      <t>キョウショクイン</t>
    </rPh>
    <rPh sb="7" eb="8">
      <t>スウ</t>
    </rPh>
    <phoneticPr fontId="1"/>
  </si>
  <si>
    <t>【参考】 1人が複数回受講する場合も1人として計上すること</t>
    <rPh sb="1" eb="3">
      <t>サンコウ</t>
    </rPh>
    <rPh sb="6" eb="7">
      <t>ニン</t>
    </rPh>
    <rPh sb="8" eb="11">
      <t>フクスウカイ</t>
    </rPh>
    <rPh sb="11" eb="13">
      <t>ジュコウ</t>
    </rPh>
    <rPh sb="15" eb="17">
      <t>バアイ</t>
    </rPh>
    <rPh sb="19" eb="20">
      <t>ニン</t>
    </rPh>
    <rPh sb="23" eb="25">
      <t>ケイジョウ</t>
    </rPh>
    <phoneticPr fontId="1"/>
  </si>
  <si>
    <t>園務改善のためのＩＣＴ化支援支援事業 ３次</t>
    <rPh sb="0" eb="1">
      <t>エン</t>
    </rPh>
    <rPh sb="1" eb="2">
      <t>ム</t>
    </rPh>
    <rPh sb="2" eb="4">
      <t>カイゼン</t>
    </rPh>
    <rPh sb="11" eb="14">
      <t>カシエン</t>
    </rPh>
    <rPh sb="14" eb="16">
      <t>シエン</t>
    </rPh>
    <rPh sb="16" eb="18">
      <t>ジギョウ</t>
    </rPh>
    <rPh sb="20" eb="21">
      <t>ジ</t>
    </rPh>
    <phoneticPr fontId="2"/>
  </si>
  <si>
    <t>幼児教育の質の向上のための緊急環境整備事業
（新型コロナウイルス感染症対策） ２次</t>
    <rPh sb="0" eb="2">
      <t>ヨウジ</t>
    </rPh>
    <rPh sb="2" eb="4">
      <t>キョウイク</t>
    </rPh>
    <rPh sb="5" eb="6">
      <t>シツ</t>
    </rPh>
    <rPh sb="7" eb="9">
      <t>コウジョウ</t>
    </rPh>
    <rPh sb="13" eb="15">
      <t>キンキュウ</t>
    </rPh>
    <rPh sb="15" eb="17">
      <t>カンキョウ</t>
    </rPh>
    <rPh sb="17" eb="19">
      <t>セイビ</t>
    </rPh>
    <rPh sb="19" eb="21">
      <t>ジギョウ</t>
    </rPh>
    <rPh sb="23" eb="25">
      <t>シンガタ</t>
    </rPh>
    <rPh sb="32" eb="35">
      <t>カンセンショウ</t>
    </rPh>
    <rPh sb="35" eb="37">
      <t>タイサク</t>
    </rPh>
    <rPh sb="40" eb="41">
      <t>ジ</t>
    </rPh>
    <phoneticPr fontId="2"/>
  </si>
  <si>
    <t>事業計画内訳書（別紙２）</t>
    <rPh sb="0" eb="2">
      <t>ジギョウ</t>
    </rPh>
    <rPh sb="2" eb="4">
      <t>ケイカク</t>
    </rPh>
    <rPh sb="4" eb="7">
      <t>ウチワケショ</t>
    </rPh>
    <rPh sb="6" eb="7">
      <t>ショ</t>
    </rPh>
    <rPh sb="8" eb="10">
      <t>ベッシ</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</si>
  <si>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</si>
  <si>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事業計画内訳書（別紙３）</t>
    <rPh sb="0" eb="2">
      <t>ジギョウ</t>
    </rPh>
    <rPh sb="2" eb="4">
      <t>ケイカク</t>
    </rPh>
    <rPh sb="4" eb="6">
      <t>ウチワケ</t>
    </rPh>
    <rPh sb="8" eb="10">
      <t>ベッシ</t>
    </rPh>
    <phoneticPr fontId="1"/>
  </si>
  <si>
    <t>事業計画内訳書（別紙４）</t>
    <rPh sb="0" eb="2">
      <t>ジギョウ</t>
    </rPh>
    <rPh sb="2" eb="4">
      <t>ケイカク</t>
    </rPh>
    <rPh sb="4" eb="7">
      <t>ウチワケショ</t>
    </rPh>
    <rPh sb="6" eb="7">
      <t>ショ</t>
    </rPh>
    <rPh sb="8" eb="10">
      <t>ベッシ</t>
    </rPh>
    <phoneticPr fontId="1"/>
  </si>
  <si>
    <t>事業計画内訳書（別紙８）</t>
    <rPh sb="0" eb="2">
      <t>ジギョウ</t>
    </rPh>
    <rPh sb="2" eb="4">
      <t>ケイカク</t>
    </rPh>
    <rPh sb="4" eb="6">
      <t>ウチワケ</t>
    </rPh>
    <rPh sb="8" eb="10">
      <t>ベッシ</t>
    </rPh>
    <phoneticPr fontId="1"/>
  </si>
  <si>
    <t>【 幼児教育の質の向上のための緊急環境整備事業（新型コロナウイルス感染症対策） ２次 】</t>
    <rPh sb="2" eb="4">
      <t>ヨウジキ</t>
    </rPh>
    <rPh sb="4" eb="17">
      <t>ョウイクノシツノコウジョウノタメノキンキュウ</t>
    </rPh>
    <rPh sb="17" eb="19">
      <t>カンキョウ</t>
    </rPh>
    <rPh sb="19" eb="21">
      <t>セイビ</t>
    </rPh>
    <rPh sb="21" eb="23">
      <t>ジギョウ</t>
    </rPh>
    <rPh sb="24" eb="26">
      <t>シンガタ</t>
    </rPh>
    <rPh sb="33" eb="36">
      <t>カンセンショウ</t>
    </rPh>
    <rPh sb="36" eb="38">
      <t>タイサク</t>
    </rPh>
    <rPh sb="41" eb="42">
      <t>ジ</t>
    </rPh>
    <phoneticPr fontId="2"/>
  </si>
  <si>
    <t>　　業務を委託する場合</t>
    <rPh sb="2" eb="4">
      <t>ギョウム</t>
    </rPh>
    <rPh sb="5" eb="7">
      <t>イタク</t>
    </rPh>
    <rPh sb="9" eb="11">
      <t>バアイ</t>
    </rPh>
    <phoneticPr fontId="1"/>
  </si>
  <si>
    <t>【 園務改善のためのＩＣＴ化支援支援事業　３次 】</t>
    <rPh sb="2" eb="3">
      <t>エン</t>
    </rPh>
    <rPh sb="3" eb="4">
      <t>ム</t>
    </rPh>
    <rPh sb="4" eb="6">
      <t>カイゼン</t>
    </rPh>
    <rPh sb="13" eb="14">
      <t>カ</t>
    </rPh>
    <rPh sb="14" eb="16">
      <t>シエン</t>
    </rPh>
    <rPh sb="16" eb="18">
      <t>シエン</t>
    </rPh>
    <rPh sb="18" eb="20">
      <t>ジギョウ</t>
    </rPh>
    <rPh sb="22" eb="23">
      <t>ジ</t>
    </rPh>
    <phoneticPr fontId="2"/>
  </si>
  <si>
    <t>事業計画内訳書（別紙７）</t>
    <rPh sb="0" eb="2">
      <t>ジギョウ</t>
    </rPh>
    <rPh sb="2" eb="4">
      <t>ケイカク</t>
    </rPh>
    <rPh sb="4" eb="6">
      <t>ウチワケ</t>
    </rPh>
    <rPh sb="8" eb="10">
      <t>ベッシ</t>
    </rPh>
    <phoneticPr fontId="1"/>
  </si>
  <si>
    <t>（１）システム導入費　（導入に必須となる附属品・周辺機器を含む）</t>
    <rPh sb="7" eb="9">
      <t>ドウニュウ</t>
    </rPh>
    <rPh sb="9" eb="10">
      <t>ヒ</t>
    </rPh>
    <rPh sb="12" eb="14">
      <t>ドウニュウ</t>
    </rPh>
    <rPh sb="15" eb="17">
      <t>ヒッス</t>
    </rPh>
    <rPh sb="20" eb="22">
      <t>フゾク</t>
    </rPh>
    <rPh sb="22" eb="23">
      <t>ヒン</t>
    </rPh>
    <rPh sb="24" eb="26">
      <t>シュウヘン</t>
    </rPh>
    <rPh sb="26" eb="28">
      <t>キキ</t>
    </rPh>
    <rPh sb="29" eb="30">
      <t>フク</t>
    </rPh>
    <phoneticPr fontId="1"/>
  </si>
  <si>
    <t>（２）システム導入にあたり最低限必要となる備品等</t>
    <rPh sb="7" eb="9">
      <t>ドウニュウ</t>
    </rPh>
    <rPh sb="13" eb="16">
      <t>サイテイゲン</t>
    </rPh>
    <rPh sb="16" eb="18">
      <t>ヒツヨウ</t>
    </rPh>
    <rPh sb="21" eb="23">
      <t>ビヒン</t>
    </rPh>
    <rPh sb="23" eb="24">
      <t>ナド</t>
    </rPh>
    <phoneticPr fontId="1"/>
  </si>
  <si>
    <t>（２）事業費</t>
    <rPh sb="3" eb="5">
      <t>ジギョウ</t>
    </rPh>
    <rPh sb="5" eb="6">
      <t>ヒ</t>
    </rPh>
    <phoneticPr fontId="1"/>
  </si>
  <si>
    <t>（１）事業費</t>
    <rPh sb="3" eb="5">
      <t>ジギョウ</t>
    </rPh>
    <rPh sb="5" eb="6">
      <t>ヒ</t>
    </rPh>
    <phoneticPr fontId="1"/>
  </si>
  <si>
    <t>（３）総事業費</t>
    <rPh sb="3" eb="7">
      <t>ソウジギョウヒ</t>
    </rPh>
    <phoneticPr fontId="1"/>
  </si>
  <si>
    <t>（１）＋｛(（１）×1/2 ）または（２）のいずれか低い額｝</t>
    <rPh sb="26" eb="27">
      <t>ヒク</t>
    </rPh>
    <rPh sb="28" eb="29">
      <t>ガク</t>
    </rPh>
    <phoneticPr fontId="1"/>
  </si>
  <si>
    <t>令和4年4月1日から令和5年3月31日の期間中に、契約(申込)、受講、支出が完了する経費が対象です。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5" eb="27">
      <t>ケイヤク</t>
    </rPh>
    <rPh sb="28" eb="30">
      <t>モウシコミ</t>
    </rPh>
    <rPh sb="32" eb="34">
      <t>ジュコウ</t>
    </rPh>
    <rPh sb="35" eb="37">
      <t>シシュツ</t>
    </rPh>
    <rPh sb="38" eb="40">
      <t>カンリョウ</t>
    </rPh>
    <rPh sb="42" eb="44">
      <t>ケイヒ</t>
    </rPh>
    <rPh sb="45" eb="47">
      <t>タイショウ</t>
    </rPh>
    <phoneticPr fontId="1"/>
  </si>
  <si>
    <t>【参考】 研修参加教職員数×6,250円</t>
    <rPh sb="5" eb="7">
      <t>ケンシュウ</t>
    </rPh>
    <rPh sb="7" eb="9">
      <t>サンカ</t>
    </rPh>
    <rPh sb="9" eb="12">
      <t>キョウショクイン</t>
    </rPh>
    <rPh sb="12" eb="13">
      <t>スウ</t>
    </rPh>
    <rPh sb="19" eb="20">
      <t>エン</t>
    </rPh>
    <phoneticPr fontId="1"/>
  </si>
  <si>
    <t>【参考】 総事業費または交付基準額のいずれか低い額</t>
    <rPh sb="5" eb="6">
      <t>ソウ</t>
    </rPh>
    <rPh sb="6" eb="8">
      <t>ジギョウ</t>
    </rPh>
    <rPh sb="8" eb="9">
      <t>ヒ</t>
    </rPh>
    <rPh sb="12" eb="14">
      <t>コウフ</t>
    </rPh>
    <rPh sb="14" eb="16">
      <t>キジュン</t>
    </rPh>
    <rPh sb="16" eb="17">
      <t>ガク</t>
    </rPh>
    <rPh sb="22" eb="23">
      <t>ヒク</t>
    </rPh>
    <rPh sb="24" eb="25">
      <t>ガク</t>
    </rPh>
    <phoneticPr fontId="1"/>
  </si>
  <si>
    <r>
      <t>意向確認（</t>
    </r>
    <r>
      <rPr>
        <b/>
        <sz val="11"/>
        <color rgb="FF0070C0"/>
        <rFont val="ＭＳ Ｐゴシック"/>
        <family val="3"/>
        <charset val="128"/>
      </rPr>
      <t>令和４年８月18日付け教私第1584-3号</t>
    </r>
    <r>
      <rPr>
        <sz val="11"/>
        <rFont val="ＭＳ Ｐゴシック"/>
        <family val="3"/>
        <charset val="128"/>
      </rPr>
      <t>）において、「意向がある」旨を回答いただいた事業が対象です。</t>
    </r>
    <rPh sb="0" eb="2">
      <t>イコウ</t>
    </rPh>
    <rPh sb="2" eb="4">
      <t>カクニン</t>
    </rPh>
    <rPh sb="5" eb="7">
      <t>レイワ</t>
    </rPh>
    <rPh sb="8" eb="9">
      <t>ネン</t>
    </rPh>
    <rPh sb="10" eb="11">
      <t>ガツ</t>
    </rPh>
    <rPh sb="13" eb="14">
      <t>ニチ</t>
    </rPh>
    <rPh sb="14" eb="15">
      <t>ヅ</t>
    </rPh>
    <rPh sb="16" eb="17">
      <t>キョウ</t>
    </rPh>
    <rPh sb="17" eb="18">
      <t>シ</t>
    </rPh>
    <rPh sb="18" eb="19">
      <t>ダイ</t>
    </rPh>
    <rPh sb="25" eb="26">
      <t>ゴウ</t>
    </rPh>
    <rPh sb="33" eb="35">
      <t>イコウ</t>
    </rPh>
    <rPh sb="39" eb="40">
      <t>ムネ</t>
    </rPh>
    <rPh sb="41" eb="43">
      <t>カイトウ</t>
    </rPh>
    <rPh sb="48" eb="50">
      <t>ジギョウ</t>
    </rPh>
    <rPh sb="51" eb="53">
      <t>タイショウ</t>
    </rPh>
    <phoneticPr fontId="1"/>
  </si>
  <si>
    <t>研修⑤</t>
    <rPh sb="0" eb="2">
      <t>ケンシュウ</t>
    </rPh>
    <phoneticPr fontId="1"/>
  </si>
  <si>
    <t>研修⑥</t>
    <rPh sb="0" eb="2">
      <t>ケンシュウ</t>
    </rPh>
    <phoneticPr fontId="1"/>
  </si>
  <si>
    <t>研修⑦</t>
    <rPh sb="0" eb="2">
      <t>ケンシュウ</t>
    </rPh>
    <phoneticPr fontId="1"/>
  </si>
  <si>
    <t>研修⑧</t>
    <rPh sb="0" eb="2">
      <t>ケンシュウ</t>
    </rPh>
    <phoneticPr fontId="1"/>
  </si>
  <si>
    <t>研修⑨</t>
    <rPh sb="0" eb="2">
      <t>ケンシュウ</t>
    </rPh>
    <phoneticPr fontId="1"/>
  </si>
  <si>
    <t>研修⑩</t>
    <rPh sb="0" eb="2">
      <t>ケンシュウ</t>
    </rPh>
    <phoneticPr fontId="1"/>
  </si>
  <si>
    <r>
      <t>意向確認（</t>
    </r>
    <r>
      <rPr>
        <b/>
        <sz val="11"/>
        <rFont val="ＭＳ Ｐゴシック"/>
        <family val="3"/>
        <charset val="128"/>
      </rPr>
      <t>令和４年６月10日付け教私第1584号</t>
    </r>
    <r>
      <rPr>
        <sz val="11"/>
        <rFont val="ＭＳ Ｐゴシック"/>
        <family val="3"/>
        <charset val="128"/>
      </rPr>
      <t>）において、「意向がある」旨を回答いただいた事業が対象です。</t>
    </r>
    <rPh sb="0" eb="2">
      <t>イコウ</t>
    </rPh>
    <rPh sb="2" eb="4">
      <t>カクニン</t>
    </rPh>
    <rPh sb="5" eb="7">
      <t>レイワ</t>
    </rPh>
    <rPh sb="8" eb="9">
      <t>ネン</t>
    </rPh>
    <rPh sb="10" eb="11">
      <t>ガツ</t>
    </rPh>
    <rPh sb="13" eb="14">
      <t>ニチ</t>
    </rPh>
    <rPh sb="14" eb="15">
      <t>ヅ</t>
    </rPh>
    <rPh sb="16" eb="17">
      <t>キョウ</t>
    </rPh>
    <rPh sb="17" eb="18">
      <t>シ</t>
    </rPh>
    <rPh sb="18" eb="19">
      <t>ダイ</t>
    </rPh>
    <rPh sb="23" eb="24">
      <t>ゴウ</t>
    </rPh>
    <rPh sb="31" eb="33">
      <t>イコウ</t>
    </rPh>
    <rPh sb="37" eb="38">
      <t>ムネ</t>
    </rPh>
    <rPh sb="39" eb="41">
      <t>カイトウ</t>
    </rPh>
    <rPh sb="46" eb="48">
      <t>ジギョウ</t>
    </rPh>
    <rPh sb="49" eb="51">
      <t>タイショウ</t>
    </rPh>
    <phoneticPr fontId="1"/>
  </si>
  <si>
    <r>
      <t>【参考】 補助対象経費×補助率</t>
    </r>
    <r>
      <rPr>
        <sz val="9"/>
        <color theme="1" tint="0.499984740745262"/>
        <rFont val="ＭＳ Ｐゴシック"/>
        <family val="3"/>
        <charset val="128"/>
      </rPr>
      <t xml:space="preserve"> （千円未満切捨）</t>
    </r>
    <rPh sb="1" eb="3">
      <t>サンコウ</t>
    </rPh>
    <rPh sb="5" eb="11">
      <t>ホジョタイショウケイヒ</t>
    </rPh>
    <rPh sb="12" eb="15">
      <t>ホジョリツ</t>
    </rPh>
    <phoneticPr fontId="1"/>
  </si>
  <si>
    <t>令和３年度における「幼児教育の質の向上のための緊急環境整備事業
（新型コロナウイルス感染症対策） ４次」 内示額（令和４年２月24日付け教私第 2715-2 号）</t>
    <rPh sb="0" eb="2">
      <t>レイワ</t>
    </rPh>
    <rPh sb="3" eb="5">
      <t>ネンド</t>
    </rPh>
    <rPh sb="50" eb="51">
      <t>ジ</t>
    </rPh>
    <rPh sb="53" eb="56">
      <t>ナイジガク</t>
    </rPh>
    <phoneticPr fontId="1"/>
  </si>
  <si>
    <t>令和３年度における「園務改善のためのICT化支援事業 ３次」 内示額（令和４年２月24日付け教私第 2715-2 号）</t>
    <rPh sb="0" eb="2">
      <t>レイワ</t>
    </rPh>
    <rPh sb="3" eb="5">
      <t>ネンド</t>
    </rPh>
    <rPh sb="10" eb="11">
      <t>エン</t>
    </rPh>
    <rPh sb="11" eb="12">
      <t>ム</t>
    </rPh>
    <rPh sb="12" eb="14">
      <t>カイゼン</t>
    </rPh>
    <rPh sb="21" eb="22">
      <t>カ</t>
    </rPh>
    <rPh sb="22" eb="24">
      <t>シエン</t>
    </rPh>
    <rPh sb="24" eb="26">
      <t>ジギョウ</t>
    </rPh>
    <rPh sb="28" eb="29">
      <t>ジ</t>
    </rPh>
    <rPh sb="31" eb="34">
      <t>ナイジガク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</si>
</sst>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quot;円&quot;"/>
    <numFmt numFmtId="177" formatCode="#,##0\ &quot;円&quot;"/>
    <numFmt numFmtId="178" formatCode="#\ &quot;日&quot;&quot;程&quot;&quot;度&quot;"/>
    <numFmt numFmtId="179" formatCode="#\ &quot;時間&quot;"/>
    <numFmt numFmtId="180" formatCode="##\ &quot;人&quot;"/>
  </numFmts>
  <fonts count="23">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b/>
      <sz val="11"/>
      <color rgb="FF0070C0"/>
      <name val="ＭＳ Ｐゴシック"/>
      <family val="3"/>
      <charset val="128"/>
    </font>
    <font>
      <sz val="10"/>
      <color theme="1" tint="0.499984740745262"/>
      <name val="ＭＳ Ｐゴシック"/>
      <family val="3"/>
      <charset val="128"/>
    </font>
    <font>
      <sz val="9"/>
      <color theme="1" tint="0.499984740745262"/>
      <name val="ＭＳ Ｐゴシック"/>
      <family val="3"/>
      <charset val="128"/>
    </font>
    <font>
      <sz val="11"/>
      <name val="ＭＳ Ｐゴシック"/>
      <family val="3"/>
      <charset val="128"/>
    </font>
    <font>
      <sz val="11"/>
      <color theme="1"/>
      <name val="游ゴシック"/>
      <family val="2"/>
      <charset val="128"/>
      <scheme val="minor"/>
    </font>
    <font>
      <b/>
      <sz val="11"/>
      <color rgb="FFFF0000"/>
      <name val="ＭＳ Ｐゴシック"/>
      <family val="3"/>
      <charset val="128"/>
    </font>
    <font>
      <sz val="10"/>
      <name val="ＭＳ Ｐゴシック"/>
      <family val="3"/>
      <charset val="128"/>
    </font>
    <font>
      <b/>
      <sz val="11"/>
      <color rgb="FF00B050"/>
      <name val="ＭＳ Ｐゴシック"/>
      <family val="3"/>
      <charset val="128"/>
    </font>
    <font>
      <b/>
      <sz val="13"/>
      <color theme="1"/>
      <name val="ＭＳ Ｐゴシック"/>
      <family val="3"/>
      <charset val="128"/>
    </font>
    <font>
      <b/>
      <sz val="10"/>
      <color theme="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double">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02">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20" fontId="7" fillId="0" borderId="0" xfId="0" applyNumberFormat="1" applyFont="1" applyFill="1" applyAlignment="1">
      <alignment horizontal="center" vertical="center"/>
    </xf>
    <xf numFmtId="0" fontId="5" fillId="0" borderId="12" xfId="0" applyFont="1" applyBorder="1" applyAlignment="1">
      <alignment horizontal="left" vertical="center" indent="1"/>
    </xf>
    <xf numFmtId="0" fontId="5" fillId="0" borderId="13"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7" fillId="0" borderId="17" xfId="0" applyNumberFormat="1" applyFont="1" applyFill="1" applyBorder="1" applyAlignment="1">
      <alignment horizontal="right" vertical="center" indent="1"/>
    </xf>
    <xf numFmtId="177" fontId="5" fillId="0" borderId="4" xfId="0" applyNumberFormat="1" applyFont="1" applyBorder="1" applyAlignment="1">
      <alignment horizontal="right" vertical="center" indent="1"/>
    </xf>
    <xf numFmtId="177" fontId="5" fillId="0" borderId="19" xfId="0" applyNumberFormat="1" applyFont="1" applyBorder="1" applyAlignment="1">
      <alignment horizontal="right" vertical="center" indent="1"/>
    </xf>
    <xf numFmtId="12" fontId="5" fillId="0" borderId="4"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17" fillId="0" borderId="0" xfId="0" applyFont="1">
      <alignment vertical="center"/>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12"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11" fillId="0" borderId="0" xfId="0" quotePrefix="1" applyFont="1" applyAlignment="1">
      <alignment horizontal="left"/>
    </xf>
    <xf numFmtId="0" fontId="21" fillId="0" borderId="6" xfId="0" applyFont="1" applyBorder="1" applyAlignment="1">
      <alignment horizontal="left" indent="1"/>
    </xf>
    <xf numFmtId="0" fontId="5" fillId="0" borderId="7" xfId="0" applyFont="1" applyBorder="1" applyAlignment="1">
      <alignment horizontal="right" vertical="center" indent="1"/>
    </xf>
    <xf numFmtId="0" fontId="5" fillId="0" borderId="1" xfId="0" applyFont="1" applyBorder="1" applyAlignment="1">
      <alignment horizontal="distributed" vertical="center" indent="1"/>
    </xf>
    <xf numFmtId="0" fontId="5" fillId="0" borderId="12" xfId="0" applyFont="1" applyBorder="1" applyAlignment="1">
      <alignment horizontal="left"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7"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0" fontId="5" fillId="0" borderId="22" xfId="0" applyNumberFormat="1" applyFont="1" applyBorder="1" applyAlignment="1" applyProtection="1">
      <alignment horizontal="left" vertical="center" indent="1"/>
    </xf>
    <xf numFmtId="0" fontId="5" fillId="0" borderId="28" xfId="0" applyNumberFormat="1" applyFont="1" applyBorder="1" applyAlignment="1" applyProtection="1">
      <alignment horizontal="left" vertical="center" indent="1"/>
    </xf>
    <xf numFmtId="0" fontId="5" fillId="0" borderId="25" xfId="0" applyNumberFormat="1" applyFont="1" applyBorder="1" applyAlignment="1" applyProtection="1">
      <alignment horizontal="left" vertical="center" indent="1"/>
    </xf>
    <xf numFmtId="177" fontId="5" fillId="0" borderId="19" xfId="0" applyNumberFormat="1" applyFont="1" applyBorder="1" applyAlignment="1" applyProtection="1">
      <alignment horizontal="right" vertical="center" indent="1"/>
    </xf>
    <xf numFmtId="0" fontId="5" fillId="0" borderId="7" xfId="0" applyFont="1" applyBorder="1" applyAlignment="1" applyProtection="1">
      <alignment horizontal="left" vertical="center"/>
    </xf>
    <xf numFmtId="177" fontId="5" fillId="0" borderId="12" xfId="0" applyNumberFormat="1" applyFont="1" applyBorder="1" applyAlignment="1" applyProtection="1">
      <alignment horizontal="right" vertical="center" indent="1"/>
    </xf>
    <xf numFmtId="12" fontId="5" fillId="0" borderId="12" xfId="0" applyNumberFormat="1" applyFont="1" applyBorder="1" applyAlignment="1" applyProtection="1">
      <alignment horizontal="right" vertical="center" indent="1"/>
    </xf>
    <xf numFmtId="177" fontId="6" fillId="0" borderId="12" xfId="0" applyNumberFormat="1" applyFont="1" applyBorder="1" applyAlignment="1" applyProtection="1">
      <alignment horizontal="right" vertical="center"/>
    </xf>
    <xf numFmtId="0" fontId="5" fillId="2" borderId="2" xfId="0" applyFont="1" applyFill="1" applyBorder="1" applyAlignment="1" applyProtection="1">
      <alignment horizontal="center" vertical="center"/>
      <protection locked="0"/>
    </xf>
    <xf numFmtId="180" fontId="5" fillId="2" borderId="12" xfId="0" applyNumberFormat="1" applyFont="1" applyFill="1" applyBorder="1" applyAlignment="1" applyProtection="1">
      <alignment horizontal="right" vertical="center" indent="1"/>
      <protection locked="0"/>
    </xf>
    <xf numFmtId="176" fontId="15" fillId="2" borderId="12" xfId="0" applyNumberFormat="1" applyFont="1" applyFill="1" applyBorder="1" applyAlignment="1" applyProtection="1">
      <alignment horizontal="right" vertical="center" indent="1"/>
      <protection locked="0"/>
    </xf>
    <xf numFmtId="176" fontId="15" fillId="2" borderId="18" xfId="0" applyNumberFormat="1" applyFont="1" applyFill="1" applyBorder="1" applyAlignment="1" applyProtection="1">
      <alignment horizontal="right" vertical="center" indent="1"/>
      <protection locked="0"/>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1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18" fillId="2" borderId="10" xfId="0" applyFont="1" applyFill="1" applyBorder="1" applyAlignment="1" applyProtection="1">
      <alignment vertical="center" shrinkToFit="1"/>
      <protection locked="0"/>
    </xf>
    <xf numFmtId="176" fontId="15" fillId="2" borderId="12" xfId="0" applyNumberFormat="1" applyFont="1" applyFill="1" applyBorder="1" applyAlignment="1" applyProtection="1">
      <alignment horizontal="right" vertical="center" shrinkToFit="1"/>
      <protection locked="0"/>
    </xf>
    <xf numFmtId="0" fontId="18" fillId="2" borderId="14" xfId="0" applyFont="1" applyFill="1" applyBorder="1" applyAlignment="1" applyProtection="1">
      <alignment vertical="center" shrinkToFit="1"/>
      <protection locked="0"/>
    </xf>
    <xf numFmtId="176" fontId="15" fillId="2" borderId="18"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176" fontId="5" fillId="2" borderId="18" xfId="0" applyNumberFormat="1" applyFont="1" applyFill="1" applyBorder="1" applyAlignment="1" applyProtection="1">
      <alignment horizontal="right" vertical="center" shrinkToFit="1"/>
      <protection locked="0"/>
    </xf>
    <xf numFmtId="0" fontId="7" fillId="2" borderId="0" xfId="0" quotePrefix="1" applyFont="1" applyFill="1" applyAlignment="1" applyProtection="1">
      <alignment horizontal="right" vertical="center"/>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177" fontId="5" fillId="3" borderId="12" xfId="0" applyNumberFormat="1" applyFont="1" applyFill="1" applyBorder="1" applyAlignment="1" applyProtection="1">
      <alignment horizontal="right" vertical="center" indent="1"/>
      <protection locked="0"/>
    </xf>
    <xf numFmtId="177" fontId="5" fillId="3" borderId="12" xfId="0" applyNumberFormat="1" applyFont="1" applyFill="1" applyBorder="1" applyAlignment="1" applyProtection="1">
      <alignment horizontal="right" vertical="center" indent="1"/>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15" xfId="0" applyFont="1" applyFill="1" applyBorder="1" applyAlignment="1">
      <alignment horizontal="left" vertical="center" indent="1"/>
    </xf>
    <xf numFmtId="0" fontId="7" fillId="0" borderId="16" xfId="0" applyFont="1" applyFill="1" applyBorder="1" applyAlignment="1">
      <alignment horizontal="left" vertical="center" indent="1"/>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15" fillId="0" borderId="10" xfId="0" applyFont="1" applyBorder="1" applyAlignment="1">
      <alignment horizontal="left" vertical="center" indent="1"/>
    </xf>
    <xf numFmtId="0" fontId="15" fillId="0" borderId="3" xfId="0" applyFont="1" applyBorder="1" applyAlignment="1">
      <alignment horizontal="left" vertical="center" indent="1"/>
    </xf>
    <xf numFmtId="0" fontId="15" fillId="0" borderId="4" xfId="0" applyFont="1" applyBorder="1" applyAlignment="1">
      <alignment horizontal="left" vertical="center" indent="1"/>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10" fillId="2" borderId="14"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20"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12" xfId="0" applyFont="1" applyBorder="1" applyAlignment="1">
      <alignment horizontal="left" vertical="center" indent="1"/>
    </xf>
    <xf numFmtId="0" fontId="15" fillId="0" borderId="1" xfId="0" applyFont="1" applyBorder="1" applyAlignment="1">
      <alignment horizontal="left" vertical="center" indent="1"/>
    </xf>
    <xf numFmtId="0" fontId="15" fillId="0" borderId="10" xfId="0" applyFont="1" applyBorder="1" applyAlignment="1">
      <alignment horizontal="left" vertical="center" wrapText="1" indent="1"/>
    </xf>
    <xf numFmtId="0" fontId="13" fillId="0" borderId="3" xfId="0" applyFont="1" applyBorder="1" applyAlignment="1">
      <alignment vertical="center"/>
    </xf>
    <xf numFmtId="0" fontId="13" fillId="0" borderId="3" xfId="0" applyFont="1" applyBorder="1" applyAlignment="1">
      <alignment vertical="center" wrapText="1"/>
    </xf>
    <xf numFmtId="0" fontId="15" fillId="0" borderId="10" xfId="0" applyFont="1" applyFill="1" applyBorder="1" applyAlignment="1">
      <alignment horizontal="left" vertical="center" indent="1"/>
    </xf>
    <xf numFmtId="0" fontId="15" fillId="0" borderId="3" xfId="0" applyFont="1" applyFill="1" applyBorder="1" applyAlignment="1">
      <alignment horizontal="left" vertical="center" indent="1"/>
    </xf>
    <xf numFmtId="0" fontId="15" fillId="0" borderId="4" xfId="0" applyFont="1" applyFill="1" applyBorder="1" applyAlignment="1">
      <alignment horizontal="left" vertical="center" indent="1"/>
    </xf>
    <xf numFmtId="0" fontId="5" fillId="0" borderId="10" xfId="0" applyFont="1" applyBorder="1" applyAlignment="1">
      <alignment vertical="center" wrapText="1"/>
    </xf>
    <xf numFmtId="0" fontId="5" fillId="0" borderId="3" xfId="0" applyFont="1" applyBorder="1">
      <alignment vertical="center"/>
    </xf>
    <xf numFmtId="0" fontId="18" fillId="2" borderId="10" xfId="0" applyFont="1" applyFill="1" applyBorder="1" applyAlignment="1" applyProtection="1">
      <alignment vertical="center" shrinkToFit="1"/>
      <protection locked="0"/>
    </xf>
    <xf numFmtId="0" fontId="18" fillId="2" borderId="11" xfId="0" applyFont="1" applyFill="1" applyBorder="1" applyAlignment="1" applyProtection="1">
      <alignment vertical="center" shrinkToFit="1"/>
      <protection locked="0"/>
    </xf>
    <xf numFmtId="0" fontId="13" fillId="0" borderId="3" xfId="0" applyFont="1" applyBorder="1" applyAlignment="1" applyProtection="1">
      <alignment vertical="center"/>
    </xf>
    <xf numFmtId="0" fontId="6" fillId="0" borderId="2" xfId="0" applyFont="1" applyBorder="1" applyAlignment="1" applyProtection="1">
      <alignment horizontal="left" vertical="center" wrapText="1" indent="1"/>
    </xf>
    <xf numFmtId="0" fontId="6" fillId="0" borderId="3" xfId="0" applyFont="1" applyBorder="1" applyAlignment="1" applyProtection="1">
      <alignment horizontal="left" vertical="center" wrapText="1" indent="1"/>
    </xf>
    <xf numFmtId="0" fontId="13" fillId="0" borderId="3" xfId="0" applyFont="1" applyBorder="1" applyAlignment="1" applyProtection="1">
      <alignment vertical="center" wrapText="1"/>
    </xf>
    <xf numFmtId="0" fontId="5" fillId="0" borderId="6" xfId="0" applyFont="1" applyBorder="1" applyAlignment="1" applyProtection="1">
      <alignment horizontal="right" vertical="center" indent="1"/>
    </xf>
    <xf numFmtId="0" fontId="5" fillId="0" borderId="7" xfId="0" applyFont="1" applyBorder="1" applyAlignment="1" applyProtection="1">
      <alignment horizontal="right" vertical="center" indent="1"/>
    </xf>
    <xf numFmtId="0" fontId="18" fillId="2" borderId="14" xfId="0" applyFont="1" applyFill="1" applyBorder="1" applyAlignment="1" applyProtection="1">
      <alignment vertical="center" shrinkToFit="1"/>
      <protection locked="0"/>
    </xf>
    <xf numFmtId="0" fontId="18" fillId="2" borderId="20" xfId="0" applyFont="1" applyFill="1" applyBorder="1" applyAlignment="1" applyProtection="1">
      <alignment vertical="center" shrinkToFit="1"/>
      <protection locked="0"/>
    </xf>
    <xf numFmtId="0" fontId="5" fillId="0" borderId="2"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15" fillId="0" borderId="10" xfId="0" applyFont="1" applyBorder="1" applyAlignment="1" applyProtection="1">
      <alignment horizontal="left" vertical="center" indent="1"/>
    </xf>
    <xf numFmtId="0" fontId="15" fillId="0" borderId="3" xfId="0" applyFont="1" applyBorder="1" applyAlignment="1" applyProtection="1">
      <alignment horizontal="left" vertical="center" indent="1"/>
    </xf>
    <xf numFmtId="0" fontId="15" fillId="0" borderId="4"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5" fillId="0" borderId="10" xfId="0" applyFont="1" applyFill="1" applyBorder="1" applyAlignment="1" applyProtection="1">
      <alignment horizontal="left" vertical="center" indent="1"/>
    </xf>
    <xf numFmtId="0" fontId="15" fillId="0" borderId="3" xfId="0" applyFont="1" applyFill="1" applyBorder="1" applyAlignment="1" applyProtection="1">
      <alignment horizontal="left" vertical="center" indent="1"/>
    </xf>
    <xf numFmtId="0" fontId="15"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5" fillId="0" borderId="12" xfId="0" applyFont="1" applyBorder="1" applyAlignment="1" applyProtection="1">
      <alignment horizontal="left" vertical="center" indent="1"/>
    </xf>
    <xf numFmtId="0" fontId="15" fillId="0" borderId="1" xfId="0" applyFont="1" applyBorder="1" applyAlignment="1" applyProtection="1">
      <alignment horizontal="left" vertical="center" indent="1"/>
    </xf>
    <xf numFmtId="0" fontId="5" fillId="0" borderId="10" xfId="0" applyFont="1" applyBorder="1" applyAlignment="1">
      <alignment horizontal="left" vertical="center" indent="1"/>
    </xf>
    <xf numFmtId="0" fontId="5" fillId="0" borderId="3" xfId="0" applyFont="1" applyBorder="1" applyAlignment="1">
      <alignment horizontal="left" vertical="center"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5" fillId="3" borderId="1" xfId="0" applyFont="1" applyFill="1" applyBorder="1" applyAlignment="1">
      <alignment vertical="center"/>
    </xf>
    <xf numFmtId="0" fontId="15" fillId="3" borderId="1" xfId="0" applyFont="1" applyFill="1" applyBorder="1" applyAlignment="1">
      <alignment vertical="center"/>
    </xf>
    <xf numFmtId="0" fontId="5" fillId="0" borderId="1" xfId="0" applyFont="1" applyBorder="1" applyAlignment="1">
      <alignment horizontal="left" vertical="center" indent="3"/>
    </xf>
    <xf numFmtId="178" fontId="5" fillId="2" borderId="1" xfId="0" applyNumberFormat="1" applyFont="1" applyFill="1" applyBorder="1" applyAlignment="1" applyProtection="1">
      <alignment horizontal="left" vertical="center" indent="1"/>
      <protection locked="0"/>
    </xf>
    <xf numFmtId="179" fontId="5" fillId="2" borderId="1" xfId="0" applyNumberFormat="1" applyFont="1" applyFill="1" applyBorder="1" applyAlignment="1" applyProtection="1">
      <alignment horizontal="left" vertical="center" indent="1"/>
      <protection locked="0"/>
    </xf>
    <xf numFmtId="176" fontId="5" fillId="2" borderId="1" xfId="1" applyNumberFormat="1" applyFont="1" applyFill="1" applyBorder="1" applyAlignment="1" applyProtection="1">
      <alignment horizontal="left" vertical="center" indent="1"/>
      <protection locked="0"/>
    </xf>
    <xf numFmtId="0" fontId="5" fillId="0" borderId="2" xfId="0" applyFont="1" applyBorder="1" applyAlignment="1">
      <alignment horizontal="left" vertical="center" indent="3"/>
    </xf>
    <xf numFmtId="0" fontId="5" fillId="0" borderId="3" xfId="0" applyFont="1" applyBorder="1" applyAlignment="1">
      <alignment horizontal="left" vertical="center" indent="3"/>
    </xf>
    <xf numFmtId="0" fontId="5" fillId="0" borderId="11" xfId="0" applyFont="1" applyBorder="1" applyAlignment="1">
      <alignment horizontal="left" vertical="center" indent="3"/>
    </xf>
    <xf numFmtId="0" fontId="5" fillId="2" borderId="10" xfId="0" applyFont="1" applyFill="1" applyBorder="1" applyAlignment="1" applyProtection="1">
      <alignment horizontal="left" vertical="center" indent="1"/>
      <protection locked="0"/>
    </xf>
    <xf numFmtId="0" fontId="5" fillId="2" borderId="3" xfId="0" applyFont="1" applyFill="1" applyBorder="1" applyAlignment="1" applyProtection="1">
      <alignment horizontal="left" vertical="center" indent="1"/>
      <protection locked="0"/>
    </xf>
    <xf numFmtId="0" fontId="5" fillId="2" borderId="4" xfId="0" applyFont="1" applyFill="1" applyBorder="1" applyAlignment="1" applyProtection="1">
      <alignment horizontal="left" vertical="center" indent="1"/>
      <protection locked="0"/>
    </xf>
    <xf numFmtId="0" fontId="5" fillId="2" borderId="1" xfId="0" applyFont="1" applyFill="1" applyBorder="1" applyAlignment="1" applyProtection="1">
      <alignment horizontal="left" vertical="center" indent="1"/>
      <protection locked="0"/>
    </xf>
    <xf numFmtId="0" fontId="5" fillId="0" borderId="17" xfId="0" applyFont="1" applyBorder="1" applyAlignment="1">
      <alignment horizontal="left" vertical="center" indent="3"/>
    </xf>
    <xf numFmtId="176" fontId="5" fillId="2" borderId="17" xfId="1" applyNumberFormat="1" applyFont="1" applyFill="1" applyBorder="1" applyAlignment="1" applyProtection="1">
      <alignment horizontal="left" vertical="center" indent="1"/>
      <protection locked="0"/>
    </xf>
    <xf numFmtId="0" fontId="10" fillId="2" borderId="10" xfId="0" applyFont="1" applyFill="1" applyBorder="1" applyAlignment="1" applyProtection="1">
      <alignment vertical="center" wrapText="1" shrinkToFit="1"/>
      <protection locked="0"/>
    </xf>
    <xf numFmtId="0" fontId="10" fillId="2" borderId="3" xfId="0" applyFont="1" applyFill="1" applyBorder="1" applyAlignment="1" applyProtection="1">
      <alignment vertical="center" wrapText="1" shrinkToFit="1"/>
      <protection locked="0"/>
    </xf>
    <xf numFmtId="0" fontId="13" fillId="0" borderId="11" xfId="0" applyFont="1" applyBorder="1" applyAlignment="1">
      <alignment vertical="center" wrapText="1"/>
    </xf>
    <xf numFmtId="0" fontId="13" fillId="0" borderId="11" xfId="0" applyFont="1" applyBorder="1" applyAlignment="1">
      <alignment vertical="center"/>
    </xf>
    <xf numFmtId="0" fontId="5" fillId="0" borderId="10" xfId="0" applyFont="1" applyBorder="1" applyAlignment="1">
      <alignment vertical="center" shrinkToFit="1"/>
    </xf>
    <xf numFmtId="0" fontId="5" fillId="0" borderId="3" xfId="0" applyFont="1" applyBorder="1" applyAlignment="1">
      <alignment vertical="center" shrinkToFit="1"/>
    </xf>
    <xf numFmtId="0" fontId="5" fillId="0" borderId="11" xfId="0" applyFont="1" applyBorder="1" applyAlignment="1">
      <alignment vertical="center" shrinkToFit="1"/>
    </xf>
    <xf numFmtId="0" fontId="10" fillId="2" borderId="14" xfId="0" applyFont="1" applyFill="1" applyBorder="1" applyAlignment="1" applyProtection="1">
      <alignment vertical="center" wrapText="1" shrinkToFit="1"/>
      <protection locked="0"/>
    </xf>
    <xf numFmtId="0" fontId="10" fillId="2" borderId="15" xfId="0" applyFont="1" applyFill="1" applyBorder="1" applyAlignment="1" applyProtection="1">
      <alignment vertical="center" wrapText="1" shrinkToFit="1"/>
      <protection locked="0"/>
    </xf>
    <xf numFmtId="0" fontId="5" fillId="0" borderId="30" xfId="0" applyFont="1" applyBorder="1" applyAlignment="1" applyProtection="1">
      <alignment horizontal="center" vertical="center" textRotation="255"/>
    </xf>
    <xf numFmtId="0" fontId="5" fillId="0" borderId="31" xfId="0" applyFont="1" applyBorder="1" applyAlignment="1" applyProtection="1">
      <alignment horizontal="center" vertical="center" textRotation="255"/>
    </xf>
    <xf numFmtId="0" fontId="5" fillId="0" borderId="32" xfId="0" applyFont="1" applyBorder="1" applyAlignment="1" applyProtection="1">
      <alignment horizontal="center" vertical="center" textRotation="255"/>
    </xf>
    <xf numFmtId="0" fontId="15" fillId="2" borderId="23" xfId="0" applyFont="1" applyFill="1" applyBorder="1" applyAlignment="1" applyProtection="1">
      <alignment horizontal="left" vertical="center" indent="1" shrinkToFit="1"/>
      <protection locked="0"/>
    </xf>
    <xf numFmtId="0" fontId="15" fillId="2" borderId="24" xfId="0" applyFont="1" applyFill="1" applyBorder="1" applyAlignment="1" applyProtection="1">
      <alignment horizontal="left" vertical="center" indent="1" shrinkToFit="1"/>
      <protection locked="0"/>
    </xf>
    <xf numFmtId="0" fontId="15" fillId="2" borderId="21" xfId="0" applyFont="1" applyFill="1" applyBorder="1" applyAlignment="1" applyProtection="1">
      <alignment horizontal="left" vertical="center" indent="1" shrinkToFit="1"/>
      <protection locked="0"/>
    </xf>
    <xf numFmtId="0" fontId="15" fillId="2" borderId="29" xfId="0" applyFont="1" applyFill="1" applyBorder="1" applyAlignment="1" applyProtection="1">
      <alignment horizontal="left" vertical="center" indent="1" shrinkToFit="1"/>
      <protection locked="0"/>
    </xf>
    <xf numFmtId="176" fontId="15" fillId="2" borderId="26" xfId="0" applyNumberFormat="1" applyFont="1" applyFill="1" applyBorder="1" applyAlignment="1" applyProtection="1">
      <alignment horizontal="left" vertical="center" indent="1" shrinkToFit="1"/>
      <protection locked="0"/>
    </xf>
    <xf numFmtId="176" fontId="15" fillId="2" borderId="27" xfId="0" applyNumberFormat="1" applyFont="1" applyFill="1" applyBorder="1" applyAlignment="1" applyProtection="1">
      <alignment horizontal="left" vertical="center" indent="1" shrinkToFit="1"/>
      <protection locked="0"/>
    </xf>
    <xf numFmtId="0" fontId="15" fillId="2" borderId="33" xfId="0" applyFont="1" applyFill="1" applyBorder="1" applyAlignment="1" applyProtection="1">
      <alignment horizontal="left" vertical="center" indent="1" shrinkToFit="1"/>
      <protection locked="0"/>
    </xf>
    <xf numFmtId="0" fontId="15" fillId="2" borderId="34" xfId="0" applyFont="1" applyFill="1" applyBorder="1" applyAlignment="1" applyProtection="1">
      <alignment horizontal="left" vertical="center" indent="1" shrinkToFit="1"/>
      <protection locked="0"/>
    </xf>
    <xf numFmtId="0" fontId="15" fillId="2" borderId="35" xfId="0" applyFont="1" applyFill="1" applyBorder="1" applyAlignment="1" applyProtection="1">
      <alignment horizontal="left" vertical="center" indent="1" shrinkToFit="1"/>
      <protection locked="0"/>
    </xf>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cellXfs>
  <cellStyles count="2">
    <cellStyle name="桁区切り" xfId="1" builtinId="6"/>
    <cellStyle name="標準" xfId="0" builtinId="0"/>
  </cellStyles>
  <dxfs count="5">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5</xdr:col>
      <xdr:colOff>57149</xdr:colOff>
      <xdr:row>18</xdr:row>
      <xdr:rowOff>133349</xdr:rowOff>
    </xdr:from>
    <xdr:to>
      <xdr:col>9</xdr:col>
      <xdr:colOff>333374</xdr:colOff>
      <xdr:row>25</xdr:row>
      <xdr:rowOff>133350</xdr:rowOff>
    </xdr:to>
    <xdr:sp macro="" textlink="">
      <xdr:nvSpPr>
        <xdr:cNvPr id="3" name="角丸四角形吹き出し 2"/>
        <xdr:cNvSpPr/>
      </xdr:nvSpPr>
      <xdr:spPr>
        <a:xfrm>
          <a:off x="6524624" y="4981574"/>
          <a:ext cx="3019425" cy="2466976"/>
        </a:xfrm>
        <a:prstGeom prst="wedgeRoundRectCallout">
          <a:avLst>
            <a:gd name="adj1" fmla="val -63245"/>
            <a:gd name="adj2" fmla="val -369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　各交付希望額は入力しないでください。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別紙１～８を入力いただくと</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自動で反映されます。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万が一正常に反映されない場合は、</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当課担当者までご連絡ください。</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意向確認において意向ありの旨を回答した</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事業に係る別紙１～８へ入力してください。　</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85725</xdr:colOff>
      <xdr:row>3</xdr:row>
      <xdr:rowOff>47624</xdr:rowOff>
    </xdr:from>
    <xdr:to>
      <xdr:col>11</xdr:col>
      <xdr:colOff>628650</xdr:colOff>
      <xdr:row>9</xdr:row>
      <xdr:rowOff>57149</xdr:rowOff>
    </xdr:to>
    <xdr:sp macro="" textlink="">
      <xdr:nvSpPr>
        <xdr:cNvPr id="4" name="角丸四角形 3"/>
        <xdr:cNvSpPr/>
      </xdr:nvSpPr>
      <xdr:spPr>
        <a:xfrm>
          <a:off x="6048375" y="676274"/>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シートの追加・削除等も不可。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123825</xdr:colOff>
      <xdr:row>3</xdr:row>
      <xdr:rowOff>76200</xdr:rowOff>
    </xdr:from>
    <xdr:to>
      <xdr:col>13</xdr:col>
      <xdr:colOff>485775</xdr:colOff>
      <xdr:row>9</xdr:row>
      <xdr:rowOff>123825</xdr:rowOff>
    </xdr:to>
    <xdr:sp macro="" textlink="">
      <xdr:nvSpPr>
        <xdr:cNvPr id="4" name="角丸四角形 3"/>
        <xdr:cNvSpPr/>
      </xdr:nvSpPr>
      <xdr:spPr>
        <a:xfrm>
          <a:off x="8791575" y="80962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114300</xdr:colOff>
      <xdr:row>3</xdr:row>
      <xdr:rowOff>142875</xdr:rowOff>
    </xdr:from>
    <xdr:to>
      <xdr:col>13</xdr:col>
      <xdr:colOff>476250</xdr:colOff>
      <xdr:row>9</xdr:row>
      <xdr:rowOff>190500</xdr:rowOff>
    </xdr:to>
    <xdr:sp macro="" textlink="">
      <xdr:nvSpPr>
        <xdr:cNvPr id="4" name="角丸四角形 3"/>
        <xdr:cNvSpPr/>
      </xdr:nvSpPr>
      <xdr:spPr>
        <a:xfrm>
          <a:off x="8782050" y="87630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3" name="角丸四角形 2"/>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133350</xdr:rowOff>
    </xdr:from>
    <xdr:to>
      <xdr:col>13</xdr:col>
      <xdr:colOff>466725</xdr:colOff>
      <xdr:row>9</xdr:row>
      <xdr:rowOff>180975</xdr:rowOff>
    </xdr:to>
    <xdr:sp macro="" textlink="">
      <xdr:nvSpPr>
        <xdr:cNvPr id="4" name="角丸四角形 3"/>
        <xdr:cNvSpPr/>
      </xdr:nvSpPr>
      <xdr:spPr>
        <a:xfrm>
          <a:off x="8772525"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171450</xdr:colOff>
      <xdr:row>3</xdr:row>
      <xdr:rowOff>133350</xdr:rowOff>
    </xdr:from>
    <xdr:to>
      <xdr:col>13</xdr:col>
      <xdr:colOff>533400</xdr:colOff>
      <xdr:row>9</xdr:row>
      <xdr:rowOff>180975</xdr:rowOff>
    </xdr:to>
    <xdr:sp macro="" textlink="">
      <xdr:nvSpPr>
        <xdr:cNvPr id="4" name="角丸四角形 3"/>
        <xdr:cNvSpPr/>
      </xdr:nvSpPr>
      <xdr:spPr>
        <a:xfrm>
          <a:off x="8839200"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123825</xdr:rowOff>
    </xdr:from>
    <xdr:to>
      <xdr:col>13</xdr:col>
      <xdr:colOff>466725</xdr:colOff>
      <xdr:row>9</xdr:row>
      <xdr:rowOff>171450</xdr:rowOff>
    </xdr:to>
    <xdr:sp macro="" textlink="">
      <xdr:nvSpPr>
        <xdr:cNvPr id="4" name="角丸四角形 3"/>
        <xdr:cNvSpPr/>
      </xdr:nvSpPr>
      <xdr:spPr>
        <a:xfrm>
          <a:off x="8772525" y="85725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66675</xdr:colOff>
      <xdr:row>3</xdr:row>
      <xdr:rowOff>95250</xdr:rowOff>
    </xdr:from>
    <xdr:to>
      <xdr:col>13</xdr:col>
      <xdr:colOff>428625</xdr:colOff>
      <xdr:row>9</xdr:row>
      <xdr:rowOff>142875</xdr:rowOff>
    </xdr:to>
    <xdr:sp macro="" textlink="">
      <xdr:nvSpPr>
        <xdr:cNvPr id="4" name="角丸四角形 3"/>
        <xdr:cNvSpPr/>
      </xdr:nvSpPr>
      <xdr:spPr>
        <a:xfrm>
          <a:off x="8734425" y="8286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514350</xdr:colOff>
      <xdr:row>18</xdr:row>
      <xdr:rowOff>190501</xdr:rowOff>
    </xdr:from>
    <xdr:to>
      <xdr:col>10</xdr:col>
      <xdr:colOff>590550</xdr:colOff>
      <xdr:row>22</xdr:row>
      <xdr:rowOff>47625</xdr:rowOff>
    </xdr:to>
    <xdr:sp macro="" textlink="">
      <xdr:nvSpPr>
        <xdr:cNvPr id="4" name="角丸四角形吹き出し 3"/>
        <xdr:cNvSpPr/>
      </xdr:nvSpPr>
      <xdr:spPr>
        <a:xfrm>
          <a:off x="9182100" y="4467226"/>
          <a:ext cx="2819400" cy="2028824"/>
        </a:xfrm>
        <a:prstGeom prst="wedgeRoundRectCallout">
          <a:avLst>
            <a:gd name="adj1" fmla="val -63245"/>
            <a:gd name="adj2" fmla="val -369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u="sng">
              <a:latin typeface="Meiryo UI" panose="020B0604030504040204" pitchFamily="50" charset="-128"/>
              <a:ea typeface="Meiryo UI" panose="020B0604030504040204" pitchFamily="50" charset="-128"/>
            </a:rPr>
            <a:t>（１）に計上できるもの</a:t>
          </a:r>
          <a:endParaRPr kumimoji="1" lang="en-US" altLang="ja-JP" sz="1000" b="1" u="sng">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・システムの導入費、通信費、リース料</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・システムの周辺機器</a:t>
          </a:r>
          <a:r>
            <a:rPr kumimoji="1" lang="en-US" altLang="ja-JP" sz="1000" b="0">
              <a:latin typeface="Meiryo UI" panose="020B0604030504040204" pitchFamily="50" charset="-128"/>
              <a:ea typeface="Meiryo UI" panose="020B0604030504040204" pitchFamily="50" charset="-128"/>
            </a:rPr>
            <a:t>(ic</a:t>
          </a:r>
          <a:r>
            <a:rPr kumimoji="1" lang="ja-JP" altLang="en-US" sz="1000" b="0">
              <a:latin typeface="Meiryo UI" panose="020B0604030504040204" pitchFamily="50" charset="-128"/>
              <a:ea typeface="Meiryo UI" panose="020B0604030504040204" pitchFamily="50" charset="-128"/>
            </a:rPr>
            <a:t>タグ・リーダー等</a:t>
          </a:r>
          <a:r>
            <a:rPr kumimoji="1" lang="en-US" altLang="ja-JP" sz="1000" b="0">
              <a:latin typeface="Meiryo UI" panose="020B0604030504040204" pitchFamily="50" charset="-128"/>
              <a:ea typeface="Meiryo UI" panose="020B0604030504040204" pitchFamily="50" charset="-128"/>
            </a:rPr>
            <a:t>)</a:t>
          </a:r>
        </a:p>
        <a:p>
          <a:pPr algn="l"/>
          <a:r>
            <a:rPr kumimoji="1" lang="ja-JP" altLang="en-US" sz="1000" b="0">
              <a:latin typeface="Meiryo UI" panose="020B0604030504040204" pitchFamily="50" charset="-128"/>
              <a:ea typeface="Meiryo UI" panose="020B0604030504040204" pitchFamily="50" charset="-128"/>
            </a:rPr>
            <a:t>　・</a:t>
          </a:r>
          <a:r>
            <a:rPr kumimoji="1" lang="en-US" altLang="ja-JP" sz="1000" b="0">
              <a:latin typeface="Meiryo UI" panose="020B0604030504040204" pitchFamily="50" charset="-128"/>
              <a:ea typeface="Meiryo UI" panose="020B0604030504040204" pitchFamily="50" charset="-128"/>
            </a:rPr>
            <a:t>Wi-Fi</a:t>
          </a:r>
          <a:r>
            <a:rPr kumimoji="1" lang="ja-JP" altLang="en-US" sz="1000" b="0">
              <a:latin typeface="Meiryo UI" panose="020B0604030504040204" pitchFamily="50" charset="-128"/>
              <a:ea typeface="Meiryo UI" panose="020B0604030504040204" pitchFamily="50" charset="-128"/>
            </a:rPr>
            <a:t>環境整備費</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1" u="sng">
              <a:latin typeface="Meiryo UI" panose="020B0604030504040204" pitchFamily="50" charset="-128"/>
              <a:ea typeface="Meiryo UI" panose="020B0604030504040204" pitchFamily="50" charset="-128"/>
            </a:rPr>
            <a:t>（１）に計上できないもの</a:t>
          </a:r>
          <a:endParaRPr kumimoji="1" lang="en-US" altLang="ja-JP" sz="1000" b="1" u="sng">
            <a:latin typeface="Meiryo UI" panose="020B0604030504040204" pitchFamily="50" charset="-128"/>
            <a:ea typeface="Meiryo UI" panose="020B0604030504040204" pitchFamily="50" charset="-128"/>
          </a:endParaRPr>
        </a:p>
        <a:p>
          <a:pPr algn="l"/>
          <a:r>
            <a:rPr kumimoji="1" lang="ja-JP" altLang="en-US" sz="1000" b="0" u="none">
              <a:latin typeface="Meiryo UI" panose="020B0604030504040204" pitchFamily="50" charset="-128"/>
              <a:ea typeface="Meiryo UI" panose="020B0604030504040204" pitchFamily="50" charset="-128"/>
            </a:rPr>
            <a:t>　・備品購入費</a:t>
          </a:r>
          <a:r>
            <a:rPr kumimoji="1" lang="en-US" altLang="ja-JP" sz="1000" b="0" u="none">
              <a:latin typeface="Meiryo UI" panose="020B0604030504040204" pitchFamily="50" charset="-128"/>
              <a:ea typeface="Meiryo UI" panose="020B0604030504040204" pitchFamily="50" charset="-128"/>
            </a:rPr>
            <a:t>(PC</a:t>
          </a:r>
          <a:r>
            <a:rPr kumimoji="1" lang="ja-JP" altLang="en-US" sz="1000" b="0" u="none">
              <a:latin typeface="Meiryo UI" panose="020B0604030504040204" pitchFamily="50" charset="-128"/>
              <a:ea typeface="Meiryo UI" panose="020B0604030504040204" pitchFamily="50" charset="-128"/>
            </a:rPr>
            <a:t>･タブレット等</a:t>
          </a:r>
          <a:r>
            <a:rPr kumimoji="1" lang="en-US" altLang="ja-JP" sz="1000" b="0" u="none">
              <a:latin typeface="Meiryo UI" panose="020B0604030504040204" pitchFamily="50" charset="-128"/>
              <a:ea typeface="Meiryo UI" panose="020B0604030504040204" pitchFamily="50" charset="-128"/>
            </a:rPr>
            <a:t>)</a:t>
          </a:r>
        </a:p>
        <a:p>
          <a:pPr algn="l"/>
          <a:endParaRPr kumimoji="1" lang="en-US" altLang="ja-JP" sz="1000" b="0" u="none">
            <a:latin typeface="Meiryo UI" panose="020B0604030504040204" pitchFamily="50" charset="-128"/>
            <a:ea typeface="Meiryo UI" panose="020B0604030504040204" pitchFamily="50" charset="-128"/>
          </a:endParaRPr>
        </a:p>
        <a:p>
          <a:pPr algn="l"/>
          <a:r>
            <a:rPr kumimoji="1" lang="en-US" altLang="ja-JP" sz="1000" b="0" u="none">
              <a:latin typeface="Meiryo UI" panose="020B0604030504040204" pitchFamily="50" charset="-128"/>
              <a:ea typeface="Meiryo UI" panose="020B0604030504040204" pitchFamily="50" charset="-128"/>
            </a:rPr>
            <a:t>※</a:t>
          </a:r>
          <a:r>
            <a:rPr kumimoji="1" lang="ja-JP" altLang="en-US" sz="1000" b="0" u="none">
              <a:latin typeface="Meiryo UI" panose="020B0604030504040204" pitchFamily="50" charset="-128"/>
              <a:ea typeface="Meiryo UI" panose="020B0604030504040204" pitchFamily="50" charset="-128"/>
            </a:rPr>
            <a:t>詳細は</a:t>
          </a:r>
          <a:r>
            <a:rPr kumimoji="1" lang="en-US" altLang="ja-JP" sz="1000" b="0" u="none">
              <a:latin typeface="Meiryo UI" panose="020B0604030504040204" pitchFamily="50" charset="-128"/>
              <a:ea typeface="Meiryo UI" panose="020B0604030504040204" pitchFamily="50" charset="-128"/>
            </a:rPr>
            <a:t>FAQ</a:t>
          </a:r>
          <a:r>
            <a:rPr kumimoji="1" lang="ja-JP" altLang="en-US" sz="1000" b="0" u="none">
              <a:latin typeface="Meiryo UI" panose="020B0604030504040204" pitchFamily="50" charset="-128"/>
              <a:ea typeface="Meiryo UI" panose="020B0604030504040204" pitchFamily="50" charset="-128"/>
            </a:rPr>
            <a:t>を参照すること</a:t>
          </a:r>
          <a:endParaRPr kumimoji="1" lang="en-US" altLang="ja-JP" sz="1000" b="0" u="none">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85725</xdr:rowOff>
    </xdr:from>
    <xdr:to>
      <xdr:col>13</xdr:col>
      <xdr:colOff>466725</xdr:colOff>
      <xdr:row>9</xdr:row>
      <xdr:rowOff>133350</xdr:rowOff>
    </xdr:to>
    <xdr:sp macro="" textlink="">
      <xdr:nvSpPr>
        <xdr:cNvPr id="6" name="角丸四角形 5"/>
        <xdr:cNvSpPr/>
      </xdr:nvSpPr>
      <xdr:spPr>
        <a:xfrm>
          <a:off x="8772525" y="81915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542925</xdr:colOff>
      <xdr:row>25</xdr:row>
      <xdr:rowOff>180975</xdr:rowOff>
    </xdr:from>
    <xdr:to>
      <xdr:col>10</xdr:col>
      <xdr:colOff>619125</xdr:colOff>
      <xdr:row>28</xdr:row>
      <xdr:rowOff>419100</xdr:rowOff>
    </xdr:to>
    <xdr:sp macro="" textlink="">
      <xdr:nvSpPr>
        <xdr:cNvPr id="7" name="角丸四角形吹き出し 6"/>
        <xdr:cNvSpPr/>
      </xdr:nvSpPr>
      <xdr:spPr>
        <a:xfrm>
          <a:off x="9210675" y="7429500"/>
          <a:ext cx="2819400" cy="2209800"/>
        </a:xfrm>
        <a:prstGeom prst="wedgeRoundRectCallout">
          <a:avLst>
            <a:gd name="adj1" fmla="val -63245"/>
            <a:gd name="adj2" fmla="val -369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u="sng">
              <a:latin typeface="Meiryo UI" panose="020B0604030504040204" pitchFamily="50" charset="-128"/>
              <a:ea typeface="Meiryo UI" panose="020B0604030504040204" pitchFamily="50" charset="-128"/>
            </a:rPr>
            <a:t>（２）に計上できるもの</a:t>
          </a:r>
          <a:endParaRPr kumimoji="1" lang="en-US" altLang="ja-JP" sz="1000" b="1" u="sng">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0">
              <a:solidFill>
                <a:schemeClr val="lt1"/>
              </a:solidFill>
              <a:effectLst/>
              <a:latin typeface="Meiryo UI" panose="020B0604030504040204" pitchFamily="50" charset="-128"/>
              <a:ea typeface="Meiryo UI" panose="020B0604030504040204" pitchFamily="50" charset="-128"/>
              <a:cs typeface="+mn-cs"/>
            </a:rPr>
            <a:t>・備品購入費</a:t>
          </a:r>
          <a:r>
            <a:rPr kumimoji="1" lang="en-US" altLang="ja-JP" sz="1000" b="0">
              <a:solidFill>
                <a:schemeClr val="lt1"/>
              </a:solidFill>
              <a:effectLst/>
              <a:latin typeface="Meiryo UI" panose="020B0604030504040204" pitchFamily="50" charset="-128"/>
              <a:ea typeface="Meiryo UI" panose="020B0604030504040204" pitchFamily="50" charset="-128"/>
              <a:cs typeface="+mn-cs"/>
            </a:rPr>
            <a:t>(PC</a:t>
          </a:r>
          <a:r>
            <a:rPr kumimoji="1" lang="ja-JP" altLang="ja-JP" sz="1000" b="0">
              <a:solidFill>
                <a:schemeClr val="lt1"/>
              </a:solidFill>
              <a:effectLst/>
              <a:latin typeface="Meiryo UI" panose="020B0604030504040204" pitchFamily="50" charset="-128"/>
              <a:ea typeface="Meiryo UI" panose="020B0604030504040204" pitchFamily="50" charset="-128"/>
              <a:cs typeface="+mn-cs"/>
            </a:rPr>
            <a:t>･タブレット等</a:t>
          </a:r>
          <a:r>
            <a:rPr kumimoji="1" lang="en-US" altLang="ja-JP" sz="1000" b="0">
              <a:solidFill>
                <a:schemeClr val="lt1"/>
              </a:solidFill>
              <a:effectLst/>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u="sng">
              <a:solidFill>
                <a:schemeClr val="lt1"/>
              </a:solidFill>
              <a:effectLst/>
              <a:latin typeface="Meiryo UI" panose="020B0604030504040204" pitchFamily="50" charset="-128"/>
              <a:ea typeface="Meiryo UI" panose="020B0604030504040204" pitchFamily="50" charset="-128"/>
              <a:cs typeface="+mn-cs"/>
            </a:rPr>
            <a:t>（</a:t>
          </a:r>
          <a:r>
            <a:rPr kumimoji="1" lang="ja-JP" altLang="en-US" sz="1000" b="1" u="sng">
              <a:solidFill>
                <a:schemeClr val="lt1"/>
              </a:solidFill>
              <a:effectLst/>
              <a:latin typeface="Meiryo UI" panose="020B0604030504040204" pitchFamily="50" charset="-128"/>
              <a:ea typeface="Meiryo UI" panose="020B0604030504040204" pitchFamily="50" charset="-128"/>
              <a:cs typeface="+mn-cs"/>
            </a:rPr>
            <a:t>２</a:t>
          </a:r>
          <a:r>
            <a:rPr kumimoji="1" lang="ja-JP" altLang="ja-JP" sz="1000" b="1" u="sng">
              <a:solidFill>
                <a:schemeClr val="lt1"/>
              </a:solidFill>
              <a:effectLst/>
              <a:latin typeface="Meiryo UI" panose="020B0604030504040204" pitchFamily="50" charset="-128"/>
              <a:ea typeface="Meiryo UI" panose="020B0604030504040204" pitchFamily="50" charset="-128"/>
              <a:cs typeface="+mn-cs"/>
            </a:rPr>
            <a:t>）に計上できないもの</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・システムの導入費、通信費、リース料</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・システムの周辺機器</a:t>
          </a:r>
          <a:r>
            <a:rPr kumimoji="1" lang="en-US" altLang="ja-JP" sz="1000" b="0">
              <a:latin typeface="Meiryo UI" panose="020B0604030504040204" pitchFamily="50" charset="-128"/>
              <a:ea typeface="Meiryo UI" panose="020B0604030504040204" pitchFamily="50" charset="-128"/>
            </a:rPr>
            <a:t>(ic</a:t>
          </a:r>
          <a:r>
            <a:rPr kumimoji="1" lang="ja-JP" altLang="en-US" sz="1000" b="0">
              <a:latin typeface="Meiryo UI" panose="020B0604030504040204" pitchFamily="50" charset="-128"/>
              <a:ea typeface="Meiryo UI" panose="020B0604030504040204" pitchFamily="50" charset="-128"/>
            </a:rPr>
            <a:t>タグ・リーダー等</a:t>
          </a:r>
          <a:r>
            <a:rPr kumimoji="1" lang="en-US" altLang="ja-JP" sz="1000" b="0">
              <a:latin typeface="Meiryo UI" panose="020B0604030504040204" pitchFamily="50" charset="-128"/>
              <a:ea typeface="Meiryo UI" panose="020B0604030504040204" pitchFamily="50" charset="-128"/>
            </a:rPr>
            <a:t>)</a:t>
          </a:r>
        </a:p>
        <a:p>
          <a:pPr algn="l"/>
          <a:r>
            <a:rPr kumimoji="1" lang="ja-JP" altLang="en-US" sz="1000" b="0">
              <a:latin typeface="Meiryo UI" panose="020B0604030504040204" pitchFamily="50" charset="-128"/>
              <a:ea typeface="Meiryo UI" panose="020B0604030504040204" pitchFamily="50" charset="-128"/>
            </a:rPr>
            <a:t>　・</a:t>
          </a:r>
          <a:r>
            <a:rPr kumimoji="1" lang="en-US" altLang="ja-JP" sz="1000" b="0">
              <a:latin typeface="Meiryo UI" panose="020B0604030504040204" pitchFamily="50" charset="-128"/>
              <a:ea typeface="Meiryo UI" panose="020B0604030504040204" pitchFamily="50" charset="-128"/>
            </a:rPr>
            <a:t>Wi-Fi</a:t>
          </a:r>
          <a:r>
            <a:rPr kumimoji="1" lang="ja-JP" altLang="en-US" sz="1000" b="0">
              <a:latin typeface="Meiryo UI" panose="020B0604030504040204" pitchFamily="50" charset="-128"/>
              <a:ea typeface="Meiryo UI" panose="020B0604030504040204" pitchFamily="50" charset="-128"/>
            </a:rPr>
            <a:t>環境整備費</a:t>
          </a:r>
          <a:endParaRPr kumimoji="1" lang="en-US" altLang="ja-JP" sz="1000" b="0">
            <a:latin typeface="Meiryo UI" panose="020B0604030504040204" pitchFamily="50" charset="-128"/>
            <a:ea typeface="Meiryo UI" panose="020B0604030504040204" pitchFamily="50" charset="-128"/>
          </a:endParaRPr>
        </a:p>
        <a:p>
          <a:pPr algn="l"/>
          <a:endParaRPr kumimoji="1" lang="en-US" altLang="ja-JP" sz="1000" b="0">
            <a:latin typeface="Meiryo UI" panose="020B0604030504040204" pitchFamily="50" charset="-128"/>
            <a:ea typeface="Meiryo UI" panose="020B0604030504040204" pitchFamily="50" charset="-128"/>
          </a:endParaRPr>
        </a:p>
        <a:p>
          <a:pPr algn="l"/>
          <a:r>
            <a:rPr kumimoji="1" lang="en-US" altLang="ja-JP" sz="1000" b="0">
              <a:latin typeface="Meiryo UI" panose="020B0604030504040204" pitchFamily="50" charset="-128"/>
              <a:ea typeface="Meiryo UI" panose="020B0604030504040204" pitchFamily="50" charset="-128"/>
            </a:rPr>
            <a:t>※</a:t>
          </a:r>
          <a:r>
            <a:rPr kumimoji="1" lang="ja-JP" altLang="en-US" sz="1000" b="0">
              <a:latin typeface="Meiryo UI" panose="020B0604030504040204" pitchFamily="50" charset="-128"/>
              <a:ea typeface="Meiryo UI" panose="020B0604030504040204" pitchFamily="50" charset="-128"/>
            </a:rPr>
            <a:t>詳細は</a:t>
          </a:r>
          <a:r>
            <a:rPr kumimoji="1" lang="en-US" altLang="ja-JP" sz="1000" b="0">
              <a:latin typeface="Meiryo UI" panose="020B0604030504040204" pitchFamily="50" charset="-128"/>
              <a:ea typeface="Meiryo UI" panose="020B0604030504040204" pitchFamily="50" charset="-128"/>
            </a:rPr>
            <a:t>FAQ</a:t>
          </a:r>
          <a:r>
            <a:rPr kumimoji="1" lang="ja-JP" altLang="en-US" sz="1000" b="0">
              <a:latin typeface="Meiryo UI" panose="020B0604030504040204" pitchFamily="50" charset="-128"/>
              <a:ea typeface="Meiryo UI" panose="020B0604030504040204" pitchFamily="50" charset="-128"/>
            </a:rPr>
            <a:t>を参照すること</a:t>
          </a:r>
          <a:endParaRPr kumimoji="1" lang="en-US" altLang="ja-JP" sz="1000" b="0">
            <a:latin typeface="Meiryo UI" panose="020B0604030504040204" pitchFamily="50" charset="-128"/>
            <a:ea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95250</xdr:rowOff>
    </xdr:from>
    <xdr:to>
      <xdr:col>13</xdr:col>
      <xdr:colOff>466725</xdr:colOff>
      <xdr:row>9</xdr:row>
      <xdr:rowOff>142875</xdr:rowOff>
    </xdr:to>
    <xdr:sp macro="" textlink="">
      <xdr:nvSpPr>
        <xdr:cNvPr id="5" name="角丸四角形 4"/>
        <xdr:cNvSpPr/>
      </xdr:nvSpPr>
      <xdr:spPr>
        <a:xfrm>
          <a:off x="8772525" y="8286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3"/>
  <sheetViews>
    <sheetView tabSelected="1" view="pageBreakPreview" zoomScaleNormal="100" zoomScaleSheetLayoutView="100" workbookViewId="0">
      <selection activeCell="D3" sqref="D3"/>
    </sheetView>
  </sheetViews>
  <sheetFormatPr defaultRowHeight="16.5" customHeight="1"/>
  <cols>
    <col min="1" max="1" width="18.5" style="10" customWidth="1"/>
    <col min="2" max="2" width="20.625" style="10" customWidth="1"/>
    <col min="3" max="3" width="18.5" style="10" customWidth="1"/>
    <col min="4" max="4" width="20.625" style="10" customWidth="1"/>
    <col min="5" max="5" width="6.625" style="10" customWidth="1"/>
    <col min="6" max="16384" width="9" style="10"/>
  </cols>
  <sheetData>
    <row r="1" spans="1:6" ht="16.5" customHeight="1">
      <c r="A1" s="10" t="s">
        <v>33</v>
      </c>
    </row>
    <row r="3" spans="1:6" ht="16.5" customHeight="1">
      <c r="D3" s="74" t="s">
        <v>42</v>
      </c>
      <c r="E3" s="11"/>
    </row>
    <row r="4" spans="1:6" ht="16.5" customHeight="1">
      <c r="D4" s="12"/>
      <c r="E4" s="12"/>
      <c r="F4" s="12"/>
    </row>
    <row r="5" spans="1:6" ht="16.5" customHeight="1">
      <c r="A5" s="10" t="s">
        <v>3</v>
      </c>
    </row>
    <row r="7" spans="1:6" ht="16.5" customHeight="1">
      <c r="A7" s="85" t="s">
        <v>44</v>
      </c>
      <c r="B7" s="86"/>
      <c r="C7" s="86"/>
      <c r="D7" s="86"/>
    </row>
    <row r="8" spans="1:6" ht="16.5" customHeight="1">
      <c r="A8" s="12"/>
      <c r="B8" s="12"/>
      <c r="C8" s="12"/>
      <c r="D8" s="12"/>
      <c r="E8" s="12"/>
    </row>
    <row r="9" spans="1:6" ht="33" customHeight="1">
      <c r="A9" s="87" t="s">
        <v>45</v>
      </c>
      <c r="B9" s="87"/>
      <c r="C9" s="87"/>
      <c r="D9" s="87"/>
      <c r="E9" s="12"/>
    </row>
    <row r="10" spans="1:6" ht="16.5" customHeight="1">
      <c r="A10" s="18"/>
      <c r="B10" s="12"/>
      <c r="C10" s="12"/>
      <c r="D10" s="12"/>
      <c r="E10" s="12"/>
    </row>
    <row r="11" spans="1:6" ht="26.25" customHeight="1">
      <c r="A11" s="16" t="s">
        <v>27</v>
      </c>
      <c r="B11" s="75"/>
      <c r="C11" s="16" t="s">
        <v>28</v>
      </c>
      <c r="D11" s="76"/>
    </row>
    <row r="12" spans="1:6" ht="26.25" customHeight="1">
      <c r="A12" s="16" t="s">
        <v>29</v>
      </c>
      <c r="B12" s="79"/>
      <c r="C12" s="80"/>
      <c r="D12" s="81"/>
    </row>
    <row r="13" spans="1:6" ht="26.25" customHeight="1">
      <c r="A13" s="16" t="s">
        <v>30</v>
      </c>
      <c r="B13" s="79"/>
      <c r="C13" s="80"/>
      <c r="D13" s="81"/>
    </row>
    <row r="14" spans="1:6" ht="26.25" customHeight="1">
      <c r="A14" s="16" t="s">
        <v>31</v>
      </c>
      <c r="B14" s="79"/>
      <c r="C14" s="80"/>
      <c r="D14" s="81"/>
    </row>
    <row r="15" spans="1:6" ht="26.25" customHeight="1">
      <c r="A15" s="16" t="s">
        <v>32</v>
      </c>
      <c r="B15" s="79"/>
      <c r="C15" s="80"/>
      <c r="D15" s="81"/>
    </row>
    <row r="16" spans="1:6" ht="26.25" customHeight="1">
      <c r="A16" s="16" t="s">
        <v>34</v>
      </c>
      <c r="B16" s="79"/>
      <c r="C16" s="80"/>
      <c r="D16" s="81"/>
    </row>
    <row r="17" spans="1:6" ht="26.25" customHeight="1">
      <c r="A17" s="16" t="s">
        <v>54</v>
      </c>
      <c r="B17" s="79"/>
      <c r="C17" s="80"/>
      <c r="D17" s="81"/>
    </row>
    <row r="18" spans="1:6" ht="16.5" customHeight="1">
      <c r="A18" s="13"/>
    </row>
    <row r="19" spans="1:6" ht="16.5" customHeight="1">
      <c r="A19" s="10" t="s">
        <v>35</v>
      </c>
    </row>
    <row r="20" spans="1:6" ht="16.5" customHeight="1">
      <c r="A20" s="89" t="s">
        <v>40</v>
      </c>
      <c r="B20" s="90"/>
      <c r="C20" s="91"/>
      <c r="D20" s="17" t="s">
        <v>41</v>
      </c>
    </row>
    <row r="21" spans="1:6" ht="32.25" customHeight="1">
      <c r="A21" s="82" t="s">
        <v>6</v>
      </c>
      <c r="B21" s="83"/>
      <c r="C21" s="84"/>
      <c r="D21" s="24">
        <f>'別紙１（コロナ①）'!F45</f>
        <v>0</v>
      </c>
    </row>
    <row r="22" spans="1:6" ht="32.25" customHeight="1">
      <c r="A22" s="82" t="s">
        <v>109</v>
      </c>
      <c r="B22" s="83"/>
      <c r="C22" s="84"/>
      <c r="D22" s="24">
        <f>'別紙２（コロナ②）'!F45</f>
        <v>0</v>
      </c>
    </row>
    <row r="23" spans="1:6" ht="32.25" customHeight="1">
      <c r="A23" s="82" t="s">
        <v>7</v>
      </c>
      <c r="B23" s="83"/>
      <c r="C23" s="84"/>
      <c r="D23" s="24">
        <f>'別紙３（遊具等）'!F44</f>
        <v>0</v>
      </c>
    </row>
    <row r="24" spans="1:6" ht="32.25" customHeight="1">
      <c r="A24" s="92" t="s">
        <v>5</v>
      </c>
      <c r="B24" s="83"/>
      <c r="C24" s="84"/>
      <c r="D24" s="24">
        <f>'別紙４（移行のための準備支援）'!F38</f>
        <v>0</v>
      </c>
      <c r="F24" s="14"/>
    </row>
    <row r="25" spans="1:6" ht="32.25" customHeight="1">
      <c r="A25" s="92" t="s">
        <v>37</v>
      </c>
      <c r="B25" s="83"/>
      <c r="C25" s="84"/>
      <c r="D25" s="24">
        <f>'別紙５（ICT①）'!F35</f>
        <v>0</v>
      </c>
    </row>
    <row r="26" spans="1:6" ht="32.25" customHeight="1">
      <c r="A26" s="92" t="s">
        <v>38</v>
      </c>
      <c r="B26" s="83"/>
      <c r="C26" s="84"/>
      <c r="D26" s="24">
        <f>'別紙６（ICT②）'!F34</f>
        <v>0</v>
      </c>
    </row>
    <row r="27" spans="1:6" ht="32.25" customHeight="1">
      <c r="A27" s="92" t="s">
        <v>108</v>
      </c>
      <c r="B27" s="83"/>
      <c r="C27" s="84"/>
      <c r="D27" s="24">
        <f>'別紙７（ICT③）'!F38</f>
        <v>0</v>
      </c>
    </row>
    <row r="28" spans="1:6" ht="32.25" customHeight="1" thickBot="1">
      <c r="A28" s="93" t="s">
        <v>4</v>
      </c>
      <c r="B28" s="94"/>
      <c r="C28" s="95"/>
      <c r="D28" s="25">
        <f>'別紙８（研修）'!F76</f>
        <v>0</v>
      </c>
    </row>
    <row r="29" spans="1:6" ht="27" customHeight="1" thickTop="1">
      <c r="A29" s="96" t="s">
        <v>39</v>
      </c>
      <c r="B29" s="97"/>
      <c r="C29" s="98"/>
      <c r="D29" s="23">
        <f>SUM(D21:D28)</f>
        <v>0</v>
      </c>
    </row>
    <row r="30" spans="1:6" ht="16.5" customHeight="1">
      <c r="A30" s="87"/>
      <c r="B30" s="87"/>
      <c r="C30" s="87"/>
      <c r="D30" s="87"/>
      <c r="E30" s="87"/>
      <c r="F30" s="15"/>
    </row>
    <row r="31" spans="1:6" ht="16.5" customHeight="1">
      <c r="A31" s="10" t="s">
        <v>36</v>
      </c>
    </row>
    <row r="32" spans="1:6" ht="26.25" customHeight="1">
      <c r="A32" s="88" t="s">
        <v>43</v>
      </c>
      <c r="B32" s="88"/>
      <c r="C32" s="88"/>
      <c r="D32" s="88"/>
    </row>
    <row r="33" ht="7.5" customHeight="1"/>
  </sheetData>
  <sheetProtection algorithmName="SHA-512" hashValue="UrY7H0vuN32E5edB10L30py4IJXvm+1iUQ1p7/oL4t0BcAEFTy6V3S/edJmHKiPNf4p+xlMfCsFc0Q+BcWESIw==" saltValue="qCHSwH48kdV3yb0eVPalKg==" spinCount="100000" sheet="1" objects="1" scenarios="1"/>
  <mergeCells count="20">
    <mergeCell ref="A32:D32"/>
    <mergeCell ref="A30:E30"/>
    <mergeCell ref="A20:C20"/>
    <mergeCell ref="A24:C24"/>
    <mergeCell ref="A25:C25"/>
    <mergeCell ref="A26:C26"/>
    <mergeCell ref="A28:C28"/>
    <mergeCell ref="A29:C29"/>
    <mergeCell ref="A27:C27"/>
    <mergeCell ref="A22:C22"/>
    <mergeCell ref="B15:D15"/>
    <mergeCell ref="B16:D16"/>
    <mergeCell ref="A21:C21"/>
    <mergeCell ref="A23:C23"/>
    <mergeCell ref="A7:D7"/>
    <mergeCell ref="A9:D9"/>
    <mergeCell ref="B12:D12"/>
    <mergeCell ref="B13:D13"/>
    <mergeCell ref="B14:D14"/>
    <mergeCell ref="B17:D17"/>
  </mergeCells>
  <phoneticPr fontId="1"/>
  <dataValidations count="1">
    <dataValidation type="list" allowBlank="1" showInputMessage="1" showErrorMessage="1" sqref="D11">
      <formula1>"私学助成,施設型給付,幼稚園型認定こども園,幼保連携型認定こども園"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45"/>
  <sheetViews>
    <sheetView view="pageBreakPreview" zoomScaleNormal="100" zoomScaleSheetLayoutView="100" workbookViewId="0">
      <selection activeCell="A9" sqref="A9"/>
    </sheetView>
  </sheetViews>
  <sheetFormatPr defaultRowHeight="13.5"/>
  <cols>
    <col min="1" max="1" width="5.25" style="1" customWidth="1"/>
    <col min="2" max="2" width="18.625" style="1" customWidth="1"/>
    <col min="3" max="3" width="20.625" style="1" customWidth="1"/>
    <col min="4" max="4" width="20.875" style="1" customWidth="1"/>
    <col min="5" max="5" width="29.5" style="1" customWidth="1"/>
    <col min="6" max="6" width="18.875" style="1" customWidth="1"/>
    <col min="7" max="16384" width="9" style="1"/>
  </cols>
  <sheetData>
    <row r="1" spans="1:6" s="3" customFormat="1">
      <c r="A1" s="9" t="s">
        <v>26</v>
      </c>
      <c r="F1" s="2" t="s">
        <v>60</v>
      </c>
    </row>
    <row r="3" spans="1:6" ht="30.75" customHeight="1">
      <c r="A3" s="118" t="s">
        <v>8</v>
      </c>
      <c r="B3" s="118"/>
      <c r="C3" s="118"/>
      <c r="D3" s="118"/>
      <c r="E3" s="118"/>
      <c r="F3" s="118"/>
    </row>
    <row r="4" spans="1:6" ht="20.25" customHeight="1">
      <c r="A4" s="22" t="s">
        <v>46</v>
      </c>
      <c r="B4" s="21"/>
      <c r="C4" s="21"/>
      <c r="D4" s="21"/>
      <c r="E4" s="21"/>
      <c r="F4" s="21"/>
    </row>
    <row r="5" spans="1:6" ht="18" customHeight="1">
      <c r="A5" s="112" t="s">
        <v>14</v>
      </c>
      <c r="B5" s="113"/>
      <c r="C5" s="19">
        <f>'計画書（鑑）'!B11</f>
        <v>0</v>
      </c>
      <c r="D5" s="4" t="s">
        <v>15</v>
      </c>
      <c r="E5" s="99">
        <f>'計画書（鑑）'!D11</f>
        <v>0</v>
      </c>
      <c r="F5" s="100"/>
    </row>
    <row r="6" spans="1:6" ht="18" customHeight="1">
      <c r="A6" s="112" t="s">
        <v>50</v>
      </c>
      <c r="B6" s="113"/>
      <c r="C6" s="114">
        <f>'計画書（鑑）'!B12</f>
        <v>0</v>
      </c>
      <c r="D6" s="115"/>
      <c r="E6" s="115"/>
      <c r="F6" s="115"/>
    </row>
    <row r="7" spans="1:6" ht="18" customHeight="1">
      <c r="A7" s="112" t="s">
        <v>0</v>
      </c>
      <c r="B7" s="113"/>
      <c r="C7" s="114">
        <f>'計画書（鑑）'!B14</f>
        <v>0</v>
      </c>
      <c r="D7" s="115"/>
      <c r="E7" s="115"/>
      <c r="F7" s="115"/>
    </row>
    <row r="8" spans="1:6" s="3" customFormat="1" ht="20.25" customHeight="1">
      <c r="A8" s="22" t="s">
        <v>47</v>
      </c>
      <c r="B8" s="21"/>
      <c r="C8" s="21"/>
      <c r="D8" s="21"/>
      <c r="E8" s="21"/>
      <c r="F8" s="21"/>
    </row>
    <row r="9" spans="1:6" s="3" customFormat="1" ht="18" customHeight="1">
      <c r="A9" s="59"/>
      <c r="B9" s="126" t="s">
        <v>135</v>
      </c>
      <c r="C9" s="127"/>
      <c r="D9" s="127"/>
      <c r="E9" s="127"/>
      <c r="F9" s="128"/>
    </row>
    <row r="10" spans="1:6" ht="18" customHeight="1">
      <c r="A10" s="59"/>
      <c r="B10" s="121" t="s">
        <v>17</v>
      </c>
      <c r="C10" s="122"/>
      <c r="D10" s="122"/>
      <c r="E10" s="122"/>
      <c r="F10" s="122"/>
    </row>
    <row r="11" spans="1:6" ht="18" customHeight="1">
      <c r="A11" s="59"/>
      <c r="B11" s="107" t="s">
        <v>19</v>
      </c>
      <c r="C11" s="108"/>
      <c r="D11" s="108"/>
      <c r="E11" s="108"/>
      <c r="F11" s="109"/>
    </row>
    <row r="12" spans="1:6" ht="18" customHeight="1">
      <c r="A12" s="59"/>
      <c r="B12" s="107" t="s">
        <v>20</v>
      </c>
      <c r="C12" s="108"/>
      <c r="D12" s="108"/>
      <c r="E12" s="108"/>
      <c r="F12" s="109"/>
    </row>
    <row r="13" spans="1:6" ht="18" customHeight="1">
      <c r="A13" s="59"/>
      <c r="B13" s="123" t="s">
        <v>21</v>
      </c>
      <c r="C13" s="108"/>
      <c r="D13" s="108"/>
      <c r="E13" s="108"/>
      <c r="F13" s="109"/>
    </row>
    <row r="14" spans="1:6" ht="18" customHeight="1">
      <c r="A14" s="59"/>
      <c r="B14" s="126" t="s">
        <v>111</v>
      </c>
      <c r="C14" s="127"/>
      <c r="D14" s="127"/>
      <c r="E14" s="127"/>
      <c r="F14" s="128"/>
    </row>
    <row r="15" spans="1:6" ht="18" customHeight="1">
      <c r="A15" s="59"/>
      <c r="B15" s="107" t="s">
        <v>90</v>
      </c>
      <c r="C15" s="108"/>
      <c r="D15" s="108"/>
      <c r="E15" s="108"/>
      <c r="F15" s="109"/>
    </row>
    <row r="16" spans="1:6" ht="18" customHeight="1">
      <c r="A16" s="59"/>
      <c r="B16" s="107" t="s">
        <v>18</v>
      </c>
      <c r="C16" s="108"/>
      <c r="D16" s="108"/>
      <c r="E16" s="108"/>
      <c r="F16" s="109"/>
    </row>
    <row r="17" spans="1:6" s="3" customFormat="1" ht="20.25" customHeight="1">
      <c r="A17" s="22" t="s">
        <v>48</v>
      </c>
      <c r="B17" s="21"/>
      <c r="C17" s="21"/>
      <c r="D17" s="21"/>
      <c r="E17" s="21"/>
      <c r="F17" s="21"/>
    </row>
    <row r="18" spans="1:6" ht="15.75" customHeight="1">
      <c r="A18" s="7" t="s">
        <v>23</v>
      </c>
      <c r="B18" s="101" t="s">
        <v>22</v>
      </c>
      <c r="C18" s="102"/>
      <c r="D18" s="105" t="s">
        <v>55</v>
      </c>
      <c r="E18" s="106"/>
      <c r="F18" s="8" t="s">
        <v>16</v>
      </c>
    </row>
    <row r="19" spans="1:6" ht="26.25" customHeight="1">
      <c r="A19" s="7">
        <v>1</v>
      </c>
      <c r="B19" s="103"/>
      <c r="C19" s="104"/>
      <c r="D19" s="103"/>
      <c r="E19" s="104"/>
      <c r="F19" s="72"/>
    </row>
    <row r="20" spans="1:6" ht="26.25" customHeight="1">
      <c r="A20" s="7">
        <v>2</v>
      </c>
      <c r="B20" s="103"/>
      <c r="C20" s="104"/>
      <c r="D20" s="103"/>
      <c r="E20" s="104"/>
      <c r="F20" s="72"/>
    </row>
    <row r="21" spans="1:6" ht="26.25" customHeight="1">
      <c r="A21" s="7">
        <v>3</v>
      </c>
      <c r="B21" s="103"/>
      <c r="C21" s="104"/>
      <c r="D21" s="103"/>
      <c r="E21" s="104"/>
      <c r="F21" s="72"/>
    </row>
    <row r="22" spans="1:6" ht="26.25" customHeight="1">
      <c r="A22" s="7">
        <v>4</v>
      </c>
      <c r="B22" s="103"/>
      <c r="C22" s="104"/>
      <c r="D22" s="103"/>
      <c r="E22" s="104"/>
      <c r="F22" s="72"/>
    </row>
    <row r="23" spans="1:6" ht="26.25" customHeight="1">
      <c r="A23" s="7">
        <v>5</v>
      </c>
      <c r="B23" s="103"/>
      <c r="C23" s="104"/>
      <c r="D23" s="103"/>
      <c r="E23" s="104"/>
      <c r="F23" s="72"/>
    </row>
    <row r="24" spans="1:6" ht="26.25" customHeight="1">
      <c r="A24" s="7">
        <v>6</v>
      </c>
      <c r="B24" s="103"/>
      <c r="C24" s="104"/>
      <c r="D24" s="103"/>
      <c r="E24" s="104"/>
      <c r="F24" s="72"/>
    </row>
    <row r="25" spans="1:6" ht="26.25" customHeight="1">
      <c r="A25" s="7">
        <v>7</v>
      </c>
      <c r="B25" s="103"/>
      <c r="C25" s="104"/>
      <c r="D25" s="103"/>
      <c r="E25" s="104"/>
      <c r="F25" s="72"/>
    </row>
    <row r="26" spans="1:6" ht="26.25" customHeight="1">
      <c r="A26" s="7">
        <v>8</v>
      </c>
      <c r="B26" s="103"/>
      <c r="C26" s="104"/>
      <c r="D26" s="103"/>
      <c r="E26" s="104"/>
      <c r="F26" s="72"/>
    </row>
    <row r="27" spans="1:6" ht="26.25" customHeight="1">
      <c r="A27" s="7">
        <v>9</v>
      </c>
      <c r="B27" s="103"/>
      <c r="C27" s="104"/>
      <c r="D27" s="103"/>
      <c r="E27" s="104"/>
      <c r="F27" s="72"/>
    </row>
    <row r="28" spans="1:6" ht="26.25" customHeight="1">
      <c r="A28" s="7">
        <v>10</v>
      </c>
      <c r="B28" s="103"/>
      <c r="C28" s="104"/>
      <c r="D28" s="103"/>
      <c r="E28" s="104"/>
      <c r="F28" s="72"/>
    </row>
    <row r="29" spans="1:6" ht="26.25" customHeight="1">
      <c r="A29" s="7">
        <v>11</v>
      </c>
      <c r="B29" s="103"/>
      <c r="C29" s="104"/>
      <c r="D29" s="103"/>
      <c r="E29" s="104"/>
      <c r="F29" s="72"/>
    </row>
    <row r="30" spans="1:6" s="3" customFormat="1" ht="26.25" customHeight="1">
      <c r="A30" s="7">
        <v>12</v>
      </c>
      <c r="B30" s="103"/>
      <c r="C30" s="104"/>
      <c r="D30" s="103"/>
      <c r="E30" s="104"/>
      <c r="F30" s="72"/>
    </row>
    <row r="31" spans="1:6" s="3" customFormat="1" ht="26.25" customHeight="1">
      <c r="A31" s="7">
        <v>13</v>
      </c>
      <c r="B31" s="103"/>
      <c r="C31" s="104"/>
      <c r="D31" s="103"/>
      <c r="E31" s="104"/>
      <c r="F31" s="72"/>
    </row>
    <row r="32" spans="1:6" s="3" customFormat="1" ht="26.25" customHeight="1">
      <c r="A32" s="7">
        <v>14</v>
      </c>
      <c r="B32" s="103"/>
      <c r="C32" s="104"/>
      <c r="D32" s="103"/>
      <c r="E32" s="104"/>
      <c r="F32" s="72"/>
    </row>
    <row r="33" spans="1:6" s="3" customFormat="1" ht="26.25" customHeight="1">
      <c r="A33" s="7">
        <v>15</v>
      </c>
      <c r="B33" s="103"/>
      <c r="C33" s="104"/>
      <c r="D33" s="103"/>
      <c r="E33" s="104"/>
      <c r="F33" s="72"/>
    </row>
    <row r="34" spans="1:6" s="3" customFormat="1" ht="26.25" customHeight="1">
      <c r="A34" s="7">
        <v>16</v>
      </c>
      <c r="B34" s="103"/>
      <c r="C34" s="104"/>
      <c r="D34" s="103"/>
      <c r="E34" s="104"/>
      <c r="F34" s="72"/>
    </row>
    <row r="35" spans="1:6" ht="26.25" customHeight="1">
      <c r="A35" s="7">
        <v>17</v>
      </c>
      <c r="B35" s="103"/>
      <c r="C35" s="104"/>
      <c r="D35" s="103"/>
      <c r="E35" s="104"/>
      <c r="F35" s="72"/>
    </row>
    <row r="36" spans="1:6" ht="26.25" customHeight="1">
      <c r="A36" s="7">
        <v>18</v>
      </c>
      <c r="B36" s="103"/>
      <c r="C36" s="104"/>
      <c r="D36" s="103"/>
      <c r="E36" s="104"/>
      <c r="F36" s="72"/>
    </row>
    <row r="37" spans="1:6" ht="26.25" customHeight="1">
      <c r="A37" s="7">
        <v>19</v>
      </c>
      <c r="B37" s="103"/>
      <c r="C37" s="104"/>
      <c r="D37" s="103"/>
      <c r="E37" s="104"/>
      <c r="F37" s="72"/>
    </row>
    <row r="38" spans="1:6" ht="26.25" customHeight="1" thickBot="1">
      <c r="A38" s="20">
        <v>20</v>
      </c>
      <c r="B38" s="116"/>
      <c r="C38" s="117"/>
      <c r="D38" s="116"/>
      <c r="E38" s="117"/>
      <c r="F38" s="73"/>
    </row>
    <row r="39" spans="1:6" ht="27" customHeight="1" thickTop="1">
      <c r="A39" s="110" t="s">
        <v>24</v>
      </c>
      <c r="B39" s="111"/>
      <c r="C39" s="111"/>
      <c r="D39" s="111"/>
      <c r="E39" s="111"/>
      <c r="F39" s="27">
        <f>SUM(F19:F38)</f>
        <v>0</v>
      </c>
    </row>
    <row r="40" spans="1:6" s="3" customFormat="1" ht="20.25" customHeight="1">
      <c r="A40" s="22" t="s">
        <v>49</v>
      </c>
      <c r="B40" s="21"/>
      <c r="C40" s="21"/>
      <c r="D40" s="21"/>
      <c r="E40" s="21"/>
      <c r="F40" s="21"/>
    </row>
    <row r="41" spans="1:6" ht="30" customHeight="1">
      <c r="A41" s="5" t="s">
        <v>10</v>
      </c>
      <c r="B41" s="129" t="s">
        <v>137</v>
      </c>
      <c r="C41" s="130"/>
      <c r="D41" s="130"/>
      <c r="E41" s="130"/>
      <c r="F41" s="77">
        <v>0</v>
      </c>
    </row>
    <row r="42" spans="1:6" ht="23.25" customHeight="1">
      <c r="A42" s="5" t="s">
        <v>11</v>
      </c>
      <c r="B42" s="6" t="s">
        <v>9</v>
      </c>
      <c r="C42" s="124" t="s">
        <v>53</v>
      </c>
      <c r="D42" s="124"/>
      <c r="E42" s="124"/>
      <c r="F42" s="33">
        <f>500000</f>
        <v>500000</v>
      </c>
    </row>
    <row r="43" spans="1:6" ht="23.25" customHeight="1">
      <c r="A43" s="5" t="s">
        <v>12</v>
      </c>
      <c r="B43" s="6" t="s">
        <v>25</v>
      </c>
      <c r="C43" s="124" t="s">
        <v>52</v>
      </c>
      <c r="D43" s="124"/>
      <c r="E43" s="124"/>
      <c r="F43" s="33">
        <f>MIN(F42,F39)</f>
        <v>0</v>
      </c>
    </row>
    <row r="44" spans="1:6" ht="23.25" customHeight="1">
      <c r="A44" s="5" t="s">
        <v>13</v>
      </c>
      <c r="B44" s="6" t="s">
        <v>2</v>
      </c>
      <c r="C44" s="124" t="s">
        <v>85</v>
      </c>
      <c r="D44" s="124"/>
      <c r="E44" s="124"/>
      <c r="F44" s="35">
        <v>1</v>
      </c>
    </row>
    <row r="45" spans="1:6" ht="30" customHeight="1">
      <c r="A45" s="119" t="s">
        <v>1</v>
      </c>
      <c r="B45" s="120"/>
      <c r="C45" s="125" t="s">
        <v>51</v>
      </c>
      <c r="D45" s="125"/>
      <c r="E45" s="125"/>
      <c r="F45" s="32">
        <f>ROUNDDOWN(MIN((F42-F41*2)*F44,F43*F44),-3)</f>
        <v>0</v>
      </c>
    </row>
  </sheetData>
  <sheetProtection algorithmName="SHA-512" hashValue="LevocDUOlqlMf9yqP9fJPfs2OjwU2DIdRfwvIjKG8HmWAiVFgFTQoU2F/tY2DTp3VcF8SxHSJGoVWDyYo7yB2Q==" saltValue="EQnSok8WQWFEQtfoabMbuQ==" spinCount="100000" sheet="1" objects="1" scenarios="1"/>
  <mergeCells count="64">
    <mergeCell ref="A3:F3"/>
    <mergeCell ref="A45:B45"/>
    <mergeCell ref="B10:F10"/>
    <mergeCell ref="B11:F11"/>
    <mergeCell ref="B12:F12"/>
    <mergeCell ref="B13:F13"/>
    <mergeCell ref="C42:E42"/>
    <mergeCell ref="C43:E43"/>
    <mergeCell ref="C44:E44"/>
    <mergeCell ref="C45:E45"/>
    <mergeCell ref="B9:F9"/>
    <mergeCell ref="B41:E41"/>
    <mergeCell ref="D35:E35"/>
    <mergeCell ref="D36:E36"/>
    <mergeCell ref="D37:E37"/>
    <mergeCell ref="B14:F14"/>
    <mergeCell ref="D22:E22"/>
    <mergeCell ref="D29:E29"/>
    <mergeCell ref="B38:C38"/>
    <mergeCell ref="D31:E31"/>
    <mergeCell ref="B33:C33"/>
    <mergeCell ref="D33:E33"/>
    <mergeCell ref="B34:C34"/>
    <mergeCell ref="D34:E34"/>
    <mergeCell ref="D24:E24"/>
    <mergeCell ref="D25:E25"/>
    <mergeCell ref="D26:E26"/>
    <mergeCell ref="D27:E27"/>
    <mergeCell ref="D28:E28"/>
    <mergeCell ref="D38:E38"/>
    <mergeCell ref="B27:C27"/>
    <mergeCell ref="B28:C28"/>
    <mergeCell ref="B30:C30"/>
    <mergeCell ref="D30:E30"/>
    <mergeCell ref="B32:C32"/>
    <mergeCell ref="D32:E32"/>
    <mergeCell ref="B31:C31"/>
    <mergeCell ref="B22:C22"/>
    <mergeCell ref="A39:E39"/>
    <mergeCell ref="A5:B5"/>
    <mergeCell ref="A6:B6"/>
    <mergeCell ref="A7:B7"/>
    <mergeCell ref="C6:F6"/>
    <mergeCell ref="C7:F7"/>
    <mergeCell ref="D23:E23"/>
    <mergeCell ref="B29:C29"/>
    <mergeCell ref="B35:C35"/>
    <mergeCell ref="B36:C36"/>
    <mergeCell ref="B37:C37"/>
    <mergeCell ref="B23:C23"/>
    <mergeCell ref="B24:C24"/>
    <mergeCell ref="B25:C25"/>
    <mergeCell ref="B26:C26"/>
    <mergeCell ref="E5:F5"/>
    <mergeCell ref="B18:C18"/>
    <mergeCell ref="B19:C19"/>
    <mergeCell ref="B20:C20"/>
    <mergeCell ref="B21:C21"/>
    <mergeCell ref="D18:E18"/>
    <mergeCell ref="D19:E19"/>
    <mergeCell ref="D20:E20"/>
    <mergeCell ref="D21:E21"/>
    <mergeCell ref="B15:F15"/>
    <mergeCell ref="B16:F16"/>
  </mergeCells>
  <phoneticPr fontId="1"/>
  <dataValidations count="2">
    <dataValidation type="list" allowBlank="1" showInputMessage="1" showErrorMessage="1" sqref="A9:A16">
      <formula1>"✔"</formula1>
    </dataValidation>
    <dataValidation type="whole" allowBlank="1" showInputMessage="1" showErrorMessage="1" sqref="F19:F38">
      <formula1>0</formula1>
      <formula2>9999999</formula2>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45"/>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26</v>
      </c>
      <c r="F1" s="2" t="s">
        <v>110</v>
      </c>
    </row>
    <row r="3" spans="1:6" ht="30.75" customHeight="1">
      <c r="A3" s="118" t="s">
        <v>115</v>
      </c>
      <c r="B3" s="118"/>
      <c r="C3" s="118"/>
      <c r="D3" s="118"/>
      <c r="E3" s="118"/>
      <c r="F3" s="118"/>
    </row>
    <row r="4" spans="1:6" ht="20.25" customHeight="1">
      <c r="A4" s="22" t="s">
        <v>46</v>
      </c>
      <c r="B4" s="21"/>
      <c r="C4" s="21"/>
      <c r="D4" s="21"/>
      <c r="E4" s="21"/>
      <c r="F4" s="21"/>
    </row>
    <row r="5" spans="1:6" ht="18" customHeight="1">
      <c r="A5" s="112" t="s">
        <v>14</v>
      </c>
      <c r="B5" s="113"/>
      <c r="C5" s="36">
        <f>'計画書（鑑）'!B11</f>
        <v>0</v>
      </c>
      <c r="D5" s="37" t="s">
        <v>15</v>
      </c>
      <c r="E5" s="99">
        <f>'計画書（鑑）'!D11</f>
        <v>0</v>
      </c>
      <c r="F5" s="100"/>
    </row>
    <row r="6" spans="1:6" ht="18" customHeight="1">
      <c r="A6" s="112" t="s">
        <v>29</v>
      </c>
      <c r="B6" s="113"/>
      <c r="C6" s="114">
        <f>'計画書（鑑）'!B12</f>
        <v>0</v>
      </c>
      <c r="D6" s="115"/>
      <c r="E6" s="115"/>
      <c r="F6" s="115"/>
    </row>
    <row r="7" spans="1:6" ht="18" customHeight="1">
      <c r="A7" s="112" t="s">
        <v>0</v>
      </c>
      <c r="B7" s="113"/>
      <c r="C7" s="114">
        <f>'計画書（鑑）'!B14</f>
        <v>0</v>
      </c>
      <c r="D7" s="115"/>
      <c r="E7" s="115"/>
      <c r="F7" s="115"/>
    </row>
    <row r="8" spans="1:6" ht="20.25" customHeight="1">
      <c r="A8" s="22" t="s">
        <v>47</v>
      </c>
      <c r="B8" s="21"/>
      <c r="C8" s="21"/>
      <c r="D8" s="21"/>
      <c r="E8" s="21"/>
      <c r="F8" s="21"/>
    </row>
    <row r="9" spans="1:6" ht="18" customHeight="1">
      <c r="A9" s="59"/>
      <c r="B9" s="126" t="s">
        <v>128</v>
      </c>
      <c r="C9" s="127"/>
      <c r="D9" s="127"/>
      <c r="E9" s="127"/>
      <c r="F9" s="128"/>
    </row>
    <row r="10" spans="1:6" ht="18" customHeight="1">
      <c r="A10" s="59"/>
      <c r="B10" s="121" t="s">
        <v>17</v>
      </c>
      <c r="C10" s="122"/>
      <c r="D10" s="122"/>
      <c r="E10" s="122"/>
      <c r="F10" s="122"/>
    </row>
    <row r="11" spans="1:6" ht="18" customHeight="1">
      <c r="A11" s="59"/>
      <c r="B11" s="107" t="s">
        <v>19</v>
      </c>
      <c r="C11" s="108"/>
      <c r="D11" s="108"/>
      <c r="E11" s="108"/>
      <c r="F11" s="109"/>
    </row>
    <row r="12" spans="1:6" ht="18" customHeight="1">
      <c r="A12" s="59"/>
      <c r="B12" s="107" t="s">
        <v>20</v>
      </c>
      <c r="C12" s="108"/>
      <c r="D12" s="108"/>
      <c r="E12" s="108"/>
      <c r="F12" s="109"/>
    </row>
    <row r="13" spans="1:6" ht="18" customHeight="1">
      <c r="A13" s="59"/>
      <c r="B13" s="123" t="s">
        <v>21</v>
      </c>
      <c r="C13" s="108"/>
      <c r="D13" s="108"/>
      <c r="E13" s="108"/>
      <c r="F13" s="109"/>
    </row>
    <row r="14" spans="1:6" ht="18" customHeight="1">
      <c r="A14" s="59"/>
      <c r="B14" s="126" t="s">
        <v>111</v>
      </c>
      <c r="C14" s="127"/>
      <c r="D14" s="127"/>
      <c r="E14" s="127"/>
      <c r="F14" s="128"/>
    </row>
    <row r="15" spans="1:6" ht="18" customHeight="1">
      <c r="A15" s="59"/>
      <c r="B15" s="107" t="s">
        <v>90</v>
      </c>
      <c r="C15" s="108"/>
      <c r="D15" s="108"/>
      <c r="E15" s="108"/>
      <c r="F15" s="109"/>
    </row>
    <row r="16" spans="1:6" ht="18" customHeight="1">
      <c r="A16" s="59"/>
      <c r="B16" s="107" t="s">
        <v>18</v>
      </c>
      <c r="C16" s="108"/>
      <c r="D16" s="108"/>
      <c r="E16" s="108"/>
      <c r="F16" s="109"/>
    </row>
    <row r="17" spans="1:6" ht="20.25" customHeight="1">
      <c r="A17" s="22" t="s">
        <v>48</v>
      </c>
      <c r="B17" s="21"/>
      <c r="C17" s="21"/>
      <c r="D17" s="21"/>
      <c r="E17" s="21"/>
      <c r="F17" s="21"/>
    </row>
    <row r="18" spans="1:6" ht="15.75" customHeight="1">
      <c r="A18" s="7" t="s">
        <v>23</v>
      </c>
      <c r="B18" s="101" t="s">
        <v>22</v>
      </c>
      <c r="C18" s="102"/>
      <c r="D18" s="105" t="s">
        <v>55</v>
      </c>
      <c r="E18" s="106"/>
      <c r="F18" s="8" t="s">
        <v>16</v>
      </c>
    </row>
    <row r="19" spans="1:6" ht="26.25" customHeight="1">
      <c r="A19" s="7">
        <v>1</v>
      </c>
      <c r="B19" s="103"/>
      <c r="C19" s="104"/>
      <c r="D19" s="103"/>
      <c r="E19" s="104"/>
      <c r="F19" s="72"/>
    </row>
    <row r="20" spans="1:6" ht="26.25" customHeight="1">
      <c r="A20" s="7">
        <v>2</v>
      </c>
      <c r="B20" s="103"/>
      <c r="C20" s="104"/>
      <c r="D20" s="103"/>
      <c r="E20" s="104"/>
      <c r="F20" s="72"/>
    </row>
    <row r="21" spans="1:6" ht="26.25" customHeight="1">
      <c r="A21" s="7">
        <v>3</v>
      </c>
      <c r="B21" s="103"/>
      <c r="C21" s="104"/>
      <c r="D21" s="103"/>
      <c r="E21" s="104"/>
      <c r="F21" s="72"/>
    </row>
    <row r="22" spans="1:6" ht="26.25" customHeight="1">
      <c r="A22" s="7">
        <v>4</v>
      </c>
      <c r="B22" s="103"/>
      <c r="C22" s="104"/>
      <c r="D22" s="103"/>
      <c r="E22" s="104"/>
      <c r="F22" s="72"/>
    </row>
    <row r="23" spans="1:6" ht="26.25" customHeight="1">
      <c r="A23" s="7">
        <v>5</v>
      </c>
      <c r="B23" s="103"/>
      <c r="C23" s="104"/>
      <c r="D23" s="103"/>
      <c r="E23" s="104"/>
      <c r="F23" s="72"/>
    </row>
    <row r="24" spans="1:6" ht="26.25" customHeight="1">
      <c r="A24" s="7">
        <v>6</v>
      </c>
      <c r="B24" s="103"/>
      <c r="C24" s="104"/>
      <c r="D24" s="103"/>
      <c r="E24" s="104"/>
      <c r="F24" s="72"/>
    </row>
    <row r="25" spans="1:6" ht="26.25" customHeight="1">
      <c r="A25" s="7">
        <v>7</v>
      </c>
      <c r="B25" s="103"/>
      <c r="C25" s="104"/>
      <c r="D25" s="103"/>
      <c r="E25" s="104"/>
      <c r="F25" s="72"/>
    </row>
    <row r="26" spans="1:6" ht="26.25" customHeight="1">
      <c r="A26" s="7">
        <v>8</v>
      </c>
      <c r="B26" s="103"/>
      <c r="C26" s="104"/>
      <c r="D26" s="103"/>
      <c r="E26" s="104"/>
      <c r="F26" s="72"/>
    </row>
    <row r="27" spans="1:6" ht="26.25" customHeight="1">
      <c r="A27" s="7">
        <v>9</v>
      </c>
      <c r="B27" s="103"/>
      <c r="C27" s="104"/>
      <c r="D27" s="103"/>
      <c r="E27" s="104"/>
      <c r="F27" s="72"/>
    </row>
    <row r="28" spans="1:6" ht="26.25" customHeight="1">
      <c r="A28" s="7">
        <v>10</v>
      </c>
      <c r="B28" s="103"/>
      <c r="C28" s="104"/>
      <c r="D28" s="103"/>
      <c r="E28" s="104"/>
      <c r="F28" s="72"/>
    </row>
    <row r="29" spans="1:6" ht="26.25" customHeight="1">
      <c r="A29" s="7">
        <v>11</v>
      </c>
      <c r="B29" s="103"/>
      <c r="C29" s="104"/>
      <c r="D29" s="103"/>
      <c r="E29" s="104"/>
      <c r="F29" s="72"/>
    </row>
    <row r="30" spans="1:6" ht="26.25" customHeight="1">
      <c r="A30" s="7">
        <v>12</v>
      </c>
      <c r="B30" s="103"/>
      <c r="C30" s="104"/>
      <c r="D30" s="103"/>
      <c r="E30" s="104"/>
      <c r="F30" s="72"/>
    </row>
    <row r="31" spans="1:6" ht="26.25" customHeight="1">
      <c r="A31" s="7">
        <v>13</v>
      </c>
      <c r="B31" s="103"/>
      <c r="C31" s="104"/>
      <c r="D31" s="103"/>
      <c r="E31" s="104"/>
      <c r="F31" s="72"/>
    </row>
    <row r="32" spans="1:6" ht="26.25" customHeight="1">
      <c r="A32" s="7">
        <v>14</v>
      </c>
      <c r="B32" s="103"/>
      <c r="C32" s="104"/>
      <c r="D32" s="103"/>
      <c r="E32" s="104"/>
      <c r="F32" s="72"/>
    </row>
    <row r="33" spans="1:6" ht="26.25" customHeight="1">
      <c r="A33" s="7">
        <v>15</v>
      </c>
      <c r="B33" s="103"/>
      <c r="C33" s="104"/>
      <c r="D33" s="103"/>
      <c r="E33" s="104"/>
      <c r="F33" s="72"/>
    </row>
    <row r="34" spans="1:6" ht="26.25" customHeight="1">
      <c r="A34" s="7">
        <v>16</v>
      </c>
      <c r="B34" s="103"/>
      <c r="C34" s="104"/>
      <c r="D34" s="103"/>
      <c r="E34" s="104"/>
      <c r="F34" s="72"/>
    </row>
    <row r="35" spans="1:6" ht="26.25" customHeight="1">
      <c r="A35" s="7">
        <v>17</v>
      </c>
      <c r="B35" s="103"/>
      <c r="C35" s="104"/>
      <c r="D35" s="103"/>
      <c r="E35" s="104"/>
      <c r="F35" s="72"/>
    </row>
    <row r="36" spans="1:6" ht="26.25" customHeight="1">
      <c r="A36" s="7">
        <v>18</v>
      </c>
      <c r="B36" s="103"/>
      <c r="C36" s="104"/>
      <c r="D36" s="103"/>
      <c r="E36" s="104"/>
      <c r="F36" s="72"/>
    </row>
    <row r="37" spans="1:6" ht="26.25" customHeight="1">
      <c r="A37" s="7">
        <v>19</v>
      </c>
      <c r="B37" s="103"/>
      <c r="C37" s="104"/>
      <c r="D37" s="103"/>
      <c r="E37" s="104"/>
      <c r="F37" s="72"/>
    </row>
    <row r="38" spans="1:6" ht="26.25" customHeight="1" thickBot="1">
      <c r="A38" s="20">
        <v>20</v>
      </c>
      <c r="B38" s="116"/>
      <c r="C38" s="117"/>
      <c r="D38" s="116"/>
      <c r="E38" s="117"/>
      <c r="F38" s="73"/>
    </row>
    <row r="39" spans="1:6" ht="27" customHeight="1" thickTop="1">
      <c r="A39" s="110" t="s">
        <v>24</v>
      </c>
      <c r="B39" s="111"/>
      <c r="C39" s="111"/>
      <c r="D39" s="111"/>
      <c r="E39" s="111"/>
      <c r="F39" s="27">
        <f>SUM(F19:F38)</f>
        <v>0</v>
      </c>
    </row>
    <row r="40" spans="1:6" ht="20.25" customHeight="1">
      <c r="A40" s="22" t="s">
        <v>49</v>
      </c>
      <c r="B40" s="21"/>
      <c r="C40" s="21"/>
      <c r="D40" s="21"/>
      <c r="E40" s="21"/>
      <c r="F40" s="21"/>
    </row>
    <row r="41" spans="1:6" ht="30" customHeight="1">
      <c r="A41" s="5" t="s">
        <v>10</v>
      </c>
      <c r="B41" s="129" t="s">
        <v>137</v>
      </c>
      <c r="C41" s="130"/>
      <c r="D41" s="130"/>
      <c r="E41" s="130"/>
      <c r="F41" s="78">
        <v>0</v>
      </c>
    </row>
    <row r="42" spans="1:6" ht="23.25" customHeight="1">
      <c r="A42" s="5" t="s">
        <v>11</v>
      </c>
      <c r="B42" s="6" t="s">
        <v>9</v>
      </c>
      <c r="C42" s="124" t="s">
        <v>53</v>
      </c>
      <c r="D42" s="124"/>
      <c r="E42" s="124"/>
      <c r="F42" s="33">
        <f>500000</f>
        <v>500000</v>
      </c>
    </row>
    <row r="43" spans="1:6" ht="23.25" customHeight="1">
      <c r="A43" s="5" t="s">
        <v>12</v>
      </c>
      <c r="B43" s="6" t="s">
        <v>25</v>
      </c>
      <c r="C43" s="124" t="s">
        <v>52</v>
      </c>
      <c r="D43" s="124"/>
      <c r="E43" s="124"/>
      <c r="F43" s="33">
        <f>MIN(F42,F39)</f>
        <v>0</v>
      </c>
    </row>
    <row r="44" spans="1:6" ht="23.25" customHeight="1">
      <c r="A44" s="5" t="s">
        <v>13</v>
      </c>
      <c r="B44" s="6" t="s">
        <v>2</v>
      </c>
      <c r="C44" s="124" t="s">
        <v>85</v>
      </c>
      <c r="D44" s="124"/>
      <c r="E44" s="124"/>
      <c r="F44" s="35">
        <v>1</v>
      </c>
    </row>
    <row r="45" spans="1:6" ht="30" customHeight="1">
      <c r="A45" s="119" t="s">
        <v>1</v>
      </c>
      <c r="B45" s="120"/>
      <c r="C45" s="125" t="s">
        <v>51</v>
      </c>
      <c r="D45" s="125"/>
      <c r="E45" s="125"/>
      <c r="F45" s="32">
        <f>ROUNDDOWN(MIN((F42-F41*2)*F44,F43*F44),-3)</f>
        <v>0</v>
      </c>
    </row>
  </sheetData>
  <sheetProtection algorithmName="SHA-512" hashValue="bFAhcdM2X1jMP11bvuaBBvu24QY6jIk+bKOFlCJ+f5jl6kH/nJdsIEb8g56qGQ5UG98pM5oNboft9JdYIp++HA==" saltValue="p7qMf+ZJmL6wo+6Dnqi6VQ==" spinCount="100000" sheet="1" objects="1" scenarios="1"/>
  <mergeCells count="64">
    <mergeCell ref="C44:E44"/>
    <mergeCell ref="A45:B45"/>
    <mergeCell ref="C45:E45"/>
    <mergeCell ref="B38:C38"/>
    <mergeCell ref="D38:E38"/>
    <mergeCell ref="A39:E39"/>
    <mergeCell ref="B41:E41"/>
    <mergeCell ref="C42:E42"/>
    <mergeCell ref="C43:E43"/>
    <mergeCell ref="B35:C35"/>
    <mergeCell ref="D35:E35"/>
    <mergeCell ref="B36:C36"/>
    <mergeCell ref="D36:E36"/>
    <mergeCell ref="B37:C37"/>
    <mergeCell ref="D37:E37"/>
    <mergeCell ref="B32:C32"/>
    <mergeCell ref="D32:E32"/>
    <mergeCell ref="B33:C33"/>
    <mergeCell ref="D33:E33"/>
    <mergeCell ref="B34:C34"/>
    <mergeCell ref="D34:E34"/>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5:F15"/>
    <mergeCell ref="B16:F16"/>
    <mergeCell ref="B18:C18"/>
    <mergeCell ref="D18:E18"/>
    <mergeCell ref="B19:C19"/>
    <mergeCell ref="D19:E19"/>
    <mergeCell ref="B14:F14"/>
    <mergeCell ref="A3:F3"/>
    <mergeCell ref="A5:B5"/>
    <mergeCell ref="E5:F5"/>
    <mergeCell ref="A6:B6"/>
    <mergeCell ref="C6:F6"/>
    <mergeCell ref="A7:B7"/>
    <mergeCell ref="C7:F7"/>
    <mergeCell ref="B9:F9"/>
    <mergeCell ref="B10:F10"/>
    <mergeCell ref="B11:F11"/>
    <mergeCell ref="B12:F12"/>
    <mergeCell ref="B13:F13"/>
  </mergeCells>
  <phoneticPr fontId="1"/>
  <dataValidations count="2">
    <dataValidation type="whole" allowBlank="1" showInputMessage="1" showErrorMessage="1" sqref="F19:F3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44"/>
  <sheetViews>
    <sheetView view="pageBreakPreview" zoomScaleNormal="100" zoomScaleSheetLayoutView="100" workbookViewId="0">
      <selection activeCell="A9" sqref="A9"/>
    </sheetView>
  </sheetViews>
  <sheetFormatPr defaultRowHeight="13.5"/>
  <cols>
    <col min="1" max="1" width="5.25" style="44" customWidth="1"/>
    <col min="2" max="2" width="18.625" style="44" customWidth="1"/>
    <col min="3" max="3" width="20.625" style="44" customWidth="1"/>
    <col min="4" max="4" width="20.875" style="44" customWidth="1"/>
    <col min="5" max="5" width="29.5" style="44" customWidth="1"/>
    <col min="6" max="6" width="18.875" style="44" customWidth="1"/>
    <col min="7" max="16384" width="9" style="44"/>
  </cols>
  <sheetData>
    <row r="1" spans="1:6">
      <c r="A1" s="43" t="s">
        <v>26</v>
      </c>
      <c r="F1" s="45" t="s">
        <v>112</v>
      </c>
    </row>
    <row r="3" spans="1:6" ht="30.75" customHeight="1">
      <c r="A3" s="153" t="s">
        <v>56</v>
      </c>
      <c r="B3" s="153"/>
      <c r="C3" s="153"/>
      <c r="D3" s="153"/>
      <c r="E3" s="153"/>
      <c r="F3" s="153"/>
    </row>
    <row r="4" spans="1:6" ht="20.25" customHeight="1">
      <c r="A4" s="47" t="s">
        <v>46</v>
      </c>
      <c r="B4" s="48"/>
      <c r="C4" s="48"/>
      <c r="D4" s="48"/>
      <c r="E4" s="48"/>
      <c r="F4" s="48"/>
    </row>
    <row r="5" spans="1:6" ht="18" customHeight="1">
      <c r="A5" s="154" t="s">
        <v>14</v>
      </c>
      <c r="B5" s="155"/>
      <c r="C5" s="49">
        <f>'計画書（鑑）'!B11</f>
        <v>0</v>
      </c>
      <c r="D5" s="50" t="s">
        <v>15</v>
      </c>
      <c r="E5" s="141">
        <f>'計画書（鑑）'!D11</f>
        <v>0</v>
      </c>
      <c r="F5" s="147"/>
    </row>
    <row r="6" spans="1:6" ht="18" customHeight="1">
      <c r="A6" s="154" t="s">
        <v>29</v>
      </c>
      <c r="B6" s="155"/>
      <c r="C6" s="156">
        <f>'計画書（鑑）'!B12</f>
        <v>0</v>
      </c>
      <c r="D6" s="157"/>
      <c r="E6" s="157"/>
      <c r="F6" s="157"/>
    </row>
    <row r="7" spans="1:6" ht="18" customHeight="1">
      <c r="A7" s="154" t="s">
        <v>0</v>
      </c>
      <c r="B7" s="155"/>
      <c r="C7" s="156">
        <f>'計画書（鑑）'!B14</f>
        <v>0</v>
      </c>
      <c r="D7" s="157"/>
      <c r="E7" s="157"/>
      <c r="F7" s="157"/>
    </row>
    <row r="8" spans="1:6" ht="20.25" customHeight="1">
      <c r="A8" s="47" t="s">
        <v>47</v>
      </c>
      <c r="B8" s="48"/>
      <c r="C8" s="48"/>
      <c r="D8" s="48"/>
      <c r="E8" s="48"/>
      <c r="F8" s="48"/>
    </row>
    <row r="9" spans="1:6" ht="18" customHeight="1">
      <c r="A9" s="59"/>
      <c r="B9" s="150" t="s">
        <v>57</v>
      </c>
      <c r="C9" s="151"/>
      <c r="D9" s="151"/>
      <c r="E9" s="151"/>
      <c r="F9" s="152"/>
    </row>
    <row r="10" spans="1:6" ht="18" customHeight="1">
      <c r="A10" s="59"/>
      <c r="B10" s="158" t="s">
        <v>17</v>
      </c>
      <c r="C10" s="159"/>
      <c r="D10" s="159"/>
      <c r="E10" s="159"/>
      <c r="F10" s="159"/>
    </row>
    <row r="11" spans="1:6" ht="18" customHeight="1">
      <c r="A11" s="59"/>
      <c r="B11" s="143" t="s">
        <v>19</v>
      </c>
      <c r="C11" s="144"/>
      <c r="D11" s="144"/>
      <c r="E11" s="144"/>
      <c r="F11" s="145"/>
    </row>
    <row r="12" spans="1:6" ht="18" customHeight="1">
      <c r="A12" s="59"/>
      <c r="B12" s="143" t="s">
        <v>20</v>
      </c>
      <c r="C12" s="144"/>
      <c r="D12" s="144"/>
      <c r="E12" s="144"/>
      <c r="F12" s="145"/>
    </row>
    <row r="13" spans="1:6" ht="18" customHeight="1">
      <c r="A13" s="59"/>
      <c r="B13" s="143" t="s">
        <v>21</v>
      </c>
      <c r="C13" s="144"/>
      <c r="D13" s="144"/>
      <c r="E13" s="144"/>
      <c r="F13" s="145"/>
    </row>
    <row r="14" spans="1:6" ht="18" customHeight="1">
      <c r="A14" s="59"/>
      <c r="B14" s="150" t="s">
        <v>111</v>
      </c>
      <c r="C14" s="151"/>
      <c r="D14" s="151"/>
      <c r="E14" s="151"/>
      <c r="F14" s="152"/>
    </row>
    <row r="15" spans="1:6" ht="18" customHeight="1">
      <c r="A15" s="59"/>
      <c r="B15" s="143" t="s">
        <v>90</v>
      </c>
      <c r="C15" s="144"/>
      <c r="D15" s="144"/>
      <c r="E15" s="144"/>
      <c r="F15" s="145"/>
    </row>
    <row r="16" spans="1:6" ht="18" customHeight="1">
      <c r="A16" s="59"/>
      <c r="B16" s="146" t="s">
        <v>18</v>
      </c>
      <c r="C16" s="142"/>
      <c r="D16" s="142"/>
      <c r="E16" s="142"/>
      <c r="F16" s="147"/>
    </row>
    <row r="17" spans="1:7" ht="20.25" customHeight="1">
      <c r="A17" s="47" t="s">
        <v>48</v>
      </c>
      <c r="B17" s="48"/>
      <c r="C17" s="48"/>
      <c r="D17" s="48"/>
      <c r="E17" s="48"/>
      <c r="F17" s="48"/>
    </row>
    <row r="18" spans="1:7" ht="15.75" customHeight="1">
      <c r="A18" s="63" t="s">
        <v>23</v>
      </c>
      <c r="B18" s="64" t="s">
        <v>59</v>
      </c>
      <c r="C18" s="148" t="s">
        <v>22</v>
      </c>
      <c r="D18" s="149"/>
      <c r="E18" s="65" t="s">
        <v>55</v>
      </c>
      <c r="F18" s="66" t="s">
        <v>16</v>
      </c>
      <c r="G18" s="46"/>
    </row>
    <row r="19" spans="1:7" ht="26.25" customHeight="1">
      <c r="A19" s="63">
        <v>1</v>
      </c>
      <c r="B19" s="68"/>
      <c r="C19" s="131"/>
      <c r="D19" s="132"/>
      <c r="E19" s="68"/>
      <c r="F19" s="69"/>
      <c r="G19" s="46" t="str">
        <f>IF(B19="","",IF(AND(F19&gt;0,OR((AND(B19="遊具",F19&lt;500000)),(AND(B19&lt;&gt;"遊具",F19&lt;100000)))),"金額の要件を満たしません",""))</f>
        <v/>
      </c>
    </row>
    <row r="20" spans="1:7" ht="26.25" customHeight="1">
      <c r="A20" s="63">
        <v>2</v>
      </c>
      <c r="B20" s="68"/>
      <c r="C20" s="131"/>
      <c r="D20" s="132"/>
      <c r="E20" s="68"/>
      <c r="F20" s="69"/>
      <c r="G20" s="46" t="str">
        <f t="shared" ref="G20:G38" si="0">IF(B20="","",IF(AND(F20&gt;0,OR((AND(B20="遊具",F20&lt;500000)),(AND(B20&lt;&gt;"遊具",F20&lt;100000)))),"金額の要件を満たしません",""))</f>
        <v/>
      </c>
    </row>
    <row r="21" spans="1:7" ht="26.25" customHeight="1">
      <c r="A21" s="63">
        <v>3</v>
      </c>
      <c r="B21" s="68"/>
      <c r="C21" s="131"/>
      <c r="D21" s="132"/>
      <c r="E21" s="68"/>
      <c r="F21" s="69"/>
      <c r="G21" s="46" t="str">
        <f t="shared" si="0"/>
        <v/>
      </c>
    </row>
    <row r="22" spans="1:7" ht="26.25" customHeight="1">
      <c r="A22" s="63">
        <v>4</v>
      </c>
      <c r="B22" s="68"/>
      <c r="C22" s="131"/>
      <c r="D22" s="132"/>
      <c r="E22" s="68"/>
      <c r="F22" s="69"/>
      <c r="G22" s="46" t="str">
        <f t="shared" si="0"/>
        <v/>
      </c>
    </row>
    <row r="23" spans="1:7" ht="26.25" customHeight="1">
      <c r="A23" s="63">
        <v>5</v>
      </c>
      <c r="B23" s="68"/>
      <c r="C23" s="131"/>
      <c r="D23" s="132"/>
      <c r="E23" s="68"/>
      <c r="F23" s="69"/>
      <c r="G23" s="46" t="str">
        <f t="shared" si="0"/>
        <v/>
      </c>
    </row>
    <row r="24" spans="1:7" ht="26.25" customHeight="1">
      <c r="A24" s="63">
        <v>6</v>
      </c>
      <c r="B24" s="68"/>
      <c r="C24" s="131"/>
      <c r="D24" s="132"/>
      <c r="E24" s="68"/>
      <c r="F24" s="69"/>
      <c r="G24" s="46" t="str">
        <f t="shared" si="0"/>
        <v/>
      </c>
    </row>
    <row r="25" spans="1:7" ht="26.25" customHeight="1">
      <c r="A25" s="63">
        <v>7</v>
      </c>
      <c r="B25" s="68"/>
      <c r="C25" s="131"/>
      <c r="D25" s="132"/>
      <c r="E25" s="68"/>
      <c r="F25" s="69"/>
      <c r="G25" s="46" t="str">
        <f t="shared" si="0"/>
        <v/>
      </c>
    </row>
    <row r="26" spans="1:7" ht="26.25" customHeight="1">
      <c r="A26" s="63">
        <v>8</v>
      </c>
      <c r="B26" s="68"/>
      <c r="C26" s="131"/>
      <c r="D26" s="132"/>
      <c r="E26" s="68"/>
      <c r="F26" s="69"/>
      <c r="G26" s="46" t="str">
        <f t="shared" si="0"/>
        <v/>
      </c>
    </row>
    <row r="27" spans="1:7" ht="26.25" customHeight="1">
      <c r="A27" s="63">
        <v>9</v>
      </c>
      <c r="B27" s="68"/>
      <c r="C27" s="131"/>
      <c r="D27" s="132"/>
      <c r="E27" s="68"/>
      <c r="F27" s="69"/>
      <c r="G27" s="46" t="str">
        <f t="shared" si="0"/>
        <v/>
      </c>
    </row>
    <row r="28" spans="1:7" ht="26.25" customHeight="1">
      <c r="A28" s="63">
        <v>10</v>
      </c>
      <c r="B28" s="68"/>
      <c r="C28" s="131"/>
      <c r="D28" s="132"/>
      <c r="E28" s="68"/>
      <c r="F28" s="69"/>
      <c r="G28" s="46" t="str">
        <f t="shared" si="0"/>
        <v/>
      </c>
    </row>
    <row r="29" spans="1:7" ht="26.25" customHeight="1">
      <c r="A29" s="63">
        <v>11</v>
      </c>
      <c r="B29" s="68"/>
      <c r="C29" s="131"/>
      <c r="D29" s="132"/>
      <c r="E29" s="68"/>
      <c r="F29" s="69"/>
      <c r="G29" s="46" t="str">
        <f t="shared" si="0"/>
        <v/>
      </c>
    </row>
    <row r="30" spans="1:7" ht="26.25" customHeight="1">
      <c r="A30" s="63">
        <v>12</v>
      </c>
      <c r="B30" s="68"/>
      <c r="C30" s="131"/>
      <c r="D30" s="132"/>
      <c r="E30" s="68"/>
      <c r="F30" s="69"/>
      <c r="G30" s="46" t="str">
        <f t="shared" si="0"/>
        <v/>
      </c>
    </row>
    <row r="31" spans="1:7" ht="26.25" customHeight="1">
      <c r="A31" s="63">
        <v>13</v>
      </c>
      <c r="B31" s="68"/>
      <c r="C31" s="131"/>
      <c r="D31" s="132"/>
      <c r="E31" s="68"/>
      <c r="F31" s="69"/>
      <c r="G31" s="46" t="str">
        <f t="shared" si="0"/>
        <v/>
      </c>
    </row>
    <row r="32" spans="1:7" ht="26.25" customHeight="1">
      <c r="A32" s="63">
        <v>14</v>
      </c>
      <c r="B32" s="68"/>
      <c r="C32" s="131"/>
      <c r="D32" s="132"/>
      <c r="E32" s="68"/>
      <c r="F32" s="69"/>
      <c r="G32" s="46" t="str">
        <f t="shared" si="0"/>
        <v/>
      </c>
    </row>
    <row r="33" spans="1:7" ht="26.25" customHeight="1">
      <c r="A33" s="63">
        <v>15</v>
      </c>
      <c r="B33" s="68"/>
      <c r="C33" s="131"/>
      <c r="D33" s="132"/>
      <c r="E33" s="68"/>
      <c r="F33" s="69"/>
      <c r="G33" s="46" t="str">
        <f t="shared" si="0"/>
        <v/>
      </c>
    </row>
    <row r="34" spans="1:7" ht="26.25" customHeight="1">
      <c r="A34" s="63">
        <v>16</v>
      </c>
      <c r="B34" s="68"/>
      <c r="C34" s="131"/>
      <c r="D34" s="132"/>
      <c r="E34" s="68"/>
      <c r="F34" s="69"/>
      <c r="G34" s="46" t="str">
        <f t="shared" si="0"/>
        <v/>
      </c>
    </row>
    <row r="35" spans="1:7" ht="26.25" customHeight="1">
      <c r="A35" s="63">
        <v>17</v>
      </c>
      <c r="B35" s="68"/>
      <c r="C35" s="131"/>
      <c r="D35" s="132"/>
      <c r="E35" s="68"/>
      <c r="F35" s="69"/>
      <c r="G35" s="46" t="str">
        <f t="shared" si="0"/>
        <v/>
      </c>
    </row>
    <row r="36" spans="1:7" ht="26.25" customHeight="1">
      <c r="A36" s="63">
        <v>18</v>
      </c>
      <c r="B36" s="68"/>
      <c r="C36" s="131"/>
      <c r="D36" s="132"/>
      <c r="E36" s="68"/>
      <c r="F36" s="69"/>
      <c r="G36" s="46" t="str">
        <f t="shared" si="0"/>
        <v/>
      </c>
    </row>
    <row r="37" spans="1:7" ht="26.25" customHeight="1">
      <c r="A37" s="63">
        <v>19</v>
      </c>
      <c r="B37" s="68"/>
      <c r="C37" s="131"/>
      <c r="D37" s="132"/>
      <c r="E37" s="68"/>
      <c r="F37" s="69"/>
      <c r="G37" s="46" t="str">
        <f t="shared" si="0"/>
        <v/>
      </c>
    </row>
    <row r="38" spans="1:7" ht="26.25" customHeight="1" thickBot="1">
      <c r="A38" s="67">
        <v>20</v>
      </c>
      <c r="B38" s="70"/>
      <c r="C38" s="139"/>
      <c r="D38" s="140"/>
      <c r="E38" s="70"/>
      <c r="F38" s="71"/>
      <c r="G38" s="46" t="str">
        <f t="shared" si="0"/>
        <v/>
      </c>
    </row>
    <row r="39" spans="1:7" ht="27" customHeight="1" thickTop="1">
      <c r="A39" s="137" t="s">
        <v>24</v>
      </c>
      <c r="B39" s="138"/>
      <c r="C39" s="138"/>
      <c r="D39" s="138"/>
      <c r="E39" s="138"/>
      <c r="F39" s="54">
        <f>SUM(F19:F38)</f>
        <v>0</v>
      </c>
    </row>
    <row r="40" spans="1:7" ht="20.25" customHeight="1">
      <c r="A40" s="47" t="s">
        <v>49</v>
      </c>
      <c r="B40" s="48"/>
      <c r="C40" s="48"/>
      <c r="D40" s="48"/>
      <c r="E40" s="48"/>
      <c r="F40" s="48"/>
    </row>
    <row r="41" spans="1:7" ht="23.25" customHeight="1">
      <c r="A41" s="141" t="s">
        <v>9</v>
      </c>
      <c r="B41" s="142"/>
      <c r="C41" s="133" t="s">
        <v>58</v>
      </c>
      <c r="D41" s="133"/>
      <c r="E41" s="133"/>
      <c r="F41" s="56">
        <f>2000000</f>
        <v>2000000</v>
      </c>
    </row>
    <row r="42" spans="1:7" ht="23.25" customHeight="1">
      <c r="A42" s="141" t="s">
        <v>25</v>
      </c>
      <c r="B42" s="142"/>
      <c r="C42" s="133" t="s">
        <v>76</v>
      </c>
      <c r="D42" s="133"/>
      <c r="E42" s="133"/>
      <c r="F42" s="56">
        <f>MIN(F41,F39)</f>
        <v>0</v>
      </c>
    </row>
    <row r="43" spans="1:7" ht="23.25" customHeight="1">
      <c r="A43" s="141" t="s">
        <v>2</v>
      </c>
      <c r="B43" s="142"/>
      <c r="C43" s="133" t="s">
        <v>86</v>
      </c>
      <c r="D43" s="133"/>
      <c r="E43" s="133"/>
      <c r="F43" s="57" t="str">
        <f>IF(OR(E5="私学助成",E5="施設型給付"),1/3,IF(OR(E5="幼稚園型認定こども園",E5="幼保連携型認定こども園"),1/2,"施設類型が未入力"))</f>
        <v>施設類型が未入力</v>
      </c>
    </row>
    <row r="44" spans="1:7" ht="30" customHeight="1">
      <c r="A44" s="134" t="s">
        <v>1</v>
      </c>
      <c r="B44" s="135"/>
      <c r="C44" s="136" t="s">
        <v>136</v>
      </c>
      <c r="D44" s="136"/>
      <c r="E44" s="136"/>
      <c r="F44" s="58">
        <f>IFERROR(ROUNDDOWN(F42*F43,-3),0)</f>
        <v>0</v>
      </c>
    </row>
  </sheetData>
  <sheetProtection algorithmName="SHA-512" hashValue="YTPSzODBodN3BBx6kIRAgCTHYzFIHjFJPro/+aU3qXP12Rin4LrRMFT5d66jRyagYnsbJOz1zLN5TZAER5TF3g==" saltValue="Cvrn9M2l/MHzTas+UReEcA==" spinCount="100000" sheet="1" objects="1" scenarios="1"/>
  <mergeCells count="45">
    <mergeCell ref="B14:F14"/>
    <mergeCell ref="A3:F3"/>
    <mergeCell ref="A5:B5"/>
    <mergeCell ref="E5:F5"/>
    <mergeCell ref="A6:B6"/>
    <mergeCell ref="C6:F6"/>
    <mergeCell ref="A7:B7"/>
    <mergeCell ref="C7:F7"/>
    <mergeCell ref="B9:F9"/>
    <mergeCell ref="B10:F10"/>
    <mergeCell ref="B11:F11"/>
    <mergeCell ref="B12:F12"/>
    <mergeCell ref="B13:F13"/>
    <mergeCell ref="B15:F15"/>
    <mergeCell ref="B16:F16"/>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43:E43"/>
    <mergeCell ref="A44:B44"/>
    <mergeCell ref="C44:E44"/>
    <mergeCell ref="A39:E39"/>
    <mergeCell ref="C41:E41"/>
    <mergeCell ref="C42:E42"/>
    <mergeCell ref="C38:D38"/>
    <mergeCell ref="A41:B41"/>
    <mergeCell ref="A42:B42"/>
    <mergeCell ref="A43:B43"/>
  </mergeCells>
  <phoneticPr fontId="1"/>
  <conditionalFormatting sqref="F43">
    <cfRule type="expression" dxfId="4" priority="1">
      <formula>$F43="施設類型が未入力"</formula>
    </cfRule>
  </conditionalFormatting>
  <dataValidations count="3">
    <dataValidation type="whole" allowBlank="1" showInputMessage="1" showErrorMessage="1" sqref="F19:F38">
      <formula1>0</formula1>
      <formula2>9999999</formula2>
    </dataValidation>
    <dataValidation type="list" allowBlank="1" showInputMessage="1" showErrorMessage="1" sqref="A9:A16">
      <formula1>"✔"</formula1>
    </dataValidation>
    <dataValidation type="list" allowBlank="1" showInputMessage="1" showErrorMessage="1" sqref="B19:B38">
      <formula1>"遊具,運動用具,教具,保健衛生用品"</formula1>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8"/>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26</v>
      </c>
      <c r="F1" s="2" t="s">
        <v>113</v>
      </c>
    </row>
    <row r="3" spans="1:6" ht="30.75" customHeight="1">
      <c r="A3" s="118" t="s">
        <v>81</v>
      </c>
      <c r="B3" s="118"/>
      <c r="C3" s="118"/>
      <c r="D3" s="118"/>
      <c r="E3" s="118"/>
      <c r="F3" s="118"/>
    </row>
    <row r="4" spans="1:6" ht="20.25" customHeight="1">
      <c r="A4" s="22" t="s">
        <v>46</v>
      </c>
      <c r="B4" s="21"/>
      <c r="C4" s="21"/>
      <c r="D4" s="21"/>
      <c r="E4" s="21"/>
      <c r="F4" s="21"/>
    </row>
    <row r="5" spans="1:6" ht="18" customHeight="1">
      <c r="A5" s="112" t="s">
        <v>14</v>
      </c>
      <c r="B5" s="113"/>
      <c r="C5" s="29">
        <f>'計画書（鑑）'!B11</f>
        <v>0</v>
      </c>
      <c r="D5" s="30" t="s">
        <v>15</v>
      </c>
      <c r="E5" s="99">
        <f>'計画書（鑑）'!D11</f>
        <v>0</v>
      </c>
      <c r="F5" s="100"/>
    </row>
    <row r="6" spans="1:6" ht="18" customHeight="1">
      <c r="A6" s="112" t="s">
        <v>29</v>
      </c>
      <c r="B6" s="113"/>
      <c r="C6" s="114">
        <f>'計画書（鑑）'!B12</f>
        <v>0</v>
      </c>
      <c r="D6" s="115"/>
      <c r="E6" s="115"/>
      <c r="F6" s="115"/>
    </row>
    <row r="7" spans="1:6" ht="18" customHeight="1">
      <c r="A7" s="112" t="s">
        <v>0</v>
      </c>
      <c r="B7" s="113"/>
      <c r="C7" s="114">
        <f>'計画書（鑑）'!B14</f>
        <v>0</v>
      </c>
      <c r="D7" s="115"/>
      <c r="E7" s="115"/>
      <c r="F7" s="115"/>
    </row>
    <row r="8" spans="1:6" ht="20.25" customHeight="1">
      <c r="A8" s="22" t="s">
        <v>47</v>
      </c>
      <c r="B8" s="21"/>
      <c r="C8" s="21"/>
      <c r="D8" s="21"/>
      <c r="E8" s="21"/>
      <c r="F8" s="21"/>
    </row>
    <row r="9" spans="1:6" ht="18" customHeight="1">
      <c r="A9" s="59"/>
      <c r="B9" s="126" t="s">
        <v>57</v>
      </c>
      <c r="C9" s="127"/>
      <c r="D9" s="127"/>
      <c r="E9" s="127"/>
      <c r="F9" s="128"/>
    </row>
    <row r="10" spans="1:6" ht="18" customHeight="1">
      <c r="A10" s="59"/>
      <c r="B10" s="121" t="s">
        <v>78</v>
      </c>
      <c r="C10" s="122"/>
      <c r="D10" s="122"/>
      <c r="E10" s="122"/>
      <c r="F10" s="122"/>
    </row>
    <row r="11" spans="1:6" ht="18" customHeight="1">
      <c r="A11" s="59"/>
      <c r="B11" s="123" t="s">
        <v>79</v>
      </c>
      <c r="C11" s="108"/>
      <c r="D11" s="108"/>
      <c r="E11" s="108"/>
      <c r="F11" s="109"/>
    </row>
    <row r="12" spans="1:6" ht="18" customHeight="1">
      <c r="A12" s="59"/>
      <c r="B12" s="107" t="s">
        <v>19</v>
      </c>
      <c r="C12" s="108"/>
      <c r="D12" s="108"/>
      <c r="E12" s="108"/>
      <c r="F12" s="109"/>
    </row>
    <row r="13" spans="1:6" ht="18" customHeight="1">
      <c r="A13" s="59"/>
      <c r="B13" s="107" t="s">
        <v>20</v>
      </c>
      <c r="C13" s="108"/>
      <c r="D13" s="108"/>
      <c r="E13" s="108"/>
      <c r="F13" s="109"/>
    </row>
    <row r="14" spans="1:6" ht="18" customHeight="1">
      <c r="A14" s="59"/>
      <c r="B14" s="107" t="s">
        <v>21</v>
      </c>
      <c r="C14" s="108"/>
      <c r="D14" s="108"/>
      <c r="E14" s="108"/>
      <c r="F14" s="109"/>
    </row>
    <row r="15" spans="1:6" ht="18" customHeight="1">
      <c r="A15" s="59"/>
      <c r="B15" s="107" t="s">
        <v>90</v>
      </c>
      <c r="C15" s="108"/>
      <c r="D15" s="108"/>
      <c r="E15" s="108"/>
      <c r="F15" s="109"/>
    </row>
    <row r="16" spans="1:6" ht="18" customHeight="1">
      <c r="A16" s="59"/>
      <c r="B16" s="160" t="s">
        <v>18</v>
      </c>
      <c r="C16" s="161"/>
      <c r="D16" s="161"/>
      <c r="E16" s="161"/>
      <c r="F16" s="100"/>
    </row>
    <row r="17" spans="1:6" ht="20.25" customHeight="1">
      <c r="A17" s="22" t="s">
        <v>48</v>
      </c>
      <c r="B17" s="21"/>
      <c r="C17" s="21"/>
      <c r="D17" s="21"/>
      <c r="E17" s="21"/>
      <c r="F17" s="21"/>
    </row>
    <row r="18" spans="1:6" ht="20.25" customHeight="1">
      <c r="A18" s="22" t="s">
        <v>62</v>
      </c>
      <c r="B18" s="21"/>
      <c r="C18" s="21"/>
      <c r="D18" s="21"/>
      <c r="E18" s="21"/>
      <c r="F18" s="21"/>
    </row>
    <row r="19" spans="1:6" ht="20.25" customHeight="1">
      <c r="A19" s="170" t="s">
        <v>61</v>
      </c>
      <c r="B19" s="171"/>
      <c r="C19" s="172"/>
      <c r="D19" s="173"/>
      <c r="E19" s="174"/>
      <c r="F19" s="175"/>
    </row>
    <row r="20" spans="1:6" ht="20.25" customHeight="1">
      <c r="A20" s="170" t="s">
        <v>63</v>
      </c>
      <c r="B20" s="171"/>
      <c r="C20" s="172"/>
      <c r="D20" s="173"/>
      <c r="E20" s="174"/>
      <c r="F20" s="175"/>
    </row>
    <row r="21" spans="1:6" ht="20.25" customHeight="1">
      <c r="A21" s="22" t="s">
        <v>64</v>
      </c>
      <c r="B21" s="21"/>
      <c r="C21" s="21"/>
      <c r="D21" s="21"/>
      <c r="E21" s="21"/>
      <c r="F21" s="21"/>
    </row>
    <row r="22" spans="1:6" ht="21.75" customHeight="1">
      <c r="A22" s="164" t="s">
        <v>67</v>
      </c>
      <c r="B22" s="164"/>
      <c r="C22" s="164"/>
      <c r="D22" s="164"/>
      <c r="E22" s="164"/>
      <c r="F22" s="164"/>
    </row>
    <row r="23" spans="1:6" ht="21.75" customHeight="1">
      <c r="A23" s="166" t="s">
        <v>66</v>
      </c>
      <c r="B23" s="166"/>
      <c r="C23" s="166"/>
      <c r="D23" s="176"/>
      <c r="E23" s="176"/>
      <c r="F23" s="176"/>
    </row>
    <row r="24" spans="1:6" ht="21.75" customHeight="1">
      <c r="A24" s="166" t="s">
        <v>65</v>
      </c>
      <c r="B24" s="166"/>
      <c r="C24" s="166"/>
      <c r="D24" s="176"/>
      <c r="E24" s="176"/>
      <c r="F24" s="176"/>
    </row>
    <row r="25" spans="1:6" ht="21.75" customHeight="1">
      <c r="A25" s="166" t="s">
        <v>72</v>
      </c>
      <c r="B25" s="166"/>
      <c r="C25" s="166"/>
      <c r="D25" s="167"/>
      <c r="E25" s="167"/>
      <c r="F25" s="167"/>
    </row>
    <row r="26" spans="1:6" ht="21.75" customHeight="1">
      <c r="A26" s="166" t="s">
        <v>70</v>
      </c>
      <c r="B26" s="166"/>
      <c r="C26" s="166"/>
      <c r="D26" s="168"/>
      <c r="E26" s="168"/>
      <c r="F26" s="168"/>
    </row>
    <row r="27" spans="1:6" ht="21.75" customHeight="1">
      <c r="A27" s="166" t="s">
        <v>71</v>
      </c>
      <c r="B27" s="166"/>
      <c r="C27" s="166"/>
      <c r="D27" s="168"/>
      <c r="E27" s="168"/>
      <c r="F27" s="168"/>
    </row>
    <row r="28" spans="1:6" ht="21.75" customHeight="1">
      <c r="A28" s="166" t="s">
        <v>73</v>
      </c>
      <c r="B28" s="166"/>
      <c r="C28" s="166"/>
      <c r="D28" s="169"/>
      <c r="E28" s="169"/>
      <c r="F28" s="169"/>
    </row>
    <row r="29" spans="1:6" ht="21.75" customHeight="1">
      <c r="A29" s="165" t="s">
        <v>116</v>
      </c>
      <c r="B29" s="165"/>
      <c r="C29" s="165"/>
      <c r="D29" s="165"/>
      <c r="E29" s="165"/>
      <c r="F29" s="165"/>
    </row>
    <row r="30" spans="1:6" ht="21.75" customHeight="1">
      <c r="A30" s="166" t="s">
        <v>68</v>
      </c>
      <c r="B30" s="166"/>
      <c r="C30" s="166"/>
      <c r="D30" s="176"/>
      <c r="E30" s="176"/>
      <c r="F30" s="176"/>
    </row>
    <row r="31" spans="1:6" ht="21.75" customHeight="1">
      <c r="A31" s="166" t="s">
        <v>69</v>
      </c>
      <c r="B31" s="166"/>
      <c r="C31" s="166"/>
      <c r="D31" s="176"/>
      <c r="E31" s="176"/>
      <c r="F31" s="176"/>
    </row>
    <row r="32" spans="1:6" ht="21.75" customHeight="1" thickBot="1">
      <c r="A32" s="177" t="s">
        <v>74</v>
      </c>
      <c r="B32" s="177"/>
      <c r="C32" s="177"/>
      <c r="D32" s="178"/>
      <c r="E32" s="178"/>
      <c r="F32" s="178"/>
    </row>
    <row r="33" spans="1:6" ht="27" customHeight="1" thickTop="1">
      <c r="A33" s="110" t="s">
        <v>24</v>
      </c>
      <c r="B33" s="111"/>
      <c r="C33" s="111"/>
      <c r="D33" s="111"/>
      <c r="E33" s="111"/>
      <c r="F33" s="27">
        <f>D28+D32</f>
        <v>0</v>
      </c>
    </row>
    <row r="34" spans="1:6" ht="20.25" customHeight="1">
      <c r="A34" s="22" t="s">
        <v>49</v>
      </c>
      <c r="B34" s="21"/>
      <c r="C34" s="21"/>
      <c r="D34" s="21"/>
      <c r="E34" s="21"/>
      <c r="F34" s="21"/>
    </row>
    <row r="35" spans="1:6" ht="23.25" customHeight="1">
      <c r="A35" s="99" t="s">
        <v>9</v>
      </c>
      <c r="B35" s="161"/>
      <c r="C35" s="124" t="s">
        <v>75</v>
      </c>
      <c r="D35" s="124"/>
      <c r="E35" s="124"/>
      <c r="F35" s="33">
        <v>1600000</v>
      </c>
    </row>
    <row r="36" spans="1:6" ht="23.25" customHeight="1">
      <c r="A36" s="99" t="s">
        <v>25</v>
      </c>
      <c r="B36" s="161"/>
      <c r="C36" s="124" t="s">
        <v>76</v>
      </c>
      <c r="D36" s="124"/>
      <c r="E36" s="124"/>
      <c r="F36" s="33">
        <f>MIN(F35,F33)</f>
        <v>0</v>
      </c>
    </row>
    <row r="37" spans="1:6" ht="23.25" customHeight="1">
      <c r="A37" s="99" t="s">
        <v>2</v>
      </c>
      <c r="B37" s="161"/>
      <c r="C37" s="124" t="s">
        <v>87</v>
      </c>
      <c r="D37" s="124"/>
      <c r="E37" s="124"/>
      <c r="F37" s="34">
        <v>0.5</v>
      </c>
    </row>
    <row r="38" spans="1:6" ht="30" customHeight="1">
      <c r="A38" s="162" t="s">
        <v>1</v>
      </c>
      <c r="B38" s="163"/>
      <c r="C38" s="125" t="s">
        <v>77</v>
      </c>
      <c r="D38" s="125"/>
      <c r="E38" s="125"/>
      <c r="F38" s="32">
        <f>ROUNDDOWN(MIN(F36*F37),-3)</f>
        <v>0</v>
      </c>
    </row>
  </sheetData>
  <sheetProtection algorithmName="SHA-512" hashValue="NzXvLzz0aBGj9cQWlLeZOXzimIUz9b7INm8F+r1QX5X7UPeVKUtFsmcfMtw4oy/md7pZarenZQpUDSUa86+owA==" saltValue="QKDmkzMjVPhSc4jU0axuYA==" spinCount="100000" sheet="1" objects="1" scenarios="1"/>
  <mergeCells count="48">
    <mergeCell ref="A27:C27"/>
    <mergeCell ref="A32:C32"/>
    <mergeCell ref="D32:F32"/>
    <mergeCell ref="A33:E33"/>
    <mergeCell ref="A35:B35"/>
    <mergeCell ref="A30:C30"/>
    <mergeCell ref="D30:F30"/>
    <mergeCell ref="A31:C31"/>
    <mergeCell ref="D31:F31"/>
    <mergeCell ref="A19:C19"/>
    <mergeCell ref="A20:C20"/>
    <mergeCell ref="D19:F19"/>
    <mergeCell ref="D20:F20"/>
    <mergeCell ref="D24:F24"/>
    <mergeCell ref="D23:F23"/>
    <mergeCell ref="A23:C23"/>
    <mergeCell ref="A24:C24"/>
    <mergeCell ref="C37:E37"/>
    <mergeCell ref="A38:B38"/>
    <mergeCell ref="C38:E38"/>
    <mergeCell ref="A22:F22"/>
    <mergeCell ref="A29:F29"/>
    <mergeCell ref="C35:E35"/>
    <mergeCell ref="C36:E36"/>
    <mergeCell ref="A36:B36"/>
    <mergeCell ref="A37:B37"/>
    <mergeCell ref="A28:C28"/>
    <mergeCell ref="D25:F25"/>
    <mergeCell ref="D26:F26"/>
    <mergeCell ref="D27:F27"/>
    <mergeCell ref="D28:F28"/>
    <mergeCell ref="A25:C25"/>
    <mergeCell ref="A26:C26"/>
    <mergeCell ref="B15:F15"/>
    <mergeCell ref="B16:F16"/>
    <mergeCell ref="B9:F9"/>
    <mergeCell ref="B10:F10"/>
    <mergeCell ref="B11:F11"/>
    <mergeCell ref="B12:F12"/>
    <mergeCell ref="B13:F13"/>
    <mergeCell ref="B14:F14"/>
    <mergeCell ref="A7:B7"/>
    <mergeCell ref="C7:F7"/>
    <mergeCell ref="A3:F3"/>
    <mergeCell ref="A5:B5"/>
    <mergeCell ref="E5:F5"/>
    <mergeCell ref="A6:B6"/>
    <mergeCell ref="C6:F6"/>
  </mergeCells>
  <phoneticPr fontId="1"/>
  <dataValidations count="3">
    <dataValidation type="list" allowBlank="1" showInputMessage="1" showErrorMessage="1" sqref="A9:A16">
      <formula1>"✔"</formula1>
    </dataValidation>
    <dataValidation type="list" allowBlank="1" showInputMessage="1" showErrorMessage="1" sqref="D20">
      <formula1>"施設型給付,幼稚園型認定こども園,幼保連携型認定こども園"</formula1>
    </dataValidation>
    <dataValidation type="whole" allowBlank="1" showInputMessage="1" showErrorMessage="1" sqref="D28:F28 D32:F32">
      <formula1>0</formula1>
      <formula2>99999999</formula2>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5"/>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26</v>
      </c>
      <c r="F1" s="2" t="s">
        <v>92</v>
      </c>
    </row>
    <row r="3" spans="1:6" ht="30.75" customHeight="1">
      <c r="A3" s="118" t="s">
        <v>80</v>
      </c>
      <c r="B3" s="118"/>
      <c r="C3" s="118"/>
      <c r="D3" s="118"/>
      <c r="E3" s="118"/>
      <c r="F3" s="118"/>
    </row>
    <row r="4" spans="1:6" ht="20.25" customHeight="1">
      <c r="A4" s="22" t="s">
        <v>46</v>
      </c>
      <c r="B4" s="21"/>
      <c r="C4" s="21"/>
      <c r="D4" s="21"/>
      <c r="E4" s="21"/>
      <c r="F4" s="21"/>
    </row>
    <row r="5" spans="1:6" ht="18" customHeight="1">
      <c r="A5" s="112" t="s">
        <v>14</v>
      </c>
      <c r="B5" s="113"/>
      <c r="C5" s="29">
        <f>'計画書（鑑）'!B11</f>
        <v>0</v>
      </c>
      <c r="D5" s="30" t="s">
        <v>15</v>
      </c>
      <c r="E5" s="99">
        <f>'計画書（鑑）'!D11</f>
        <v>0</v>
      </c>
      <c r="F5" s="100"/>
    </row>
    <row r="6" spans="1:6" ht="18" customHeight="1">
      <c r="A6" s="112" t="s">
        <v>29</v>
      </c>
      <c r="B6" s="113"/>
      <c r="C6" s="114">
        <f>'計画書（鑑）'!B12</f>
        <v>0</v>
      </c>
      <c r="D6" s="115"/>
      <c r="E6" s="115"/>
      <c r="F6" s="115"/>
    </row>
    <row r="7" spans="1:6" ht="18" customHeight="1">
      <c r="A7" s="112" t="s">
        <v>0</v>
      </c>
      <c r="B7" s="113"/>
      <c r="C7" s="114">
        <f>'計画書（鑑）'!B14</f>
        <v>0</v>
      </c>
      <c r="D7" s="115"/>
      <c r="E7" s="115"/>
      <c r="F7" s="115"/>
    </row>
    <row r="8" spans="1:6" ht="20.25" customHeight="1">
      <c r="A8" s="22" t="s">
        <v>47</v>
      </c>
      <c r="B8" s="21"/>
      <c r="C8" s="21"/>
      <c r="D8" s="21"/>
      <c r="E8" s="21"/>
      <c r="F8" s="21"/>
    </row>
    <row r="9" spans="1:6" ht="18" customHeight="1">
      <c r="A9" s="59"/>
      <c r="B9" s="126" t="s">
        <v>135</v>
      </c>
      <c r="C9" s="127"/>
      <c r="D9" s="127"/>
      <c r="E9" s="127"/>
      <c r="F9" s="128"/>
    </row>
    <row r="10" spans="1:6" ht="18" customHeight="1">
      <c r="A10" s="59"/>
      <c r="B10" s="121" t="s">
        <v>17</v>
      </c>
      <c r="C10" s="122"/>
      <c r="D10" s="122"/>
      <c r="E10" s="122"/>
      <c r="F10" s="122"/>
    </row>
    <row r="11" spans="1:6" ht="18" customHeight="1">
      <c r="A11" s="59"/>
      <c r="B11" s="107" t="s">
        <v>19</v>
      </c>
      <c r="C11" s="108"/>
      <c r="D11" s="108"/>
      <c r="E11" s="108"/>
      <c r="F11" s="109"/>
    </row>
    <row r="12" spans="1:6" ht="18" customHeight="1">
      <c r="A12" s="59"/>
      <c r="B12" s="107" t="s">
        <v>20</v>
      </c>
      <c r="C12" s="108"/>
      <c r="D12" s="108"/>
      <c r="E12" s="108"/>
      <c r="F12" s="109"/>
    </row>
    <row r="13" spans="1:6" ht="18" customHeight="1">
      <c r="A13" s="59"/>
      <c r="B13" s="107" t="s">
        <v>21</v>
      </c>
      <c r="C13" s="108"/>
      <c r="D13" s="108"/>
      <c r="E13" s="108"/>
      <c r="F13" s="109"/>
    </row>
    <row r="14" spans="1:6" ht="18" customHeight="1">
      <c r="A14" s="59"/>
      <c r="B14" s="126" t="s">
        <v>111</v>
      </c>
      <c r="C14" s="127"/>
      <c r="D14" s="127"/>
      <c r="E14" s="127"/>
      <c r="F14" s="128"/>
    </row>
    <row r="15" spans="1:6" ht="18" customHeight="1">
      <c r="A15" s="59"/>
      <c r="B15" s="107" t="s">
        <v>90</v>
      </c>
      <c r="C15" s="108"/>
      <c r="D15" s="108"/>
      <c r="E15" s="108"/>
      <c r="F15" s="109"/>
    </row>
    <row r="16" spans="1:6" ht="18" customHeight="1">
      <c r="A16" s="59"/>
      <c r="B16" s="107" t="s">
        <v>18</v>
      </c>
      <c r="C16" s="108"/>
      <c r="D16" s="108"/>
      <c r="E16" s="108"/>
      <c r="F16" s="109"/>
    </row>
    <row r="17" spans="1:7" ht="20.25" customHeight="1">
      <c r="A17" s="22" t="s">
        <v>48</v>
      </c>
      <c r="B17" s="21"/>
      <c r="C17" s="21"/>
      <c r="D17" s="21"/>
      <c r="E17" s="21"/>
      <c r="F17" s="21"/>
    </row>
    <row r="18" spans="1:7" ht="15.75" customHeight="1">
      <c r="A18" s="7" t="s">
        <v>23</v>
      </c>
      <c r="B18" s="101" t="s">
        <v>22</v>
      </c>
      <c r="C18" s="102"/>
      <c r="D18" s="105" t="s">
        <v>82</v>
      </c>
      <c r="E18" s="106"/>
      <c r="F18" s="8" t="s">
        <v>16</v>
      </c>
      <c r="G18" s="31"/>
    </row>
    <row r="19" spans="1:7" ht="51.75" customHeight="1">
      <c r="A19" s="7">
        <v>1</v>
      </c>
      <c r="B19" s="179"/>
      <c r="C19" s="180"/>
      <c r="D19" s="179"/>
      <c r="E19" s="180"/>
      <c r="F19" s="61"/>
      <c r="G19" s="31"/>
    </row>
    <row r="20" spans="1:7" ht="51.75" customHeight="1">
      <c r="A20" s="7">
        <v>2</v>
      </c>
      <c r="B20" s="179"/>
      <c r="C20" s="180"/>
      <c r="D20" s="179"/>
      <c r="E20" s="180"/>
      <c r="F20" s="61"/>
      <c r="G20" s="31"/>
    </row>
    <row r="21" spans="1:7" ht="51.75" customHeight="1">
      <c r="A21" s="7">
        <v>3</v>
      </c>
      <c r="B21" s="179"/>
      <c r="C21" s="180"/>
      <c r="D21" s="179"/>
      <c r="E21" s="180"/>
      <c r="F21" s="61"/>
      <c r="G21" s="31"/>
    </row>
    <row r="22" spans="1:7" ht="51.75" customHeight="1">
      <c r="A22" s="7">
        <v>4</v>
      </c>
      <c r="B22" s="179"/>
      <c r="C22" s="180"/>
      <c r="D22" s="179"/>
      <c r="E22" s="180"/>
      <c r="F22" s="61"/>
      <c r="G22" s="31"/>
    </row>
    <row r="23" spans="1:7" ht="51.75" customHeight="1">
      <c r="A23" s="7">
        <v>5</v>
      </c>
      <c r="B23" s="179"/>
      <c r="C23" s="180"/>
      <c r="D23" s="179"/>
      <c r="E23" s="180"/>
      <c r="F23" s="61"/>
      <c r="G23" s="31"/>
    </row>
    <row r="24" spans="1:7" ht="51.75" customHeight="1">
      <c r="A24" s="7">
        <v>6</v>
      </c>
      <c r="B24" s="179"/>
      <c r="C24" s="180"/>
      <c r="D24" s="179"/>
      <c r="E24" s="180"/>
      <c r="F24" s="61"/>
      <c r="G24" s="31"/>
    </row>
    <row r="25" spans="1:7" ht="51.75" customHeight="1">
      <c r="A25" s="7">
        <v>7</v>
      </c>
      <c r="B25" s="179"/>
      <c r="C25" s="180"/>
      <c r="D25" s="179"/>
      <c r="E25" s="180"/>
      <c r="F25" s="61"/>
      <c r="G25" s="31"/>
    </row>
    <row r="26" spans="1:7" ht="51.75" customHeight="1">
      <c r="A26" s="7">
        <v>8</v>
      </c>
      <c r="B26" s="179"/>
      <c r="C26" s="180"/>
      <c r="D26" s="179"/>
      <c r="E26" s="180"/>
      <c r="F26" s="61"/>
      <c r="G26" s="31"/>
    </row>
    <row r="27" spans="1:7" ht="51.75" customHeight="1">
      <c r="A27" s="7">
        <v>9</v>
      </c>
      <c r="B27" s="179"/>
      <c r="C27" s="180"/>
      <c r="D27" s="179"/>
      <c r="E27" s="180"/>
      <c r="F27" s="61"/>
      <c r="G27" s="31"/>
    </row>
    <row r="28" spans="1:7" ht="51.75" customHeight="1" thickBot="1">
      <c r="A28" s="20">
        <v>10</v>
      </c>
      <c r="B28" s="186"/>
      <c r="C28" s="187"/>
      <c r="D28" s="186"/>
      <c r="E28" s="187"/>
      <c r="F28" s="62"/>
      <c r="G28" s="31"/>
    </row>
    <row r="29" spans="1:7" ht="27" customHeight="1" thickTop="1">
      <c r="A29" s="110" t="s">
        <v>24</v>
      </c>
      <c r="B29" s="111"/>
      <c r="C29" s="111"/>
      <c r="D29" s="111"/>
      <c r="E29" s="111"/>
      <c r="F29" s="27">
        <f>SUM(F19:F28)</f>
        <v>0</v>
      </c>
    </row>
    <row r="30" spans="1:7" ht="20.25" customHeight="1">
      <c r="A30" s="22" t="s">
        <v>49</v>
      </c>
      <c r="B30" s="21"/>
      <c r="C30" s="21"/>
      <c r="D30" s="21"/>
      <c r="E30" s="21"/>
      <c r="F30" s="21"/>
    </row>
    <row r="31" spans="1:7" ht="26.25" customHeight="1">
      <c r="A31" s="5" t="s">
        <v>10</v>
      </c>
      <c r="B31" s="183" t="s">
        <v>138</v>
      </c>
      <c r="C31" s="184"/>
      <c r="D31" s="184"/>
      <c r="E31" s="185"/>
      <c r="F31" s="77"/>
    </row>
    <row r="32" spans="1:7" ht="23.25" customHeight="1">
      <c r="A32" s="5" t="s">
        <v>11</v>
      </c>
      <c r="B32" s="6" t="s">
        <v>9</v>
      </c>
      <c r="C32" s="124" t="s">
        <v>83</v>
      </c>
      <c r="D32" s="124"/>
      <c r="E32" s="182"/>
      <c r="F32" s="26">
        <v>1000000</v>
      </c>
    </row>
    <row r="33" spans="1:6" ht="23.25" customHeight="1">
      <c r="A33" s="5" t="s">
        <v>12</v>
      </c>
      <c r="B33" s="6" t="s">
        <v>25</v>
      </c>
      <c r="C33" s="124" t="s">
        <v>52</v>
      </c>
      <c r="D33" s="124"/>
      <c r="E33" s="182"/>
      <c r="F33" s="26">
        <f>MIN(F32,F29)</f>
        <v>0</v>
      </c>
    </row>
    <row r="34" spans="1:6" ht="23.25" customHeight="1">
      <c r="A34" s="5" t="s">
        <v>13</v>
      </c>
      <c r="B34" s="6" t="s">
        <v>2</v>
      </c>
      <c r="C34" s="124" t="s">
        <v>84</v>
      </c>
      <c r="D34" s="124"/>
      <c r="E34" s="182"/>
      <c r="F34" s="28">
        <v>0.75</v>
      </c>
    </row>
    <row r="35" spans="1:6" ht="30" customHeight="1">
      <c r="A35" s="119" t="s">
        <v>1</v>
      </c>
      <c r="B35" s="120"/>
      <c r="C35" s="125" t="s">
        <v>88</v>
      </c>
      <c r="D35" s="125"/>
      <c r="E35" s="181"/>
      <c r="F35" s="32">
        <f>ROUNDDOWN(MIN((F32-(ROUNDUP(F31/0.75,-3)))*F34,F33*F34),-3)</f>
        <v>0</v>
      </c>
    </row>
  </sheetData>
  <sheetProtection algorithmName="SHA-512" hashValue="Q4l7gImAUCxA7+RFt3CwnbR4SsDFxAHbZj0tmuyKdfAqIENZE0weWW7BUVAtP71TUAbJy6cfeGVwkhFc5+5bkg==" saltValue="YlWHv0nOI4gmAATPG351Rg==" spinCount="100000" sheet="1" objects="1" scenarios="1"/>
  <mergeCells count="44">
    <mergeCell ref="B31:E31"/>
    <mergeCell ref="B27:C27"/>
    <mergeCell ref="D27:E27"/>
    <mergeCell ref="B28:C28"/>
    <mergeCell ref="D28:E28"/>
    <mergeCell ref="B24:C24"/>
    <mergeCell ref="D24:E24"/>
    <mergeCell ref="B25:C25"/>
    <mergeCell ref="D25:E25"/>
    <mergeCell ref="B26:C26"/>
    <mergeCell ref="D26:E26"/>
    <mergeCell ref="A35:B35"/>
    <mergeCell ref="C35:E35"/>
    <mergeCell ref="B18:C18"/>
    <mergeCell ref="D18:E18"/>
    <mergeCell ref="B19:C19"/>
    <mergeCell ref="D19:E19"/>
    <mergeCell ref="B20:C20"/>
    <mergeCell ref="D20:E20"/>
    <mergeCell ref="B21:C21"/>
    <mergeCell ref="D21:E21"/>
    <mergeCell ref="C32:E32"/>
    <mergeCell ref="C33:E33"/>
    <mergeCell ref="C34:E34"/>
    <mergeCell ref="A29:E29"/>
    <mergeCell ref="B22:C22"/>
    <mergeCell ref="D22:E22"/>
    <mergeCell ref="B23:C23"/>
    <mergeCell ref="D23:E23"/>
    <mergeCell ref="B15:F15"/>
    <mergeCell ref="B16:F16"/>
    <mergeCell ref="B9:F9"/>
    <mergeCell ref="B10:F10"/>
    <mergeCell ref="B11:F11"/>
    <mergeCell ref="B12:F12"/>
    <mergeCell ref="B13:F13"/>
    <mergeCell ref="B14:F14"/>
    <mergeCell ref="A7:B7"/>
    <mergeCell ref="C7:F7"/>
    <mergeCell ref="A3:F3"/>
    <mergeCell ref="A5:B5"/>
    <mergeCell ref="E5:F5"/>
    <mergeCell ref="A6:B6"/>
    <mergeCell ref="C6:F6"/>
  </mergeCells>
  <phoneticPr fontId="1"/>
  <conditionalFormatting sqref="F34">
    <cfRule type="expression" dxfId="3" priority="1">
      <formula>$F34="施設類型が未入力"</formula>
    </cfRule>
  </conditionalFormatting>
  <dataValidations count="2">
    <dataValidation type="list" allowBlank="1" showInputMessage="1" showErrorMessage="1" sqref="A9:A16">
      <formula1>"✔"</formula1>
    </dataValidation>
    <dataValidation type="whole" allowBlank="1" showInputMessage="1" showErrorMessage="1" sqref="F19:F28">
      <formula1>0</formula1>
      <formula2>9999999</formula2>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4"/>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26</v>
      </c>
      <c r="F1" s="2" t="s">
        <v>93</v>
      </c>
    </row>
    <row r="3" spans="1:6" ht="30.75" customHeight="1">
      <c r="A3" s="118" t="s">
        <v>91</v>
      </c>
      <c r="B3" s="118"/>
      <c r="C3" s="118"/>
      <c r="D3" s="118"/>
      <c r="E3" s="118"/>
      <c r="F3" s="118"/>
    </row>
    <row r="4" spans="1:6" ht="20.25" customHeight="1">
      <c r="A4" s="22" t="s">
        <v>46</v>
      </c>
      <c r="B4" s="21"/>
      <c r="C4" s="21"/>
      <c r="D4" s="21"/>
      <c r="E4" s="21"/>
      <c r="F4" s="21"/>
    </row>
    <row r="5" spans="1:6" ht="18" customHeight="1">
      <c r="A5" s="112" t="s">
        <v>14</v>
      </c>
      <c r="B5" s="113"/>
      <c r="C5" s="42">
        <f>'計画書（鑑）'!B11</f>
        <v>0</v>
      </c>
      <c r="D5" s="41" t="s">
        <v>15</v>
      </c>
      <c r="E5" s="99">
        <f>'計画書（鑑）'!D11</f>
        <v>0</v>
      </c>
      <c r="F5" s="100"/>
    </row>
    <row r="6" spans="1:6" ht="18" customHeight="1">
      <c r="A6" s="112" t="s">
        <v>29</v>
      </c>
      <c r="B6" s="113"/>
      <c r="C6" s="114">
        <f>'計画書（鑑）'!B12</f>
        <v>0</v>
      </c>
      <c r="D6" s="115"/>
      <c r="E6" s="115"/>
      <c r="F6" s="115"/>
    </row>
    <row r="7" spans="1:6" ht="18" customHeight="1">
      <c r="A7" s="112" t="s">
        <v>0</v>
      </c>
      <c r="B7" s="113"/>
      <c r="C7" s="114">
        <f>'計画書（鑑）'!B14</f>
        <v>0</v>
      </c>
      <c r="D7" s="115"/>
      <c r="E7" s="115"/>
      <c r="F7" s="115"/>
    </row>
    <row r="8" spans="1:6" ht="20.25" customHeight="1">
      <c r="A8" s="22" t="s">
        <v>47</v>
      </c>
      <c r="B8" s="21"/>
      <c r="C8" s="21"/>
      <c r="D8" s="21"/>
      <c r="E8" s="21"/>
      <c r="F8" s="21"/>
    </row>
    <row r="9" spans="1:6" ht="18" customHeight="1">
      <c r="A9" s="59"/>
      <c r="B9" s="126" t="s">
        <v>89</v>
      </c>
      <c r="C9" s="127"/>
      <c r="D9" s="127"/>
      <c r="E9" s="127"/>
      <c r="F9" s="128"/>
    </row>
    <row r="10" spans="1:6" ht="18" customHeight="1">
      <c r="A10" s="59"/>
      <c r="B10" s="121" t="s">
        <v>17</v>
      </c>
      <c r="C10" s="122"/>
      <c r="D10" s="122"/>
      <c r="E10" s="122"/>
      <c r="F10" s="122"/>
    </row>
    <row r="11" spans="1:6" ht="18" customHeight="1">
      <c r="A11" s="59"/>
      <c r="B11" s="107" t="s">
        <v>19</v>
      </c>
      <c r="C11" s="108"/>
      <c r="D11" s="108"/>
      <c r="E11" s="108"/>
      <c r="F11" s="109"/>
    </row>
    <row r="12" spans="1:6" ht="18" customHeight="1">
      <c r="A12" s="59"/>
      <c r="B12" s="107" t="s">
        <v>20</v>
      </c>
      <c r="C12" s="108"/>
      <c r="D12" s="108"/>
      <c r="E12" s="108"/>
      <c r="F12" s="109"/>
    </row>
    <row r="13" spans="1:6" ht="18" customHeight="1">
      <c r="A13" s="59"/>
      <c r="B13" s="107" t="s">
        <v>21</v>
      </c>
      <c r="C13" s="108"/>
      <c r="D13" s="108"/>
      <c r="E13" s="108"/>
      <c r="F13" s="109"/>
    </row>
    <row r="14" spans="1:6" ht="18" customHeight="1">
      <c r="A14" s="59"/>
      <c r="B14" s="126" t="s">
        <v>111</v>
      </c>
      <c r="C14" s="127"/>
      <c r="D14" s="127"/>
      <c r="E14" s="127"/>
      <c r="F14" s="128"/>
    </row>
    <row r="15" spans="1:6" ht="18" customHeight="1">
      <c r="A15" s="59"/>
      <c r="B15" s="107" t="s">
        <v>90</v>
      </c>
      <c r="C15" s="108"/>
      <c r="D15" s="108"/>
      <c r="E15" s="108"/>
      <c r="F15" s="109"/>
    </row>
    <row r="16" spans="1:6" ht="18" customHeight="1">
      <c r="A16" s="59"/>
      <c r="B16" s="107" t="s">
        <v>18</v>
      </c>
      <c r="C16" s="108"/>
      <c r="D16" s="108"/>
      <c r="E16" s="108"/>
      <c r="F16" s="109"/>
    </row>
    <row r="17" spans="1:7" ht="20.25" customHeight="1">
      <c r="A17" s="22" t="s">
        <v>48</v>
      </c>
      <c r="B17" s="21"/>
      <c r="C17" s="21"/>
      <c r="D17" s="21"/>
      <c r="E17" s="21"/>
      <c r="F17" s="21"/>
    </row>
    <row r="18" spans="1:7" ht="15.75" customHeight="1">
      <c r="A18" s="7" t="s">
        <v>23</v>
      </c>
      <c r="B18" s="101" t="s">
        <v>22</v>
      </c>
      <c r="C18" s="102"/>
      <c r="D18" s="105" t="s">
        <v>82</v>
      </c>
      <c r="E18" s="106"/>
      <c r="F18" s="8" t="s">
        <v>16</v>
      </c>
      <c r="G18" s="31"/>
    </row>
    <row r="19" spans="1:7" ht="51.75" customHeight="1">
      <c r="A19" s="7">
        <v>1</v>
      </c>
      <c r="B19" s="179"/>
      <c r="C19" s="180"/>
      <c r="D19" s="179"/>
      <c r="E19" s="180"/>
      <c r="F19" s="61"/>
      <c r="G19" s="31"/>
    </row>
    <row r="20" spans="1:7" ht="51.75" customHeight="1">
      <c r="A20" s="7">
        <v>2</v>
      </c>
      <c r="B20" s="179"/>
      <c r="C20" s="180"/>
      <c r="D20" s="179"/>
      <c r="E20" s="180"/>
      <c r="F20" s="61"/>
      <c r="G20" s="31"/>
    </row>
    <row r="21" spans="1:7" ht="51.75" customHeight="1">
      <c r="A21" s="7">
        <v>3</v>
      </c>
      <c r="B21" s="179"/>
      <c r="C21" s="180"/>
      <c r="D21" s="179"/>
      <c r="E21" s="180"/>
      <c r="F21" s="61"/>
      <c r="G21" s="31"/>
    </row>
    <row r="22" spans="1:7" ht="51.75" customHeight="1">
      <c r="A22" s="7">
        <v>4</v>
      </c>
      <c r="B22" s="179"/>
      <c r="C22" s="180"/>
      <c r="D22" s="179"/>
      <c r="E22" s="180"/>
      <c r="F22" s="61"/>
      <c r="G22" s="31"/>
    </row>
    <row r="23" spans="1:7" ht="51.75" customHeight="1">
      <c r="A23" s="7">
        <v>5</v>
      </c>
      <c r="B23" s="179"/>
      <c r="C23" s="180"/>
      <c r="D23" s="179"/>
      <c r="E23" s="180"/>
      <c r="F23" s="61"/>
      <c r="G23" s="31"/>
    </row>
    <row r="24" spans="1:7" ht="51.75" customHeight="1">
      <c r="A24" s="7">
        <v>6</v>
      </c>
      <c r="B24" s="179"/>
      <c r="C24" s="180"/>
      <c r="D24" s="179"/>
      <c r="E24" s="180"/>
      <c r="F24" s="61"/>
      <c r="G24" s="31"/>
    </row>
    <row r="25" spans="1:7" ht="51.75" customHeight="1">
      <c r="A25" s="7">
        <v>7</v>
      </c>
      <c r="B25" s="179"/>
      <c r="C25" s="180"/>
      <c r="D25" s="179"/>
      <c r="E25" s="180"/>
      <c r="F25" s="61"/>
      <c r="G25" s="31"/>
    </row>
    <row r="26" spans="1:7" ht="51.75" customHeight="1">
      <c r="A26" s="7">
        <v>8</v>
      </c>
      <c r="B26" s="179"/>
      <c r="C26" s="180"/>
      <c r="D26" s="179"/>
      <c r="E26" s="180"/>
      <c r="F26" s="61"/>
      <c r="G26" s="31"/>
    </row>
    <row r="27" spans="1:7" ht="51.75" customHeight="1">
      <c r="A27" s="7">
        <v>9</v>
      </c>
      <c r="B27" s="179"/>
      <c r="C27" s="180"/>
      <c r="D27" s="179"/>
      <c r="E27" s="180"/>
      <c r="F27" s="61"/>
      <c r="G27" s="31"/>
    </row>
    <row r="28" spans="1:7" ht="51.75" customHeight="1" thickBot="1">
      <c r="A28" s="20">
        <v>10</v>
      </c>
      <c r="B28" s="186"/>
      <c r="C28" s="187"/>
      <c r="D28" s="186"/>
      <c r="E28" s="187"/>
      <c r="F28" s="62"/>
      <c r="G28" s="31"/>
    </row>
    <row r="29" spans="1:7" ht="27" customHeight="1" thickTop="1">
      <c r="A29" s="110" t="s">
        <v>24</v>
      </c>
      <c r="B29" s="111"/>
      <c r="C29" s="111"/>
      <c r="D29" s="111"/>
      <c r="E29" s="111"/>
      <c r="F29" s="27">
        <f>SUM(F19:F28)</f>
        <v>0</v>
      </c>
    </row>
    <row r="30" spans="1:7" ht="20.25" customHeight="1">
      <c r="A30" s="22" t="s">
        <v>49</v>
      </c>
      <c r="B30" s="21"/>
      <c r="C30" s="21"/>
      <c r="D30" s="21"/>
      <c r="E30" s="21"/>
      <c r="F30" s="21"/>
    </row>
    <row r="31" spans="1:7" ht="23.25" customHeight="1">
      <c r="A31" s="99" t="s">
        <v>9</v>
      </c>
      <c r="B31" s="161"/>
      <c r="C31" s="124" t="s">
        <v>83</v>
      </c>
      <c r="D31" s="124"/>
      <c r="E31" s="124"/>
      <c r="F31" s="33">
        <v>1000000</v>
      </c>
    </row>
    <row r="32" spans="1:7" ht="23.25" customHeight="1">
      <c r="A32" s="99" t="s">
        <v>25</v>
      </c>
      <c r="B32" s="161"/>
      <c r="C32" s="124" t="s">
        <v>76</v>
      </c>
      <c r="D32" s="124"/>
      <c r="E32" s="124"/>
      <c r="F32" s="33">
        <f>MIN(F31,F29)</f>
        <v>0</v>
      </c>
    </row>
    <row r="33" spans="1:6" ht="23.25" customHeight="1">
      <c r="A33" s="99" t="s">
        <v>2</v>
      </c>
      <c r="B33" s="161"/>
      <c r="C33" s="124" t="s">
        <v>84</v>
      </c>
      <c r="D33" s="124"/>
      <c r="E33" s="124"/>
      <c r="F33" s="34">
        <v>0.75</v>
      </c>
    </row>
    <row r="34" spans="1:6" ht="30" customHeight="1">
      <c r="A34" s="162" t="s">
        <v>1</v>
      </c>
      <c r="B34" s="163"/>
      <c r="C34" s="136" t="s">
        <v>136</v>
      </c>
      <c r="D34" s="136"/>
      <c r="E34" s="136"/>
      <c r="F34" s="32">
        <f>ROUNDDOWN(F32*F33,-3)</f>
        <v>0</v>
      </c>
    </row>
  </sheetData>
  <sheetProtection algorithmName="SHA-512" hashValue="We5VoBCwM/bTv2LmJ3LKb/1kAK2MXxcSfO3NMzplhrHtDiHcR9gE0xD7vHSH8po4PU9NaZxoGB3HfemyTmZHdA==" saltValue="kqnZIqUk5QTvsorSRDkJ+Q==" spinCount="100000" sheet="1" objects="1" scenarios="1"/>
  <mergeCells count="46">
    <mergeCell ref="C33:E33"/>
    <mergeCell ref="A34:B34"/>
    <mergeCell ref="C34:E34"/>
    <mergeCell ref="A31:B31"/>
    <mergeCell ref="A32:B32"/>
    <mergeCell ref="A33:B33"/>
    <mergeCell ref="B28:C28"/>
    <mergeCell ref="D28:E28"/>
    <mergeCell ref="A29:E29"/>
    <mergeCell ref="C31:E31"/>
    <mergeCell ref="C32:E32"/>
    <mergeCell ref="B26:C26"/>
    <mergeCell ref="D26:E26"/>
    <mergeCell ref="B27:C27"/>
    <mergeCell ref="D27:E27"/>
    <mergeCell ref="B23:C23"/>
    <mergeCell ref="D23:E23"/>
    <mergeCell ref="B24:C24"/>
    <mergeCell ref="D24:E24"/>
    <mergeCell ref="B25:C25"/>
    <mergeCell ref="D25:E25"/>
    <mergeCell ref="B20:C20"/>
    <mergeCell ref="D20:E20"/>
    <mergeCell ref="B21:C21"/>
    <mergeCell ref="D21:E21"/>
    <mergeCell ref="B22:C22"/>
    <mergeCell ref="D22:E22"/>
    <mergeCell ref="B15:F15"/>
    <mergeCell ref="B16:F16"/>
    <mergeCell ref="B18:C18"/>
    <mergeCell ref="D18:E18"/>
    <mergeCell ref="B19:C19"/>
    <mergeCell ref="D19:E19"/>
    <mergeCell ref="B14:F14"/>
    <mergeCell ref="A3:F3"/>
    <mergeCell ref="A5:B5"/>
    <mergeCell ref="E5:F5"/>
    <mergeCell ref="A6:B6"/>
    <mergeCell ref="C6:F6"/>
    <mergeCell ref="A7:B7"/>
    <mergeCell ref="C7:F7"/>
    <mergeCell ref="B9:F9"/>
    <mergeCell ref="B10:F10"/>
    <mergeCell ref="B11:F11"/>
    <mergeCell ref="B12:F12"/>
    <mergeCell ref="B13:F13"/>
  </mergeCells>
  <phoneticPr fontId="1"/>
  <conditionalFormatting sqref="F33">
    <cfRule type="expression" dxfId="2" priority="1">
      <formula>$F33="施設類型が未入力"</formula>
    </cfRule>
  </conditionalFormatting>
  <dataValidations count="2">
    <dataValidation type="list" allowBlank="1" showInputMessage="1" showErrorMessage="1" sqref="A9:A16">
      <formula1>"✔"</formula1>
    </dataValidation>
    <dataValidation type="whole" allowBlank="1" showInputMessage="1" showErrorMessage="1" sqref="F19:F28">
      <formula1>0</formula1>
      <formula2>9999999</formula2>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8"/>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26</v>
      </c>
      <c r="F1" s="2" t="s">
        <v>118</v>
      </c>
    </row>
    <row r="3" spans="1:6" ht="30.75" customHeight="1">
      <c r="A3" s="118" t="s">
        <v>117</v>
      </c>
      <c r="B3" s="118"/>
      <c r="C3" s="118"/>
      <c r="D3" s="118"/>
      <c r="E3" s="118"/>
      <c r="F3" s="118"/>
    </row>
    <row r="4" spans="1:6" ht="20.25" customHeight="1">
      <c r="A4" s="22" t="s">
        <v>46</v>
      </c>
      <c r="B4" s="21"/>
      <c r="C4" s="21"/>
      <c r="D4" s="21"/>
      <c r="E4" s="21"/>
      <c r="F4" s="21"/>
    </row>
    <row r="5" spans="1:6" ht="18" customHeight="1">
      <c r="A5" s="112" t="s">
        <v>14</v>
      </c>
      <c r="B5" s="113"/>
      <c r="C5" s="42">
        <f>'計画書（鑑）'!B11</f>
        <v>0</v>
      </c>
      <c r="D5" s="41" t="s">
        <v>15</v>
      </c>
      <c r="E5" s="99">
        <f>'計画書（鑑）'!D11</f>
        <v>0</v>
      </c>
      <c r="F5" s="100"/>
    </row>
    <row r="6" spans="1:6" ht="18" customHeight="1">
      <c r="A6" s="112" t="s">
        <v>29</v>
      </c>
      <c r="B6" s="113"/>
      <c r="C6" s="114">
        <f>'計画書（鑑）'!B12</f>
        <v>0</v>
      </c>
      <c r="D6" s="115"/>
      <c r="E6" s="115"/>
      <c r="F6" s="115"/>
    </row>
    <row r="7" spans="1:6" ht="18" customHeight="1">
      <c r="A7" s="112" t="s">
        <v>0</v>
      </c>
      <c r="B7" s="113"/>
      <c r="C7" s="114">
        <f>'計画書（鑑）'!B14</f>
        <v>0</v>
      </c>
      <c r="D7" s="115"/>
      <c r="E7" s="115"/>
      <c r="F7" s="115"/>
    </row>
    <row r="8" spans="1:6" ht="20.25" customHeight="1">
      <c r="A8" s="22" t="s">
        <v>47</v>
      </c>
      <c r="B8" s="21"/>
      <c r="C8" s="21"/>
      <c r="D8" s="21"/>
      <c r="E8" s="21"/>
      <c r="F8" s="21"/>
    </row>
    <row r="9" spans="1:6" ht="18" customHeight="1">
      <c r="A9" s="59"/>
      <c r="B9" s="126" t="s">
        <v>128</v>
      </c>
      <c r="C9" s="127"/>
      <c r="D9" s="127"/>
      <c r="E9" s="127"/>
      <c r="F9" s="128"/>
    </row>
    <row r="10" spans="1:6" ht="18" customHeight="1">
      <c r="A10" s="59"/>
      <c r="B10" s="121" t="s">
        <v>17</v>
      </c>
      <c r="C10" s="122"/>
      <c r="D10" s="122"/>
      <c r="E10" s="122"/>
      <c r="F10" s="122"/>
    </row>
    <row r="11" spans="1:6" ht="18" customHeight="1">
      <c r="A11" s="59"/>
      <c r="B11" s="107" t="s">
        <v>19</v>
      </c>
      <c r="C11" s="108"/>
      <c r="D11" s="108"/>
      <c r="E11" s="108"/>
      <c r="F11" s="109"/>
    </row>
    <row r="12" spans="1:6" ht="18" customHeight="1">
      <c r="A12" s="59"/>
      <c r="B12" s="107" t="s">
        <v>20</v>
      </c>
      <c r="C12" s="108"/>
      <c r="D12" s="108"/>
      <c r="E12" s="108"/>
      <c r="F12" s="109"/>
    </row>
    <row r="13" spans="1:6" ht="18" customHeight="1">
      <c r="A13" s="59"/>
      <c r="B13" s="107" t="s">
        <v>21</v>
      </c>
      <c r="C13" s="108"/>
      <c r="D13" s="108"/>
      <c r="E13" s="108"/>
      <c r="F13" s="109"/>
    </row>
    <row r="14" spans="1:6" ht="18" customHeight="1">
      <c r="A14" s="59"/>
      <c r="B14" s="126" t="s">
        <v>111</v>
      </c>
      <c r="C14" s="127"/>
      <c r="D14" s="127"/>
      <c r="E14" s="127"/>
      <c r="F14" s="128"/>
    </row>
    <row r="15" spans="1:6" ht="18" customHeight="1">
      <c r="A15" s="59"/>
      <c r="B15" s="107" t="s">
        <v>90</v>
      </c>
      <c r="C15" s="108"/>
      <c r="D15" s="108"/>
      <c r="E15" s="108"/>
      <c r="F15" s="109"/>
    </row>
    <row r="16" spans="1:6" ht="18" customHeight="1">
      <c r="A16" s="59"/>
      <c r="B16" s="107" t="s">
        <v>18</v>
      </c>
      <c r="C16" s="108"/>
      <c r="D16" s="108"/>
      <c r="E16" s="108"/>
      <c r="F16" s="109"/>
    </row>
    <row r="17" spans="1:7" ht="20.25" customHeight="1">
      <c r="A17" s="22" t="s">
        <v>48</v>
      </c>
      <c r="B17" s="21"/>
      <c r="C17" s="21"/>
      <c r="D17" s="21"/>
      <c r="E17" s="21"/>
      <c r="F17" s="21"/>
    </row>
    <row r="18" spans="1:7" ht="20.25" customHeight="1">
      <c r="A18" s="38" t="s">
        <v>119</v>
      </c>
      <c r="B18" s="21"/>
      <c r="C18" s="21"/>
      <c r="D18" s="21"/>
      <c r="E18" s="21"/>
      <c r="F18" s="21"/>
    </row>
    <row r="19" spans="1:7" ht="15.75" customHeight="1">
      <c r="A19" s="7" t="s">
        <v>23</v>
      </c>
      <c r="B19" s="101" t="s">
        <v>22</v>
      </c>
      <c r="C19" s="102"/>
      <c r="D19" s="105" t="s">
        <v>82</v>
      </c>
      <c r="E19" s="106"/>
      <c r="F19" s="8" t="s">
        <v>16</v>
      </c>
      <c r="G19" s="31"/>
    </row>
    <row r="20" spans="1:7" ht="51.75" customHeight="1">
      <c r="A20" s="7">
        <v>1</v>
      </c>
      <c r="B20" s="179"/>
      <c r="C20" s="180"/>
      <c r="D20" s="179"/>
      <c r="E20" s="180"/>
      <c r="F20" s="61"/>
      <c r="G20" s="31"/>
    </row>
    <row r="21" spans="1:7" ht="51.75" customHeight="1">
      <c r="A21" s="7">
        <v>2</v>
      </c>
      <c r="B21" s="179"/>
      <c r="C21" s="180"/>
      <c r="D21" s="179"/>
      <c r="E21" s="180"/>
      <c r="F21" s="61"/>
      <c r="G21" s="31"/>
    </row>
    <row r="22" spans="1:7" ht="51.75" customHeight="1">
      <c r="A22" s="7">
        <v>3</v>
      </c>
      <c r="B22" s="179"/>
      <c r="C22" s="180"/>
      <c r="D22" s="179"/>
      <c r="E22" s="180"/>
      <c r="F22" s="61"/>
      <c r="G22" s="31"/>
    </row>
    <row r="23" spans="1:7" ht="27" customHeight="1">
      <c r="A23" s="110" t="s">
        <v>122</v>
      </c>
      <c r="B23" s="111"/>
      <c r="C23" s="111"/>
      <c r="D23" s="111"/>
      <c r="E23" s="111"/>
      <c r="F23" s="27">
        <f>SUM(F20:F22)</f>
        <v>0</v>
      </c>
      <c r="G23" s="31"/>
    </row>
    <row r="24" spans="1:7" ht="20.25" customHeight="1">
      <c r="A24" s="38" t="s">
        <v>120</v>
      </c>
      <c r="B24" s="21"/>
      <c r="C24" s="21"/>
      <c r="D24" s="21"/>
      <c r="E24" s="21"/>
      <c r="F24" s="21"/>
    </row>
    <row r="25" spans="1:7" ht="15.75" customHeight="1">
      <c r="A25" s="7" t="s">
        <v>23</v>
      </c>
      <c r="B25" s="101" t="s">
        <v>22</v>
      </c>
      <c r="C25" s="102"/>
      <c r="D25" s="105" t="s">
        <v>82</v>
      </c>
      <c r="E25" s="106"/>
      <c r="F25" s="8" t="s">
        <v>16</v>
      </c>
      <c r="G25" s="31"/>
    </row>
    <row r="26" spans="1:7" ht="51.75" customHeight="1">
      <c r="A26" s="7">
        <v>1</v>
      </c>
      <c r="B26" s="179"/>
      <c r="C26" s="180"/>
      <c r="D26" s="179"/>
      <c r="E26" s="180"/>
      <c r="F26" s="61"/>
      <c r="G26" s="31"/>
    </row>
    <row r="27" spans="1:7" ht="51.75" customHeight="1">
      <c r="A27" s="7">
        <v>2</v>
      </c>
      <c r="B27" s="179"/>
      <c r="C27" s="180"/>
      <c r="D27" s="179"/>
      <c r="E27" s="180"/>
      <c r="F27" s="61"/>
      <c r="G27" s="31"/>
    </row>
    <row r="28" spans="1:7" ht="51.75" customHeight="1">
      <c r="A28" s="7">
        <v>3</v>
      </c>
      <c r="B28" s="179"/>
      <c r="C28" s="180"/>
      <c r="D28" s="179"/>
      <c r="E28" s="180"/>
      <c r="F28" s="61"/>
      <c r="G28" s="31"/>
    </row>
    <row r="29" spans="1:7" ht="51.75" customHeight="1">
      <c r="A29" s="7">
        <v>4</v>
      </c>
      <c r="B29" s="179"/>
      <c r="C29" s="180"/>
      <c r="D29" s="179"/>
      <c r="E29" s="180"/>
      <c r="F29" s="61"/>
      <c r="G29" s="31"/>
    </row>
    <row r="30" spans="1:7" ht="51.75" customHeight="1" thickBot="1">
      <c r="A30" s="20">
        <v>5</v>
      </c>
      <c r="B30" s="186"/>
      <c r="C30" s="187"/>
      <c r="D30" s="186"/>
      <c r="E30" s="187"/>
      <c r="F30" s="62"/>
      <c r="G30" s="31"/>
    </row>
    <row r="31" spans="1:7" ht="27" customHeight="1" thickTop="1">
      <c r="A31" s="110" t="s">
        <v>121</v>
      </c>
      <c r="B31" s="111"/>
      <c r="C31" s="111"/>
      <c r="D31" s="111"/>
      <c r="E31" s="111"/>
      <c r="F31" s="27">
        <f>SUM(F26:F30)</f>
        <v>0</v>
      </c>
    </row>
    <row r="32" spans="1:7" ht="20.25" customHeight="1">
      <c r="A32" s="39" t="s">
        <v>123</v>
      </c>
      <c r="B32" s="40"/>
      <c r="C32" s="40"/>
      <c r="D32" s="40"/>
      <c r="E32" s="40"/>
      <c r="F32" s="27"/>
    </row>
    <row r="33" spans="1:6" ht="27" customHeight="1">
      <c r="A33" s="110" t="s">
        <v>124</v>
      </c>
      <c r="B33" s="111"/>
      <c r="C33" s="111"/>
      <c r="D33" s="111"/>
      <c r="E33" s="111"/>
      <c r="F33" s="27">
        <f>F23+MIN(F23/2,F31)</f>
        <v>0</v>
      </c>
    </row>
    <row r="34" spans="1:6" ht="20.25" customHeight="1">
      <c r="A34" s="22" t="s">
        <v>49</v>
      </c>
      <c r="B34" s="21"/>
      <c r="C34" s="21"/>
      <c r="D34" s="21"/>
      <c r="E34" s="21"/>
      <c r="F34" s="21"/>
    </row>
    <row r="35" spans="1:6" ht="23.25" customHeight="1">
      <c r="A35" s="99" t="s">
        <v>9</v>
      </c>
      <c r="B35" s="161"/>
      <c r="C35" s="124" t="s">
        <v>83</v>
      </c>
      <c r="D35" s="124"/>
      <c r="E35" s="124"/>
      <c r="F35" s="33">
        <v>1000000</v>
      </c>
    </row>
    <row r="36" spans="1:6" ht="23.25" customHeight="1">
      <c r="A36" s="99" t="s">
        <v>25</v>
      </c>
      <c r="B36" s="161"/>
      <c r="C36" s="124" t="s">
        <v>76</v>
      </c>
      <c r="D36" s="124"/>
      <c r="E36" s="124"/>
      <c r="F36" s="33">
        <f>MIN(F35,F33)</f>
        <v>0</v>
      </c>
    </row>
    <row r="37" spans="1:6" ht="23.25" customHeight="1">
      <c r="A37" s="99" t="s">
        <v>2</v>
      </c>
      <c r="B37" s="161"/>
      <c r="C37" s="124" t="s">
        <v>84</v>
      </c>
      <c r="D37" s="124"/>
      <c r="E37" s="124"/>
      <c r="F37" s="34">
        <v>0.75</v>
      </c>
    </row>
    <row r="38" spans="1:6" ht="30" customHeight="1">
      <c r="A38" s="162" t="s">
        <v>1</v>
      </c>
      <c r="B38" s="163"/>
      <c r="C38" s="136" t="s">
        <v>136</v>
      </c>
      <c r="D38" s="136"/>
      <c r="E38" s="136"/>
      <c r="F38" s="32">
        <f>ROUNDDOWN(F36*F37,-3)</f>
        <v>0</v>
      </c>
    </row>
  </sheetData>
  <sheetProtection algorithmName="SHA-512" hashValue="yIT8af2+8GX4vbJPhF7JJdnqz/rTapyp3HDoNP5VMDQN1AdYRws4mMhbIi26+58XuHOwS2m0+qsQEMRBFYc5aQ==" saltValue="nMygwd+KtzC1ttQz1a2EmQ==" spinCount="100000" sheet="1" objects="1" scenarios="1"/>
  <mergeCells count="46">
    <mergeCell ref="A38:B38"/>
    <mergeCell ref="C38:E38"/>
    <mergeCell ref="B25:C25"/>
    <mergeCell ref="D25:E25"/>
    <mergeCell ref="A23:E23"/>
    <mergeCell ref="A33:E33"/>
    <mergeCell ref="A31:E31"/>
    <mergeCell ref="A35:B35"/>
    <mergeCell ref="C35:E35"/>
    <mergeCell ref="A36:B36"/>
    <mergeCell ref="C36:E36"/>
    <mergeCell ref="A37:B37"/>
    <mergeCell ref="C37:E37"/>
    <mergeCell ref="B28:C28"/>
    <mergeCell ref="D28:E28"/>
    <mergeCell ref="B29:C29"/>
    <mergeCell ref="D29:E29"/>
    <mergeCell ref="B30:C30"/>
    <mergeCell ref="D30:E30"/>
    <mergeCell ref="B26:C26"/>
    <mergeCell ref="D26:E26"/>
    <mergeCell ref="B27:C27"/>
    <mergeCell ref="D27:E27"/>
    <mergeCell ref="B21:C21"/>
    <mergeCell ref="D21:E21"/>
    <mergeCell ref="B22:C22"/>
    <mergeCell ref="D22:E22"/>
    <mergeCell ref="B15:F15"/>
    <mergeCell ref="B16:F16"/>
    <mergeCell ref="B19:C19"/>
    <mergeCell ref="D19:E19"/>
    <mergeCell ref="B20:C20"/>
    <mergeCell ref="D20:E20"/>
    <mergeCell ref="B14:F14"/>
    <mergeCell ref="A3:F3"/>
    <mergeCell ref="A5:B5"/>
    <mergeCell ref="E5:F5"/>
    <mergeCell ref="A6:B6"/>
    <mergeCell ref="C6:F6"/>
    <mergeCell ref="A7:B7"/>
    <mergeCell ref="C7:F7"/>
    <mergeCell ref="B9:F9"/>
    <mergeCell ref="B10:F10"/>
    <mergeCell ref="B11:F11"/>
    <mergeCell ref="B12:F12"/>
    <mergeCell ref="B13:F13"/>
  </mergeCells>
  <phoneticPr fontId="1"/>
  <conditionalFormatting sqref="F37">
    <cfRule type="expression" dxfId="1" priority="1">
      <formula>$F37="施設類型が未入力"</formula>
    </cfRule>
  </conditionalFormatting>
  <dataValidations count="2">
    <dataValidation type="whole" allowBlank="1" showInputMessage="1" showErrorMessage="1" sqref="F26:F30 F20:F22">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76"/>
  <sheetViews>
    <sheetView view="pageBreakPreview" zoomScaleNormal="100" zoomScaleSheetLayoutView="100" workbookViewId="0">
      <selection activeCell="A9" sqref="A9"/>
    </sheetView>
  </sheetViews>
  <sheetFormatPr defaultRowHeight="13.5"/>
  <cols>
    <col min="1" max="1" width="5.25" style="44" customWidth="1"/>
    <col min="2" max="2" width="18.625" style="44" customWidth="1"/>
    <col min="3" max="3" width="20.625" style="44" customWidth="1"/>
    <col min="4" max="4" width="20.875" style="44" customWidth="1"/>
    <col min="5" max="5" width="29.5" style="44" customWidth="1"/>
    <col min="6" max="6" width="18.875" style="44" customWidth="1"/>
    <col min="7" max="7" width="9" style="46"/>
    <col min="8" max="16384" width="9" style="44"/>
  </cols>
  <sheetData>
    <row r="1" spans="1:6">
      <c r="A1" s="43" t="s">
        <v>26</v>
      </c>
      <c r="F1" s="45" t="s">
        <v>114</v>
      </c>
    </row>
    <row r="3" spans="1:6" ht="30.75" customHeight="1">
      <c r="A3" s="200" t="s">
        <v>94</v>
      </c>
      <c r="B3" s="201"/>
      <c r="C3" s="201"/>
      <c r="D3" s="201"/>
      <c r="E3" s="201"/>
      <c r="F3" s="201"/>
    </row>
    <row r="4" spans="1:6" ht="20.25" customHeight="1">
      <c r="A4" s="47" t="s">
        <v>46</v>
      </c>
      <c r="B4" s="48"/>
      <c r="C4" s="48"/>
      <c r="D4" s="48"/>
      <c r="E4" s="48"/>
      <c r="F4" s="48"/>
    </row>
    <row r="5" spans="1:6" ht="18" customHeight="1">
      <c r="A5" s="154" t="s">
        <v>14</v>
      </c>
      <c r="B5" s="155"/>
      <c r="C5" s="49">
        <f>'計画書（鑑）'!B11</f>
        <v>0</v>
      </c>
      <c r="D5" s="50" t="s">
        <v>15</v>
      </c>
      <c r="E5" s="141">
        <f>'計画書（鑑）'!D11</f>
        <v>0</v>
      </c>
      <c r="F5" s="147"/>
    </row>
    <row r="6" spans="1:6" ht="18" customHeight="1">
      <c r="A6" s="154" t="s">
        <v>29</v>
      </c>
      <c r="B6" s="155"/>
      <c r="C6" s="156">
        <f>'計画書（鑑）'!B12</f>
        <v>0</v>
      </c>
      <c r="D6" s="157"/>
      <c r="E6" s="157"/>
      <c r="F6" s="157"/>
    </row>
    <row r="7" spans="1:6" ht="18" customHeight="1">
      <c r="A7" s="154" t="s">
        <v>0</v>
      </c>
      <c r="B7" s="155"/>
      <c r="C7" s="156">
        <f>'計画書（鑑）'!B14</f>
        <v>0</v>
      </c>
      <c r="D7" s="157"/>
      <c r="E7" s="157"/>
      <c r="F7" s="157"/>
    </row>
    <row r="8" spans="1:6" ht="20.25" customHeight="1">
      <c r="A8" s="47" t="s">
        <v>47</v>
      </c>
      <c r="B8" s="48"/>
      <c r="C8" s="48"/>
      <c r="D8" s="48"/>
      <c r="E8" s="48"/>
      <c r="F8" s="48"/>
    </row>
    <row r="9" spans="1:6" ht="18" customHeight="1">
      <c r="A9" s="59"/>
      <c r="B9" s="150" t="s">
        <v>57</v>
      </c>
      <c r="C9" s="151"/>
      <c r="D9" s="151"/>
      <c r="E9" s="151"/>
      <c r="F9" s="152"/>
    </row>
    <row r="10" spans="1:6" ht="18" customHeight="1">
      <c r="A10" s="59"/>
      <c r="B10" s="158" t="s">
        <v>125</v>
      </c>
      <c r="C10" s="159"/>
      <c r="D10" s="159"/>
      <c r="E10" s="159"/>
      <c r="F10" s="159"/>
    </row>
    <row r="11" spans="1:6" ht="18" customHeight="1">
      <c r="A11" s="59"/>
      <c r="B11" s="143" t="s">
        <v>19</v>
      </c>
      <c r="C11" s="144"/>
      <c r="D11" s="144"/>
      <c r="E11" s="144"/>
      <c r="F11" s="145"/>
    </row>
    <row r="12" spans="1:6" ht="18" customHeight="1">
      <c r="A12" s="59"/>
      <c r="B12" s="143" t="s">
        <v>20</v>
      </c>
      <c r="C12" s="144"/>
      <c r="D12" s="144"/>
      <c r="E12" s="144"/>
      <c r="F12" s="145"/>
    </row>
    <row r="13" spans="1:6" ht="18" customHeight="1">
      <c r="A13" s="59"/>
      <c r="B13" s="143" t="s">
        <v>21</v>
      </c>
      <c r="C13" s="144"/>
      <c r="D13" s="144"/>
      <c r="E13" s="144"/>
      <c r="F13" s="145"/>
    </row>
    <row r="14" spans="1:6" ht="18" customHeight="1">
      <c r="A14" s="59"/>
      <c r="B14" s="150" t="s">
        <v>111</v>
      </c>
      <c r="C14" s="151"/>
      <c r="D14" s="151"/>
      <c r="E14" s="151"/>
      <c r="F14" s="152"/>
    </row>
    <row r="15" spans="1:6" ht="18" customHeight="1">
      <c r="A15" s="59"/>
      <c r="B15" s="143" t="s">
        <v>90</v>
      </c>
      <c r="C15" s="144"/>
      <c r="D15" s="144"/>
      <c r="E15" s="144"/>
      <c r="F15" s="145"/>
    </row>
    <row r="16" spans="1:6" ht="18" customHeight="1">
      <c r="A16" s="59"/>
      <c r="B16" s="143" t="s">
        <v>18</v>
      </c>
      <c r="C16" s="144"/>
      <c r="D16" s="144"/>
      <c r="E16" s="144"/>
      <c r="F16" s="145"/>
    </row>
    <row r="17" spans="1:7" ht="20.25" customHeight="1">
      <c r="A17" s="47" t="s">
        <v>48</v>
      </c>
      <c r="B17" s="48"/>
      <c r="C17" s="48"/>
      <c r="D17" s="48"/>
      <c r="E17" s="48"/>
      <c r="F17" s="48"/>
    </row>
    <row r="18" spans="1:7" ht="20.25" customHeight="1">
      <c r="A18" s="47" t="s">
        <v>104</v>
      </c>
      <c r="B18" s="48"/>
      <c r="C18" s="48"/>
      <c r="D18" s="48"/>
      <c r="E18" s="48"/>
      <c r="F18" s="48"/>
    </row>
    <row r="19" spans="1:7" ht="20.25" customHeight="1">
      <c r="A19" s="188" t="s">
        <v>96</v>
      </c>
      <c r="B19" s="51" t="s">
        <v>95</v>
      </c>
      <c r="C19" s="191"/>
      <c r="D19" s="191"/>
      <c r="E19" s="191"/>
      <c r="F19" s="192"/>
    </row>
    <row r="20" spans="1:7" ht="20.25" customHeight="1">
      <c r="A20" s="189"/>
      <c r="B20" s="52" t="s">
        <v>97</v>
      </c>
      <c r="C20" s="193"/>
      <c r="D20" s="193"/>
      <c r="E20" s="193"/>
      <c r="F20" s="194"/>
    </row>
    <row r="21" spans="1:7" ht="20.25" customHeight="1">
      <c r="A21" s="189"/>
      <c r="B21" s="52" t="s">
        <v>98</v>
      </c>
      <c r="C21" s="193"/>
      <c r="D21" s="193"/>
      <c r="E21" s="193"/>
      <c r="F21" s="194"/>
      <c r="G21" s="46" t="str">
        <f>IF(AND(OR(E$5="私学助成",E$5="施設型給付"),C21="認定こども園における教育の質を向上させるために行う研修"),"対象外の研修です","")</f>
        <v/>
      </c>
    </row>
    <row r="22" spans="1:7" ht="20.25" customHeight="1">
      <c r="A22" s="189"/>
      <c r="B22" s="52" t="s">
        <v>99</v>
      </c>
      <c r="C22" s="193"/>
      <c r="D22" s="193"/>
      <c r="E22" s="193"/>
      <c r="F22" s="194"/>
    </row>
    <row r="23" spans="1:7" ht="20.25" customHeight="1">
      <c r="A23" s="190"/>
      <c r="B23" s="53" t="s">
        <v>103</v>
      </c>
      <c r="C23" s="195"/>
      <c r="D23" s="195"/>
      <c r="E23" s="195"/>
      <c r="F23" s="196"/>
    </row>
    <row r="24" spans="1:7" ht="20.25" customHeight="1">
      <c r="A24" s="188" t="s">
        <v>100</v>
      </c>
      <c r="B24" s="51" t="s">
        <v>95</v>
      </c>
      <c r="C24" s="191"/>
      <c r="D24" s="191"/>
      <c r="E24" s="191"/>
      <c r="F24" s="192"/>
    </row>
    <row r="25" spans="1:7" ht="20.25" customHeight="1">
      <c r="A25" s="189"/>
      <c r="B25" s="52" t="s">
        <v>97</v>
      </c>
      <c r="C25" s="193"/>
      <c r="D25" s="193"/>
      <c r="E25" s="193"/>
      <c r="F25" s="194"/>
    </row>
    <row r="26" spans="1:7" ht="20.25" customHeight="1">
      <c r="A26" s="189"/>
      <c r="B26" s="52" t="s">
        <v>98</v>
      </c>
      <c r="C26" s="193"/>
      <c r="D26" s="193"/>
      <c r="E26" s="193"/>
      <c r="F26" s="194"/>
      <c r="G26" s="46" t="str">
        <f>IF(AND(OR(E$5="私学助成",E$5="施設型給付"),C26="認定こども園における教育の質を向上させるために行う研修"),"対象外の研修です","")</f>
        <v/>
      </c>
    </row>
    <row r="27" spans="1:7" ht="20.25" customHeight="1">
      <c r="A27" s="189"/>
      <c r="B27" s="52" t="s">
        <v>99</v>
      </c>
      <c r="C27" s="193"/>
      <c r="D27" s="193"/>
      <c r="E27" s="193"/>
      <c r="F27" s="194"/>
    </row>
    <row r="28" spans="1:7" ht="20.25" customHeight="1">
      <c r="A28" s="190"/>
      <c r="B28" s="53" t="s">
        <v>103</v>
      </c>
      <c r="C28" s="195"/>
      <c r="D28" s="195"/>
      <c r="E28" s="195"/>
      <c r="F28" s="196"/>
    </row>
    <row r="29" spans="1:7" ht="20.25" customHeight="1">
      <c r="A29" s="188" t="s">
        <v>101</v>
      </c>
      <c r="B29" s="51" t="s">
        <v>95</v>
      </c>
      <c r="C29" s="191"/>
      <c r="D29" s="191"/>
      <c r="E29" s="191"/>
      <c r="F29" s="192"/>
    </row>
    <row r="30" spans="1:7" ht="20.25" customHeight="1">
      <c r="A30" s="189"/>
      <c r="B30" s="52" t="s">
        <v>97</v>
      </c>
      <c r="C30" s="193"/>
      <c r="D30" s="193"/>
      <c r="E30" s="193"/>
      <c r="F30" s="194"/>
    </row>
    <row r="31" spans="1:7" ht="20.25" customHeight="1">
      <c r="A31" s="189"/>
      <c r="B31" s="52" t="s">
        <v>98</v>
      </c>
      <c r="C31" s="193"/>
      <c r="D31" s="193"/>
      <c r="E31" s="193"/>
      <c r="F31" s="194"/>
      <c r="G31" s="46" t="str">
        <f>IF(AND(OR(E$5="私学助成",E$5="施設型給付"),C31="認定こども園における教育の質を向上させるために行う研修"),"対象外の研修です","")</f>
        <v/>
      </c>
    </row>
    <row r="32" spans="1:7" ht="20.25" customHeight="1">
      <c r="A32" s="189"/>
      <c r="B32" s="52" t="s">
        <v>99</v>
      </c>
      <c r="C32" s="193"/>
      <c r="D32" s="193"/>
      <c r="E32" s="193"/>
      <c r="F32" s="194"/>
    </row>
    <row r="33" spans="1:7" ht="20.25" customHeight="1">
      <c r="A33" s="190"/>
      <c r="B33" s="53" t="s">
        <v>103</v>
      </c>
      <c r="C33" s="195"/>
      <c r="D33" s="195"/>
      <c r="E33" s="195"/>
      <c r="F33" s="196"/>
    </row>
    <row r="34" spans="1:7" ht="20.25" customHeight="1">
      <c r="A34" s="188" t="s">
        <v>102</v>
      </c>
      <c r="B34" s="51" t="s">
        <v>95</v>
      </c>
      <c r="C34" s="191"/>
      <c r="D34" s="191"/>
      <c r="E34" s="191"/>
      <c r="F34" s="192"/>
    </row>
    <row r="35" spans="1:7" ht="20.25" customHeight="1">
      <c r="A35" s="189"/>
      <c r="B35" s="52" t="s">
        <v>97</v>
      </c>
      <c r="C35" s="193"/>
      <c r="D35" s="193"/>
      <c r="E35" s="193"/>
      <c r="F35" s="194"/>
    </row>
    <row r="36" spans="1:7" ht="20.25" customHeight="1">
      <c r="A36" s="189"/>
      <c r="B36" s="52" t="s">
        <v>98</v>
      </c>
      <c r="C36" s="193"/>
      <c r="D36" s="193"/>
      <c r="E36" s="193"/>
      <c r="F36" s="194"/>
      <c r="G36" s="46" t="str">
        <f>IF(AND(OR(E$5="私学助成",E$5="施設型給付"),C36="認定こども園における教育の質を向上させるために行う研修"),"対象外の研修です","")</f>
        <v/>
      </c>
    </row>
    <row r="37" spans="1:7" ht="20.25" customHeight="1">
      <c r="A37" s="189"/>
      <c r="B37" s="52" t="s">
        <v>99</v>
      </c>
      <c r="C37" s="193"/>
      <c r="D37" s="193"/>
      <c r="E37" s="193"/>
      <c r="F37" s="194"/>
    </row>
    <row r="38" spans="1:7" ht="20.25" customHeight="1">
      <c r="A38" s="190"/>
      <c r="B38" s="53" t="s">
        <v>103</v>
      </c>
      <c r="C38" s="195"/>
      <c r="D38" s="195"/>
      <c r="E38" s="195"/>
      <c r="F38" s="196"/>
    </row>
    <row r="39" spans="1:7" ht="20.25" hidden="1" customHeight="1">
      <c r="A39" s="188" t="s">
        <v>129</v>
      </c>
      <c r="B39" s="51" t="s">
        <v>95</v>
      </c>
      <c r="C39" s="191"/>
      <c r="D39" s="191"/>
      <c r="E39" s="191"/>
      <c r="F39" s="192"/>
    </row>
    <row r="40" spans="1:7" ht="20.25" hidden="1" customHeight="1">
      <c r="A40" s="189"/>
      <c r="B40" s="52" t="s">
        <v>97</v>
      </c>
      <c r="C40" s="193"/>
      <c r="D40" s="193"/>
      <c r="E40" s="193"/>
      <c r="F40" s="194"/>
    </row>
    <row r="41" spans="1:7" ht="20.25" hidden="1" customHeight="1">
      <c r="A41" s="189"/>
      <c r="B41" s="52" t="s">
        <v>98</v>
      </c>
      <c r="C41" s="193"/>
      <c r="D41" s="193"/>
      <c r="E41" s="193"/>
      <c r="F41" s="194"/>
      <c r="G41" s="46" t="str">
        <f>IF(AND(OR(E$5="私学助成",E$5="施設型給付"),C41="認定こども園における教育の質を向上させるために行う研修"),"対象外の研修です","")</f>
        <v/>
      </c>
    </row>
    <row r="42" spans="1:7" ht="20.25" hidden="1" customHeight="1">
      <c r="A42" s="189"/>
      <c r="B42" s="52" t="s">
        <v>99</v>
      </c>
      <c r="C42" s="193"/>
      <c r="D42" s="193"/>
      <c r="E42" s="193"/>
      <c r="F42" s="194"/>
    </row>
    <row r="43" spans="1:7" ht="20.25" hidden="1" customHeight="1">
      <c r="A43" s="190"/>
      <c r="B43" s="53" t="s">
        <v>103</v>
      </c>
      <c r="C43" s="195"/>
      <c r="D43" s="195"/>
      <c r="E43" s="195"/>
      <c r="F43" s="196"/>
    </row>
    <row r="44" spans="1:7" ht="20.25" hidden="1" customHeight="1">
      <c r="A44" s="188" t="s">
        <v>130</v>
      </c>
      <c r="B44" s="51" t="s">
        <v>95</v>
      </c>
      <c r="C44" s="191"/>
      <c r="D44" s="191"/>
      <c r="E44" s="191"/>
      <c r="F44" s="192"/>
    </row>
    <row r="45" spans="1:7" ht="20.25" hidden="1" customHeight="1">
      <c r="A45" s="189"/>
      <c r="B45" s="52" t="s">
        <v>97</v>
      </c>
      <c r="C45" s="193"/>
      <c r="D45" s="193"/>
      <c r="E45" s="193"/>
      <c r="F45" s="194"/>
    </row>
    <row r="46" spans="1:7" ht="20.25" hidden="1" customHeight="1">
      <c r="A46" s="189"/>
      <c r="B46" s="52" t="s">
        <v>98</v>
      </c>
      <c r="C46" s="193"/>
      <c r="D46" s="193"/>
      <c r="E46" s="193"/>
      <c r="F46" s="194"/>
      <c r="G46" s="46" t="str">
        <f>IF(AND(OR(E$5="私学助成",E$5="施設型給付"),C46="認定こども園における教育の質を向上させるために行う研修"),"対象外の研修です","")</f>
        <v/>
      </c>
    </row>
    <row r="47" spans="1:7" ht="20.25" hidden="1" customHeight="1">
      <c r="A47" s="189"/>
      <c r="B47" s="52" t="s">
        <v>99</v>
      </c>
      <c r="C47" s="193"/>
      <c r="D47" s="193"/>
      <c r="E47" s="193"/>
      <c r="F47" s="194"/>
    </row>
    <row r="48" spans="1:7" ht="20.25" hidden="1" customHeight="1">
      <c r="A48" s="190"/>
      <c r="B48" s="53" t="s">
        <v>103</v>
      </c>
      <c r="C48" s="195"/>
      <c r="D48" s="195"/>
      <c r="E48" s="195"/>
      <c r="F48" s="196"/>
    </row>
    <row r="49" spans="1:7" ht="20.25" hidden="1" customHeight="1">
      <c r="A49" s="188" t="s">
        <v>131</v>
      </c>
      <c r="B49" s="51" t="s">
        <v>95</v>
      </c>
      <c r="C49" s="191"/>
      <c r="D49" s="191"/>
      <c r="E49" s="191"/>
      <c r="F49" s="192"/>
    </row>
    <row r="50" spans="1:7" ht="20.25" hidden="1" customHeight="1">
      <c r="A50" s="189"/>
      <c r="B50" s="52" t="s">
        <v>97</v>
      </c>
      <c r="C50" s="193"/>
      <c r="D50" s="193"/>
      <c r="E50" s="193"/>
      <c r="F50" s="194"/>
    </row>
    <row r="51" spans="1:7" ht="20.25" hidden="1" customHeight="1">
      <c r="A51" s="189"/>
      <c r="B51" s="52" t="s">
        <v>98</v>
      </c>
      <c r="C51" s="193"/>
      <c r="D51" s="193"/>
      <c r="E51" s="193"/>
      <c r="F51" s="194"/>
      <c r="G51" s="46" t="str">
        <f>IF(AND(OR(E$5="私学助成",E$5="施設型給付"),C51="認定こども園における教育の質を向上させるために行う研修"),"対象外の研修です","")</f>
        <v/>
      </c>
    </row>
    <row r="52" spans="1:7" ht="20.25" hidden="1" customHeight="1">
      <c r="A52" s="189"/>
      <c r="B52" s="52" t="s">
        <v>99</v>
      </c>
      <c r="C52" s="193"/>
      <c r="D52" s="193"/>
      <c r="E52" s="193"/>
      <c r="F52" s="194"/>
    </row>
    <row r="53" spans="1:7" ht="20.25" hidden="1" customHeight="1">
      <c r="A53" s="190"/>
      <c r="B53" s="53" t="s">
        <v>103</v>
      </c>
      <c r="C53" s="195"/>
      <c r="D53" s="195"/>
      <c r="E53" s="195"/>
      <c r="F53" s="196"/>
    </row>
    <row r="54" spans="1:7" ht="20.25" hidden="1" customHeight="1">
      <c r="A54" s="188" t="s">
        <v>132</v>
      </c>
      <c r="B54" s="51" t="s">
        <v>95</v>
      </c>
      <c r="C54" s="191"/>
      <c r="D54" s="191"/>
      <c r="E54" s="191"/>
      <c r="F54" s="192"/>
    </row>
    <row r="55" spans="1:7" ht="20.25" hidden="1" customHeight="1">
      <c r="A55" s="189"/>
      <c r="B55" s="52" t="s">
        <v>97</v>
      </c>
      <c r="C55" s="193"/>
      <c r="D55" s="193"/>
      <c r="E55" s="193"/>
      <c r="F55" s="194"/>
    </row>
    <row r="56" spans="1:7" ht="20.25" hidden="1" customHeight="1">
      <c r="A56" s="189"/>
      <c r="B56" s="52" t="s">
        <v>98</v>
      </c>
      <c r="C56" s="193"/>
      <c r="D56" s="193"/>
      <c r="E56" s="193"/>
      <c r="F56" s="194"/>
      <c r="G56" s="46" t="str">
        <f>IF(AND(OR(E$5="私学助成",E$5="施設型給付"),C56="認定こども園における教育の質を向上させるために行う研修"),"対象外の研修です","")</f>
        <v/>
      </c>
    </row>
    <row r="57" spans="1:7" ht="20.25" hidden="1" customHeight="1">
      <c r="A57" s="189"/>
      <c r="B57" s="52" t="s">
        <v>99</v>
      </c>
      <c r="C57" s="193"/>
      <c r="D57" s="193"/>
      <c r="E57" s="193"/>
      <c r="F57" s="194"/>
    </row>
    <row r="58" spans="1:7" ht="20.25" hidden="1" customHeight="1">
      <c r="A58" s="190"/>
      <c r="B58" s="53" t="s">
        <v>103</v>
      </c>
      <c r="C58" s="195"/>
      <c r="D58" s="195"/>
      <c r="E58" s="195"/>
      <c r="F58" s="196"/>
    </row>
    <row r="59" spans="1:7" ht="20.25" hidden="1" customHeight="1">
      <c r="A59" s="188" t="s">
        <v>133</v>
      </c>
      <c r="B59" s="51" t="s">
        <v>95</v>
      </c>
      <c r="C59" s="191"/>
      <c r="D59" s="191"/>
      <c r="E59" s="191"/>
      <c r="F59" s="192"/>
    </row>
    <row r="60" spans="1:7" ht="20.25" hidden="1" customHeight="1">
      <c r="A60" s="189"/>
      <c r="B60" s="52" t="s">
        <v>97</v>
      </c>
      <c r="C60" s="193"/>
      <c r="D60" s="193"/>
      <c r="E60" s="193"/>
      <c r="F60" s="194"/>
    </row>
    <row r="61" spans="1:7" ht="20.25" hidden="1" customHeight="1">
      <c r="A61" s="189"/>
      <c r="B61" s="52" t="s">
        <v>98</v>
      </c>
      <c r="C61" s="193"/>
      <c r="D61" s="193"/>
      <c r="E61" s="193"/>
      <c r="F61" s="194"/>
      <c r="G61" s="46" t="str">
        <f>IF(AND(OR(E$5="私学助成",E$5="施設型給付"),C61="認定こども園における教育の質を向上させるために行う研修"),"対象外の研修です","")</f>
        <v/>
      </c>
    </row>
    <row r="62" spans="1:7" ht="20.25" hidden="1" customHeight="1">
      <c r="A62" s="189"/>
      <c r="B62" s="52" t="s">
        <v>99</v>
      </c>
      <c r="C62" s="193"/>
      <c r="D62" s="193"/>
      <c r="E62" s="193"/>
      <c r="F62" s="194"/>
    </row>
    <row r="63" spans="1:7" ht="20.25" hidden="1" customHeight="1">
      <c r="A63" s="190"/>
      <c r="B63" s="53" t="s">
        <v>103</v>
      </c>
      <c r="C63" s="195"/>
      <c r="D63" s="195"/>
      <c r="E63" s="195"/>
      <c r="F63" s="196"/>
    </row>
    <row r="64" spans="1:7" ht="20.25" hidden="1" customHeight="1">
      <c r="A64" s="188" t="s">
        <v>134</v>
      </c>
      <c r="B64" s="51" t="s">
        <v>95</v>
      </c>
      <c r="C64" s="191"/>
      <c r="D64" s="191"/>
      <c r="E64" s="191"/>
      <c r="F64" s="192"/>
    </row>
    <row r="65" spans="1:7" ht="20.25" hidden="1" customHeight="1">
      <c r="A65" s="189"/>
      <c r="B65" s="52" t="s">
        <v>97</v>
      </c>
      <c r="C65" s="193"/>
      <c r="D65" s="193"/>
      <c r="E65" s="193"/>
      <c r="F65" s="194"/>
    </row>
    <row r="66" spans="1:7" ht="20.25" hidden="1" customHeight="1">
      <c r="A66" s="189"/>
      <c r="B66" s="52" t="s">
        <v>98</v>
      </c>
      <c r="C66" s="197"/>
      <c r="D66" s="198"/>
      <c r="E66" s="198"/>
      <c r="F66" s="199"/>
      <c r="G66" s="46" t="str">
        <f>IF(AND(OR(E$5="私学助成",E$5="施設型給付"),C66="認定こども園における教育の質を向上させるために行う研修"),"対象外の研修です","")</f>
        <v/>
      </c>
    </row>
    <row r="67" spans="1:7" ht="20.25" hidden="1" customHeight="1">
      <c r="A67" s="189"/>
      <c r="B67" s="52" t="s">
        <v>99</v>
      </c>
      <c r="C67" s="193"/>
      <c r="D67" s="193"/>
      <c r="E67" s="193"/>
      <c r="F67" s="194"/>
    </row>
    <row r="68" spans="1:7" ht="20.25" hidden="1" customHeight="1">
      <c r="A68" s="190"/>
      <c r="B68" s="53" t="s">
        <v>103</v>
      </c>
      <c r="C68" s="195"/>
      <c r="D68" s="195"/>
      <c r="E68" s="195"/>
      <c r="F68" s="196"/>
    </row>
    <row r="69" spans="1:7" ht="27" customHeight="1">
      <c r="A69" s="137" t="s">
        <v>24</v>
      </c>
      <c r="B69" s="138"/>
      <c r="C69" s="138"/>
      <c r="D69" s="138"/>
      <c r="E69" s="138"/>
      <c r="F69" s="54">
        <f>C38+C33+C28+C23+C43+C48+C53+C58+C63+C68</f>
        <v>0</v>
      </c>
    </row>
    <row r="70" spans="1:7" ht="20.25" customHeight="1">
      <c r="A70" s="47" t="s">
        <v>105</v>
      </c>
      <c r="B70" s="48"/>
      <c r="C70" s="48"/>
      <c r="D70" s="48"/>
      <c r="E70" s="48"/>
      <c r="F70" s="48"/>
    </row>
    <row r="71" spans="1:7" ht="20.25" customHeight="1">
      <c r="A71" s="141" t="s">
        <v>106</v>
      </c>
      <c r="B71" s="142"/>
      <c r="C71" s="133" t="s">
        <v>107</v>
      </c>
      <c r="D71" s="133"/>
      <c r="E71" s="133"/>
      <c r="F71" s="60"/>
    </row>
    <row r="72" spans="1:7" ht="20.25" customHeight="1">
      <c r="A72" s="47" t="s">
        <v>49</v>
      </c>
      <c r="B72" s="55"/>
      <c r="C72" s="48"/>
      <c r="D72" s="48"/>
      <c r="E72" s="48"/>
      <c r="F72" s="48"/>
    </row>
    <row r="73" spans="1:7" ht="23.25" customHeight="1">
      <c r="A73" s="141" t="s">
        <v>9</v>
      </c>
      <c r="B73" s="142"/>
      <c r="C73" s="133" t="s">
        <v>126</v>
      </c>
      <c r="D73" s="133"/>
      <c r="E73" s="133"/>
      <c r="F73" s="56">
        <f>F71*6250</f>
        <v>0</v>
      </c>
    </row>
    <row r="74" spans="1:7" ht="23.25" customHeight="1">
      <c r="A74" s="141" t="s">
        <v>25</v>
      </c>
      <c r="B74" s="142"/>
      <c r="C74" s="133" t="s">
        <v>127</v>
      </c>
      <c r="D74" s="133"/>
      <c r="E74" s="133"/>
      <c r="F74" s="56">
        <f>MIN(F73,F69)</f>
        <v>0</v>
      </c>
    </row>
    <row r="75" spans="1:7" ht="23.25" customHeight="1">
      <c r="A75" s="141" t="s">
        <v>2</v>
      </c>
      <c r="B75" s="142"/>
      <c r="C75" s="133" t="s">
        <v>87</v>
      </c>
      <c r="D75" s="133"/>
      <c r="E75" s="133"/>
      <c r="F75" s="57">
        <v>0.5</v>
      </c>
    </row>
    <row r="76" spans="1:7" ht="30" customHeight="1">
      <c r="A76" s="134" t="s">
        <v>1</v>
      </c>
      <c r="B76" s="135"/>
      <c r="C76" s="125" t="s">
        <v>136</v>
      </c>
      <c r="D76" s="125"/>
      <c r="E76" s="125"/>
      <c r="F76" s="58">
        <f>ROUNDDOWN(MIN(F74*F75),-3)</f>
        <v>0</v>
      </c>
    </row>
  </sheetData>
  <sheetProtection algorithmName="SHA-512" hashValue="+QlST8zIUtnt3oRPnbK2RPrJAfkyfrrUThylVrfezg1iqUt0G2UkTQElqHmft7m4w6PPVWAcKvYgTmt9XLbMGA==" saltValue="EPSJPKEl2oMbt9AO8ElHAQ==" spinCount="100000" sheet="1" objects="1" scenarios="1"/>
  <mergeCells count="86">
    <mergeCell ref="A76:B76"/>
    <mergeCell ref="C76:E76"/>
    <mergeCell ref="A74:B74"/>
    <mergeCell ref="C74:E74"/>
    <mergeCell ref="A75:B75"/>
    <mergeCell ref="C75:E75"/>
    <mergeCell ref="C19:F19"/>
    <mergeCell ref="C20:F20"/>
    <mergeCell ref="C21:F21"/>
    <mergeCell ref="C22:F22"/>
    <mergeCell ref="C23:F23"/>
    <mergeCell ref="A19:A23"/>
    <mergeCell ref="A24:A28"/>
    <mergeCell ref="A69:E69"/>
    <mergeCell ref="A73:B73"/>
    <mergeCell ref="C73:E73"/>
    <mergeCell ref="A71:B71"/>
    <mergeCell ref="C71:E71"/>
    <mergeCell ref="C24:F24"/>
    <mergeCell ref="C25:F25"/>
    <mergeCell ref="C26:F26"/>
    <mergeCell ref="C27:F27"/>
    <mergeCell ref="C28:F28"/>
    <mergeCell ref="A29:A33"/>
    <mergeCell ref="C29:F29"/>
    <mergeCell ref="C30:F30"/>
    <mergeCell ref="C31:F31"/>
    <mergeCell ref="C32:F32"/>
    <mergeCell ref="C33:F33"/>
    <mergeCell ref="A34:A38"/>
    <mergeCell ref="C34:F34"/>
    <mergeCell ref="C35:F35"/>
    <mergeCell ref="C36:F36"/>
    <mergeCell ref="C37:F37"/>
    <mergeCell ref="C38:F38"/>
    <mergeCell ref="B15:F15"/>
    <mergeCell ref="B16:F16"/>
    <mergeCell ref="B9:F9"/>
    <mergeCell ref="B10:F10"/>
    <mergeCell ref="B11:F11"/>
    <mergeCell ref="B12:F12"/>
    <mergeCell ref="B13:F13"/>
    <mergeCell ref="B14:F14"/>
    <mergeCell ref="A7:B7"/>
    <mergeCell ref="C7:F7"/>
    <mergeCell ref="A3:F3"/>
    <mergeCell ref="A5:B5"/>
    <mergeCell ref="E5:F5"/>
    <mergeCell ref="A6:B6"/>
    <mergeCell ref="C6:F6"/>
    <mergeCell ref="A44:A48"/>
    <mergeCell ref="C44:F44"/>
    <mergeCell ref="C45:F45"/>
    <mergeCell ref="C46:F46"/>
    <mergeCell ref="C47:F47"/>
    <mergeCell ref="C48:F48"/>
    <mergeCell ref="A39:A43"/>
    <mergeCell ref="C39:F39"/>
    <mergeCell ref="C40:F40"/>
    <mergeCell ref="C41:F41"/>
    <mergeCell ref="C42:F42"/>
    <mergeCell ref="C43:F43"/>
    <mergeCell ref="A49:A53"/>
    <mergeCell ref="C49:F49"/>
    <mergeCell ref="C50:F50"/>
    <mergeCell ref="C51:F51"/>
    <mergeCell ref="C52:F52"/>
    <mergeCell ref="C53:F53"/>
    <mergeCell ref="A54:A58"/>
    <mergeCell ref="C54:F54"/>
    <mergeCell ref="C55:F55"/>
    <mergeCell ref="C56:F56"/>
    <mergeCell ref="C57:F57"/>
    <mergeCell ref="C58:F58"/>
    <mergeCell ref="A64:A68"/>
    <mergeCell ref="C64:F64"/>
    <mergeCell ref="C65:F65"/>
    <mergeCell ref="C66:F66"/>
    <mergeCell ref="C67:F67"/>
    <mergeCell ref="C68:F68"/>
    <mergeCell ref="A59:A63"/>
    <mergeCell ref="C59:F59"/>
    <mergeCell ref="C60:F60"/>
    <mergeCell ref="C61:F61"/>
    <mergeCell ref="C62:F62"/>
    <mergeCell ref="C63:F63"/>
  </mergeCells>
  <phoneticPr fontId="1"/>
  <conditionalFormatting sqref="F75">
    <cfRule type="expression" dxfId="0" priority="1">
      <formula>$F75="施設類型が未入力"</formula>
    </cfRule>
  </conditionalFormatting>
  <dataValidations count="4">
    <dataValidation type="list" allowBlank="1" showInputMessage="1" showErrorMessage="1" sqref="A9:A16">
      <formula1>"✔"</formula1>
    </dataValidation>
    <dataValidation type="list" allowBlank="1" showInputMessage="1" showErrorMessage="1" sqref="C21:F21 C31:F31 C26:F26 C36:F36 C41:F41 C56:F56 C46:F46 C51:F51 C61:F61 C66:F66">
      <formula1>"幼稚園・保育所の教職員の合同研修,幼稚園と保育所等の連携に係る研修,認定こども園における教育の質を向上させるために行う研修"</formula1>
    </dataValidation>
    <dataValidation type="whole" allowBlank="1" showInputMessage="1" showErrorMessage="1" sqref="C23:F23 C33:F33 C28:F28 C58:F58 C38:F38 C43:F43 C48:F48 C63:F63 C53:F53 C68:F68">
      <formula1>0</formula1>
      <formula2>99999999</formula2>
    </dataValidation>
    <dataValidation type="whole" allowBlank="1" showInputMessage="1" showErrorMessage="1" sqref="F71">
      <formula1>1</formula1>
      <formula2>999</formula2>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計画書（鑑）</vt:lpstr>
      <vt:lpstr>別紙１（コロナ①）</vt:lpstr>
      <vt:lpstr>別紙２（コロナ②）</vt:lpstr>
      <vt:lpstr>別紙３（遊具等）</vt:lpstr>
      <vt:lpstr>別紙４（移行のための準備支援）</vt:lpstr>
      <vt:lpstr>別紙５（ICT①）</vt:lpstr>
      <vt:lpstr>別紙６（ICT②）</vt:lpstr>
      <vt:lpstr>別紙７（ICT③）</vt:lpstr>
      <vt:lpstr>別紙８（研修）</vt:lpstr>
      <vt:lpstr>'計画書（鑑）'!Print_Area</vt:lpstr>
      <vt:lpstr>'別紙１（コロナ①）'!Print_Area</vt:lpstr>
      <vt:lpstr>'別紙２（コロナ②）'!Print_Area</vt:lpstr>
      <vt:lpstr>'別紙３（遊具等）'!Print_Area</vt:lpstr>
      <vt:lpstr>'別紙４（移行のための準備支援）'!Print_Area</vt:lpstr>
      <vt:lpstr>'別紙５（ICT①）'!Print_Area</vt:lpstr>
      <vt:lpstr>'別紙６（ICT②）'!Print_Area</vt:lpstr>
      <vt:lpstr>'別紙７（ICT③）'!Print_Area</vt:lpstr>
      <vt:lpstr>'別紙８（研修）'!Print_Area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2022-08-31T10:02:07Z</cp:lastPrinted>
  <dcterms:created xsi:type="dcterms:W3CDTF">2021-06-09T02:55:37Z</dcterms:created>
  <dcterms:modified xsi:type="dcterms:W3CDTF">2022-09-05T02:39:27Z</dcterms:modified>
</cp:coreProperties>
</file>