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Dai2\け　経常費支出\06実績報告＆確定関係\令和０４年度\01_実績報告書\02HP\"/>
    </mc:Choice>
  </mc:AlternateContent>
  <bookViews>
    <workbookView xWindow="0" yWindow="0" windowWidth="15345" windowHeight="4575"/>
  </bookViews>
  <sheets>
    <sheet name="調査書" sheetId="9" r:id="rId1"/>
    <sheet name="給与改善実績報告（専任）" sheetId="23" r:id="rId2"/>
    <sheet name="給与改善実績報告（専任以外）" sheetId="24" r:id="rId3"/>
    <sheet name="給与改善実績報告（専任）記入例" sheetId="15" r:id="rId4"/>
    <sheet name="給与改善実績報告（専任以外）記入例" sheetId="22" r:id="rId5"/>
  </sheets>
  <definedNames>
    <definedName name="_xlnm.Print_Area" localSheetId="1">'給与改善実績報告（専任）'!$A$1:$Z$61</definedName>
    <definedName name="_xlnm.Print_Area" localSheetId="3">'給与改善実績報告（専任）記入例'!$A$1:$Z$67</definedName>
    <definedName name="_xlnm.Print_Area" localSheetId="2">'給与改善実績報告（専任以外）'!$A$1:$X$61</definedName>
    <definedName name="_xlnm.Print_Area" localSheetId="4">'給与改善実績報告（専任以外）記入例'!$A$1:$X$62</definedName>
    <definedName name="_xlnm.Print_Area" localSheetId="0">調査書!$A$1:$J$46</definedName>
    <definedName name="_xlnm.Print_Titles" localSheetId="1">'給与改善実績報告（専任）'!$1:$1</definedName>
    <definedName name="_xlnm.Print_Titles" localSheetId="3">'給与改善実績報告（専任）記入例'!$1:$1</definedName>
    <definedName name="_xlnm.Print_Titles" localSheetId="2">'給与改善実績報告（専任以外）'!$1:$1</definedName>
    <definedName name="_xlnm.Print_Titles" localSheetId="4">'給与改善実績報告（専任以外）記入例'!$1:$1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23" l="1"/>
  <c r="L5" i="22" l="1"/>
  <c r="L10" i="15"/>
  <c r="L4" i="23"/>
  <c r="K4" i="23" l="1"/>
  <c r="K4" i="24"/>
  <c r="L4" i="24"/>
  <c r="AB63" i="24" l="1"/>
  <c r="AA63" i="24"/>
  <c r="F64" i="22"/>
  <c r="F69" i="15"/>
  <c r="F63" i="24"/>
  <c r="AD63" i="23"/>
  <c r="AC63" i="23"/>
  <c r="F63" i="23"/>
  <c r="X44" i="15" l="1"/>
  <c r="X43" i="15"/>
  <c r="X42" i="15"/>
  <c r="X41" i="15"/>
  <c r="X40" i="15"/>
  <c r="X20" i="15"/>
  <c r="X19" i="15"/>
  <c r="M61" i="23" l="1"/>
  <c r="M60" i="23"/>
  <c r="M59" i="23"/>
  <c r="M58" i="23"/>
  <c r="M57" i="23"/>
  <c r="M56" i="23"/>
  <c r="M55" i="23"/>
  <c r="M54" i="23"/>
  <c r="M53" i="23"/>
  <c r="M52" i="23"/>
  <c r="M51" i="23"/>
  <c r="M50" i="23"/>
  <c r="M49" i="23"/>
  <c r="M48" i="23"/>
  <c r="M47" i="23"/>
  <c r="M46" i="23"/>
  <c r="M45" i="23"/>
  <c r="M44" i="23"/>
  <c r="M43" i="23"/>
  <c r="M42" i="23"/>
  <c r="M41" i="23"/>
  <c r="M40" i="23"/>
  <c r="M39" i="23"/>
  <c r="M38" i="23"/>
  <c r="M37" i="23"/>
  <c r="M36" i="23"/>
  <c r="M35" i="23"/>
  <c r="M34" i="23"/>
  <c r="M33" i="23"/>
  <c r="M32" i="23"/>
  <c r="M31" i="23"/>
  <c r="M30" i="23"/>
  <c r="M29" i="23"/>
  <c r="M28" i="23"/>
  <c r="M27" i="23"/>
  <c r="M26" i="23"/>
  <c r="M25" i="23"/>
  <c r="M24" i="23"/>
  <c r="M23" i="23"/>
  <c r="M22" i="23"/>
  <c r="M21" i="23"/>
  <c r="M20" i="23"/>
  <c r="M19" i="23"/>
  <c r="M18" i="23"/>
  <c r="M17" i="23"/>
  <c r="M16" i="23"/>
  <c r="M15" i="23"/>
  <c r="M13" i="23"/>
  <c r="M32" i="15"/>
  <c r="AD44" i="15"/>
  <c r="AD41" i="15"/>
  <c r="AD40" i="15"/>
  <c r="AD29" i="15"/>
  <c r="AD20" i="15"/>
  <c r="AD19" i="15"/>
  <c r="AC44" i="15"/>
  <c r="AC41" i="15"/>
  <c r="AC40" i="15"/>
  <c r="AC29" i="15"/>
  <c r="AC20" i="15"/>
  <c r="AC19" i="15"/>
  <c r="X29" i="15" l="1"/>
  <c r="M61" i="24"/>
  <c r="M60" i="24"/>
  <c r="M59" i="24"/>
  <c r="M58" i="24"/>
  <c r="M57" i="24"/>
  <c r="M56" i="24"/>
  <c r="M55" i="24"/>
  <c r="M54" i="24"/>
  <c r="M53" i="24"/>
  <c r="M52" i="24"/>
  <c r="M51" i="24"/>
  <c r="M50" i="24"/>
  <c r="M49" i="24"/>
  <c r="M48" i="24"/>
  <c r="M47" i="24"/>
  <c r="M46" i="24"/>
  <c r="M45" i="24"/>
  <c r="M44" i="24"/>
  <c r="M43" i="24"/>
  <c r="M42" i="24"/>
  <c r="M41" i="24"/>
  <c r="M40" i="24"/>
  <c r="M39" i="24"/>
  <c r="M38" i="24"/>
  <c r="M37" i="24"/>
  <c r="M36" i="24"/>
  <c r="M35" i="24"/>
  <c r="M34" i="24"/>
  <c r="M33" i="24"/>
  <c r="M32" i="24"/>
  <c r="M31" i="24"/>
  <c r="M30" i="24"/>
  <c r="M29" i="24"/>
  <c r="M28" i="24"/>
  <c r="M27" i="24"/>
  <c r="M26" i="24"/>
  <c r="M25" i="24"/>
  <c r="M24" i="24"/>
  <c r="M23" i="24"/>
  <c r="M22" i="24"/>
  <c r="M21" i="24"/>
  <c r="M20" i="24"/>
  <c r="M19" i="24"/>
  <c r="M18" i="24"/>
  <c r="M17" i="24"/>
  <c r="M16" i="24"/>
  <c r="M15" i="24"/>
  <c r="M14" i="24"/>
  <c r="M13" i="24"/>
  <c r="P63" i="24"/>
  <c r="O63" i="24"/>
  <c r="E63" i="24"/>
  <c r="Q61" i="24"/>
  <c r="X61" i="24" s="1"/>
  <c r="Y61" i="24" s="1"/>
  <c r="Q60" i="24"/>
  <c r="Q59" i="24"/>
  <c r="X59" i="24" s="1"/>
  <c r="Y59" i="24" s="1"/>
  <c r="Q58" i="24"/>
  <c r="Q57" i="24"/>
  <c r="Q56" i="24"/>
  <c r="Q55" i="24"/>
  <c r="Q54" i="24"/>
  <c r="Q53" i="24"/>
  <c r="X53" i="24" s="1"/>
  <c r="Y53" i="24" s="1"/>
  <c r="Q52" i="24"/>
  <c r="Q51" i="24"/>
  <c r="Q50" i="24"/>
  <c r="Q49" i="24"/>
  <c r="X49" i="24" s="1"/>
  <c r="Y49" i="24" s="1"/>
  <c r="Q48" i="24"/>
  <c r="Q47" i="24"/>
  <c r="Q46" i="24"/>
  <c r="Q45" i="24"/>
  <c r="Q44" i="24"/>
  <c r="Q43" i="24"/>
  <c r="Q42" i="24"/>
  <c r="Q41" i="24"/>
  <c r="Q40" i="24"/>
  <c r="X40" i="24" s="1"/>
  <c r="Y40" i="24" s="1"/>
  <c r="Q39" i="24"/>
  <c r="X39" i="24" s="1"/>
  <c r="Y39" i="24" s="1"/>
  <c r="Q38" i="24"/>
  <c r="Q37" i="24"/>
  <c r="X37" i="24" s="1"/>
  <c r="Y37" i="24" s="1"/>
  <c r="Q36" i="24"/>
  <c r="Q35" i="24"/>
  <c r="Q34" i="24"/>
  <c r="Q33" i="24"/>
  <c r="X33" i="24" s="1"/>
  <c r="Y33" i="24" s="1"/>
  <c r="Q32" i="24"/>
  <c r="Q31" i="24"/>
  <c r="Q30" i="24"/>
  <c r="Q29" i="24"/>
  <c r="Q28" i="24"/>
  <c r="Q27" i="24"/>
  <c r="Q26" i="24"/>
  <c r="Q25" i="24"/>
  <c r="Q24" i="24"/>
  <c r="Q23" i="24"/>
  <c r="X23" i="24" s="1"/>
  <c r="Y23" i="24" s="1"/>
  <c r="Q22" i="24"/>
  <c r="Q21" i="24"/>
  <c r="X21" i="24" s="1"/>
  <c r="Y21" i="24" s="1"/>
  <c r="Q20" i="24"/>
  <c r="Q19" i="24"/>
  <c r="Q18" i="24"/>
  <c r="Q17" i="24"/>
  <c r="Q16" i="24"/>
  <c r="X16" i="24" s="1"/>
  <c r="Y16" i="24" s="1"/>
  <c r="Q15" i="24"/>
  <c r="Q14" i="24"/>
  <c r="Q13" i="24"/>
  <c r="X13" i="24" s="1"/>
  <c r="Y13" i="24" s="1"/>
  <c r="B13" i="24"/>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Q12" i="24"/>
  <c r="M12" i="24"/>
  <c r="AA8" i="24"/>
  <c r="AB57" i="24" s="1"/>
  <c r="AA6" i="24"/>
  <c r="AA58" i="24" s="1"/>
  <c r="E6" i="24"/>
  <c r="E4" i="24"/>
  <c r="P63" i="23"/>
  <c r="O63" i="23"/>
  <c r="E63" i="23"/>
  <c r="Q61" i="23"/>
  <c r="Z61" i="23" s="1"/>
  <c r="AA61" i="23" s="1"/>
  <c r="Q60" i="23"/>
  <c r="Q59" i="23"/>
  <c r="Z59" i="23" s="1"/>
  <c r="AA59" i="23" s="1"/>
  <c r="Q58" i="23"/>
  <c r="Q57" i="23"/>
  <c r="Q56" i="23"/>
  <c r="Q55" i="23"/>
  <c r="Z55" i="23" s="1"/>
  <c r="AA55" i="23" s="1"/>
  <c r="Q54" i="23"/>
  <c r="Q53" i="23"/>
  <c r="Z53" i="23" s="1"/>
  <c r="AA53" i="23" s="1"/>
  <c r="Q52" i="23"/>
  <c r="Q51" i="23"/>
  <c r="Z51" i="23" s="1"/>
  <c r="AA51" i="23" s="1"/>
  <c r="Q50" i="23"/>
  <c r="Q49" i="23"/>
  <c r="Q48" i="23"/>
  <c r="Q47" i="23"/>
  <c r="Z47" i="23" s="1"/>
  <c r="AA47" i="23" s="1"/>
  <c r="Q46" i="23"/>
  <c r="Q45" i="23"/>
  <c r="Z45" i="23" s="1"/>
  <c r="AA45" i="23" s="1"/>
  <c r="Q44" i="23"/>
  <c r="Q43" i="23"/>
  <c r="Z43" i="23" s="1"/>
  <c r="AA43" i="23" s="1"/>
  <c r="Q42" i="23"/>
  <c r="Q41" i="23"/>
  <c r="Q40" i="23"/>
  <c r="Q39" i="23"/>
  <c r="Z39" i="23" s="1"/>
  <c r="AA39" i="23" s="1"/>
  <c r="Q38" i="23"/>
  <c r="Q37" i="23"/>
  <c r="Z37" i="23" s="1"/>
  <c r="AA37" i="23" s="1"/>
  <c r="Q36" i="23"/>
  <c r="Z36" i="23" s="1"/>
  <c r="AA36" i="23" s="1"/>
  <c r="Q35" i="23"/>
  <c r="Z35" i="23" s="1"/>
  <c r="AA35" i="23" s="1"/>
  <c r="Q34" i="23"/>
  <c r="Z34" i="23" s="1"/>
  <c r="AA34" i="23" s="1"/>
  <c r="Q33" i="23"/>
  <c r="Q32" i="23"/>
  <c r="Z32" i="23" s="1"/>
  <c r="AA32" i="23" s="1"/>
  <c r="Q31" i="23"/>
  <c r="Q30" i="23"/>
  <c r="Q29" i="23"/>
  <c r="Q28" i="23"/>
  <c r="Q27" i="23"/>
  <c r="Q26" i="23"/>
  <c r="Q25" i="23"/>
  <c r="Q24" i="23"/>
  <c r="Q23" i="23"/>
  <c r="Q22" i="23"/>
  <c r="Q21" i="23"/>
  <c r="Q20" i="23"/>
  <c r="Q19" i="23"/>
  <c r="Q18" i="23"/>
  <c r="Q17" i="23"/>
  <c r="Q16" i="23"/>
  <c r="Q15" i="23"/>
  <c r="Q14" i="23"/>
  <c r="Q13" i="23"/>
  <c r="B13" i="23"/>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Q12" i="23"/>
  <c r="M12" i="23"/>
  <c r="AC8" i="23"/>
  <c r="AC6" i="23"/>
  <c r="E6" i="23"/>
  <c r="E4" i="23"/>
  <c r="X31" i="24" l="1"/>
  <c r="Y31" i="24" s="1"/>
  <c r="X55" i="24"/>
  <c r="Y55" i="24" s="1"/>
  <c r="X47" i="24"/>
  <c r="Y47" i="24" s="1"/>
  <c r="AD58" i="23"/>
  <c r="X58" i="23" s="1"/>
  <c r="AD61" i="23"/>
  <c r="AD57" i="23"/>
  <c r="AD53" i="23"/>
  <c r="AD49" i="23"/>
  <c r="X49" i="23" s="1"/>
  <c r="AD45" i="23"/>
  <c r="AD41" i="23"/>
  <c r="AD37" i="23"/>
  <c r="AD33" i="23"/>
  <c r="X33" i="23" s="1"/>
  <c r="AD29" i="23"/>
  <c r="AD25" i="23"/>
  <c r="AD21" i="23"/>
  <c r="AD17" i="23"/>
  <c r="X17" i="23" s="1"/>
  <c r="AD13" i="23"/>
  <c r="AD56" i="23"/>
  <c r="AD52" i="23"/>
  <c r="AD48" i="23"/>
  <c r="X48" i="23" s="1"/>
  <c r="AD44" i="23"/>
  <c r="AD40" i="23"/>
  <c r="AD36" i="23"/>
  <c r="AD32" i="23"/>
  <c r="AD28" i="23"/>
  <c r="AD24" i="23"/>
  <c r="AD20" i="23"/>
  <c r="AD16" i="23"/>
  <c r="X16" i="23" s="1"/>
  <c r="AD12" i="23"/>
  <c r="AD59" i="23"/>
  <c r="AD55" i="23"/>
  <c r="AD51" i="23"/>
  <c r="AD47" i="23"/>
  <c r="AD43" i="23"/>
  <c r="AD39" i="23"/>
  <c r="AD35" i="23"/>
  <c r="AD31" i="23"/>
  <c r="AD27" i="23"/>
  <c r="AD23" i="23"/>
  <c r="AD19" i="23"/>
  <c r="AD15" i="23"/>
  <c r="AD54" i="23"/>
  <c r="AD50" i="23"/>
  <c r="AD46" i="23"/>
  <c r="X46" i="23" s="1"/>
  <c r="AD42" i="23"/>
  <c r="AD38" i="23"/>
  <c r="AD34" i="23"/>
  <c r="AD30" i="23"/>
  <c r="X30" i="23" s="1"/>
  <c r="AD26" i="23"/>
  <c r="AD22" i="23"/>
  <c r="AD18" i="23"/>
  <c r="AD14" i="23"/>
  <c r="X14" i="23" s="1"/>
  <c r="AD60" i="23"/>
  <c r="AC59" i="23"/>
  <c r="AC55" i="23"/>
  <c r="AC51" i="23"/>
  <c r="AC47" i="23"/>
  <c r="AC43" i="23"/>
  <c r="AC39" i="23"/>
  <c r="AC35" i="23"/>
  <c r="AC31" i="23"/>
  <c r="AC27" i="23"/>
  <c r="AC23" i="23"/>
  <c r="AC19" i="23"/>
  <c r="AC15" i="23"/>
  <c r="AC58" i="23"/>
  <c r="AC54" i="23"/>
  <c r="AC50" i="23"/>
  <c r="AC46" i="23"/>
  <c r="AC42" i="23"/>
  <c r="AC38" i="23"/>
  <c r="AC34" i="23"/>
  <c r="AC30" i="23"/>
  <c r="AC26" i="23"/>
  <c r="AC22" i="23"/>
  <c r="AC18" i="23"/>
  <c r="AC14" i="23"/>
  <c r="AC61" i="23"/>
  <c r="AC57" i="23"/>
  <c r="AC53" i="23"/>
  <c r="AC49" i="23"/>
  <c r="AC45" i="23"/>
  <c r="AC41" i="23"/>
  <c r="AC37" i="23"/>
  <c r="AC33" i="23"/>
  <c r="AC29" i="23"/>
  <c r="AC25" i="23"/>
  <c r="AC21" i="23"/>
  <c r="AC17" i="23"/>
  <c r="AC13" i="23"/>
  <c r="AC60" i="23"/>
  <c r="AC44" i="23"/>
  <c r="AC28" i="23"/>
  <c r="AC12" i="23"/>
  <c r="AE12" i="23" s="1"/>
  <c r="AF12" i="23" s="1"/>
  <c r="AC36" i="23"/>
  <c r="AC32" i="23"/>
  <c r="AC56" i="23"/>
  <c r="AC40" i="23"/>
  <c r="AC24" i="23"/>
  <c r="AC52" i="23"/>
  <c r="AC20" i="23"/>
  <c r="AC48" i="23"/>
  <c r="AC16" i="23"/>
  <c r="Z22" i="23"/>
  <c r="AA22" i="23" s="1"/>
  <c r="Z18" i="23"/>
  <c r="AA18" i="23" s="1"/>
  <c r="Z24" i="23"/>
  <c r="AA24" i="23" s="1"/>
  <c r="X14" i="24"/>
  <c r="Y14" i="24" s="1"/>
  <c r="X15" i="24"/>
  <c r="Y15" i="24" s="1"/>
  <c r="X60" i="24"/>
  <c r="Y60" i="24" s="1"/>
  <c r="X29" i="24"/>
  <c r="Y29" i="24" s="1"/>
  <c r="X24" i="24"/>
  <c r="Y24" i="24" s="1"/>
  <c r="X45" i="24"/>
  <c r="Y45" i="24" s="1"/>
  <c r="AB22" i="24"/>
  <c r="AB38" i="24"/>
  <c r="AB13" i="24"/>
  <c r="X28" i="24"/>
  <c r="Y28" i="24" s="1"/>
  <c r="X44" i="24"/>
  <c r="Y44" i="24" s="1"/>
  <c r="X57" i="24"/>
  <c r="Y57" i="24" s="1"/>
  <c r="M63" i="24"/>
  <c r="AB12" i="24"/>
  <c r="X20" i="24"/>
  <c r="Y20" i="24" s="1"/>
  <c r="X25" i="24"/>
  <c r="Y25" i="24" s="1"/>
  <c r="X27" i="24"/>
  <c r="Y27" i="24" s="1"/>
  <c r="X32" i="24"/>
  <c r="Y32" i="24" s="1"/>
  <c r="X36" i="24"/>
  <c r="Y36" i="24" s="1"/>
  <c r="X41" i="24"/>
  <c r="Y41" i="24" s="1"/>
  <c r="X43" i="24"/>
  <c r="Y43" i="24" s="1"/>
  <c r="X48" i="24"/>
  <c r="Y48" i="24" s="1"/>
  <c r="X52" i="24"/>
  <c r="Y52" i="24" s="1"/>
  <c r="X56" i="24"/>
  <c r="Y56" i="24" s="1"/>
  <c r="Q63" i="24"/>
  <c r="X17" i="24"/>
  <c r="Y17" i="24" s="1"/>
  <c r="AB17" i="24"/>
  <c r="X19" i="24"/>
  <c r="Y19" i="24" s="1"/>
  <c r="AB30" i="24"/>
  <c r="X35" i="24"/>
  <c r="Y35" i="24" s="1"/>
  <c r="AB46" i="24"/>
  <c r="X51" i="24"/>
  <c r="Y51" i="24" s="1"/>
  <c r="AA15" i="24"/>
  <c r="AB54" i="24"/>
  <c r="X12" i="24"/>
  <c r="Y12" i="24" s="1"/>
  <c r="AA14" i="24"/>
  <c r="AA18" i="24"/>
  <c r="X22" i="24"/>
  <c r="Y22" i="24" s="1"/>
  <c r="AA23" i="24"/>
  <c r="AB25" i="24"/>
  <c r="AA26" i="24"/>
  <c r="X30" i="24"/>
  <c r="Y30" i="24" s="1"/>
  <c r="AA31" i="24"/>
  <c r="AB33" i="24"/>
  <c r="AA34" i="24"/>
  <c r="X38" i="24"/>
  <c r="Y38" i="24" s="1"/>
  <c r="AA39" i="24"/>
  <c r="AB41" i="24"/>
  <c r="AA42" i="24"/>
  <c r="X46" i="24"/>
  <c r="Y46" i="24" s="1"/>
  <c r="AA47" i="24"/>
  <c r="AB49" i="24"/>
  <c r="AA50" i="24"/>
  <c r="X54" i="24"/>
  <c r="Y54" i="24" s="1"/>
  <c r="AA55" i="24"/>
  <c r="AB60" i="24"/>
  <c r="AB56" i="24"/>
  <c r="AB52" i="24"/>
  <c r="AB48" i="24"/>
  <c r="AB44" i="24"/>
  <c r="AB40" i="24"/>
  <c r="AB36" i="24"/>
  <c r="AB32" i="24"/>
  <c r="AB28" i="24"/>
  <c r="AB24" i="24"/>
  <c r="AB20" i="24"/>
  <c r="AB16" i="24"/>
  <c r="AB59" i="24"/>
  <c r="AB55" i="24"/>
  <c r="AB51" i="24"/>
  <c r="AB47" i="24"/>
  <c r="AC47" i="24" s="1"/>
  <c r="AD47" i="24" s="1"/>
  <c r="AB43" i="24"/>
  <c r="AB39" i="24"/>
  <c r="AB35" i="24"/>
  <c r="AB31" i="24"/>
  <c r="AC31" i="24" s="1"/>
  <c r="AD31" i="24" s="1"/>
  <c r="AB27" i="24"/>
  <c r="AB23" i="24"/>
  <c r="AB19" i="24"/>
  <c r="AB15" i="24"/>
  <c r="AB34" i="24"/>
  <c r="AB42" i="24"/>
  <c r="AC42" i="24" s="1"/>
  <c r="AD42" i="24" s="1"/>
  <c r="AB50" i="24"/>
  <c r="AB58" i="24"/>
  <c r="AC58" i="24" s="1"/>
  <c r="AD58" i="24" s="1"/>
  <c r="AA61" i="24"/>
  <c r="AA57" i="24"/>
  <c r="AC57" i="24" s="1"/>
  <c r="AD57" i="24" s="1"/>
  <c r="AA53" i="24"/>
  <c r="AA49" i="24"/>
  <c r="AA45" i="24"/>
  <c r="AA41" i="24"/>
  <c r="AA37" i="24"/>
  <c r="AA33" i="24"/>
  <c r="AA29" i="24"/>
  <c r="AA25" i="24"/>
  <c r="AA21" i="24"/>
  <c r="AA17" i="24"/>
  <c r="AC17" i="24" s="1"/>
  <c r="AD17" i="24" s="1"/>
  <c r="AA60" i="24"/>
  <c r="AA56" i="24"/>
  <c r="AA52" i="24"/>
  <c r="AA48" i="24"/>
  <c r="AA44" i="24"/>
  <c r="AA40" i="24"/>
  <c r="AA36" i="24"/>
  <c r="AA32" i="24"/>
  <c r="AA28" i="24"/>
  <c r="AA24" i="24"/>
  <c r="AA20" i="24"/>
  <c r="AA16" i="24"/>
  <c r="AB14" i="24"/>
  <c r="AC14" i="24" s="1"/>
  <c r="AD14" i="24" s="1"/>
  <c r="AB18" i="24"/>
  <c r="AB26" i="24"/>
  <c r="AA12" i="24"/>
  <c r="AA13" i="24"/>
  <c r="AC13" i="24" s="1"/>
  <c r="AD13" i="24" s="1"/>
  <c r="X18" i="24"/>
  <c r="Y18" i="24" s="1"/>
  <c r="AA19" i="24"/>
  <c r="AB21" i="24"/>
  <c r="AA22" i="24"/>
  <c r="X26" i="24"/>
  <c r="Y26" i="24" s="1"/>
  <c r="AA27" i="24"/>
  <c r="AB29" i="24"/>
  <c r="AA30" i="24"/>
  <c r="AC30" i="24" s="1"/>
  <c r="AD30" i="24" s="1"/>
  <c r="X34" i="24"/>
  <c r="Y34" i="24" s="1"/>
  <c r="AA35" i="24"/>
  <c r="AB37" i="24"/>
  <c r="AA38" i="24"/>
  <c r="X42" i="24"/>
  <c r="Y42" i="24" s="1"/>
  <c r="AA43" i="24"/>
  <c r="AB45" i="24"/>
  <c r="AA46" i="24"/>
  <c r="X50" i="24"/>
  <c r="Y50" i="24" s="1"/>
  <c r="AA51" i="24"/>
  <c r="AB53" i="24"/>
  <c r="AA54" i="24"/>
  <c r="X58" i="24"/>
  <c r="Y58" i="24" s="1"/>
  <c r="AA59" i="24"/>
  <c r="AB61" i="24"/>
  <c r="Z14" i="23"/>
  <c r="AA14" i="23" s="1"/>
  <c r="Z33" i="23"/>
  <c r="AA33" i="23" s="1"/>
  <c r="Z41" i="23"/>
  <c r="AA41" i="23" s="1"/>
  <c r="Z49" i="23"/>
  <c r="AA49" i="23" s="1"/>
  <c r="Q63" i="23"/>
  <c r="Z16" i="23"/>
  <c r="AA16" i="23" s="1"/>
  <c r="Z17" i="23"/>
  <c r="AA17" i="23" s="1"/>
  <c r="Z20" i="23"/>
  <c r="AA20" i="23" s="1"/>
  <c r="Z28" i="23"/>
  <c r="AA28" i="23" s="1"/>
  <c r="Z57" i="23"/>
  <c r="AA57" i="23" s="1"/>
  <c r="Z21" i="23"/>
  <c r="AA21" i="23" s="1"/>
  <c r="Z19" i="23"/>
  <c r="AA19" i="23" s="1"/>
  <c r="Z23" i="23"/>
  <c r="AA23" i="23" s="1"/>
  <c r="Z25" i="23"/>
  <c r="AA25" i="23" s="1"/>
  <c r="Z29" i="23"/>
  <c r="AA29" i="23" s="1"/>
  <c r="Z15" i="23"/>
  <c r="AA15" i="23" s="1"/>
  <c r="Z27" i="23"/>
  <c r="AA27" i="23" s="1"/>
  <c r="Z30" i="23"/>
  <c r="AA30" i="23" s="1"/>
  <c r="Z31" i="23"/>
  <c r="AA31" i="23" s="1"/>
  <c r="M63" i="23"/>
  <c r="Z26" i="23"/>
  <c r="AA26" i="23" s="1"/>
  <c r="Z12" i="23"/>
  <c r="AA12" i="23" s="1"/>
  <c r="Z13" i="23"/>
  <c r="AA13" i="23" s="1"/>
  <c r="Z40" i="23"/>
  <c r="AA40" i="23" s="1"/>
  <c r="Z42" i="23"/>
  <c r="AA42" i="23" s="1"/>
  <c r="Z44" i="23"/>
  <c r="AA44" i="23" s="1"/>
  <c r="Z46" i="23"/>
  <c r="AA46" i="23" s="1"/>
  <c r="Z48" i="23"/>
  <c r="AA48" i="23" s="1"/>
  <c r="Z50" i="23"/>
  <c r="AA50" i="23" s="1"/>
  <c r="Z52" i="23"/>
  <c r="AA52" i="23" s="1"/>
  <c r="Z54" i="23"/>
  <c r="AA54" i="23" s="1"/>
  <c r="Z56" i="23"/>
  <c r="AA56" i="23" s="1"/>
  <c r="Z58" i="23"/>
  <c r="AA58" i="23" s="1"/>
  <c r="Z60" i="23"/>
  <c r="AA60" i="23" s="1"/>
  <c r="Z38" i="23"/>
  <c r="AA38" i="23" s="1"/>
  <c r="X35" i="23" l="1"/>
  <c r="X51" i="23"/>
  <c r="X32" i="23"/>
  <c r="X18" i="23"/>
  <c r="X34" i="23"/>
  <c r="X50" i="23"/>
  <c r="X23" i="23"/>
  <c r="X39" i="23"/>
  <c r="X55" i="23"/>
  <c r="X20" i="23"/>
  <c r="X36" i="23"/>
  <c r="X52" i="23"/>
  <c r="X21" i="23"/>
  <c r="X37" i="23"/>
  <c r="X53" i="23"/>
  <c r="X22" i="23"/>
  <c r="X38" i="23"/>
  <c r="X54" i="23"/>
  <c r="X27" i="23"/>
  <c r="X43" i="23"/>
  <c r="X59" i="23"/>
  <c r="X24" i="23"/>
  <c r="X40" i="23"/>
  <c r="X56" i="23"/>
  <c r="X25" i="23"/>
  <c r="X41" i="23"/>
  <c r="X57" i="23"/>
  <c r="X19" i="23"/>
  <c r="X60" i="23"/>
  <c r="X26" i="23"/>
  <c r="X42" i="23"/>
  <c r="X15" i="23"/>
  <c r="X31" i="23"/>
  <c r="X47" i="23"/>
  <c r="X12" i="23"/>
  <c r="X28" i="23"/>
  <c r="X44" i="23"/>
  <c r="X13" i="23"/>
  <c r="X29" i="23"/>
  <c r="X45" i="23"/>
  <c r="X61" i="23"/>
  <c r="AE17" i="23"/>
  <c r="AF17" i="23" s="1"/>
  <c r="AC46" i="24"/>
  <c r="AD46" i="24" s="1"/>
  <c r="AC38" i="24"/>
  <c r="AD38" i="24" s="1"/>
  <c r="AC22" i="24"/>
  <c r="AD22" i="24" s="1"/>
  <c r="AC61" i="24"/>
  <c r="AD61" i="24" s="1"/>
  <c r="AC45" i="24"/>
  <c r="AD45" i="24" s="1"/>
  <c r="AC29" i="24"/>
  <c r="AD29" i="24" s="1"/>
  <c r="AC12" i="24"/>
  <c r="AD12" i="24" s="1"/>
  <c r="AC53" i="24"/>
  <c r="AD53" i="24" s="1"/>
  <c r="AC37" i="24"/>
  <c r="AD37" i="24" s="1"/>
  <c r="AC21" i="24"/>
  <c r="AD21" i="24" s="1"/>
  <c r="AC23" i="24"/>
  <c r="AD23" i="24" s="1"/>
  <c r="AC39" i="24"/>
  <c r="AD39" i="24" s="1"/>
  <c r="AC55" i="24"/>
  <c r="AD55" i="24" s="1"/>
  <c r="AC26" i="24"/>
  <c r="AD26" i="24" s="1"/>
  <c r="AC18" i="24"/>
  <c r="AD18" i="24" s="1"/>
  <c r="AC34" i="24"/>
  <c r="AD34" i="24" s="1"/>
  <c r="AC27" i="24"/>
  <c r="AD27" i="24" s="1"/>
  <c r="AC43" i="24"/>
  <c r="AD43" i="24" s="1"/>
  <c r="AC59" i="24"/>
  <c r="AD59" i="24" s="1"/>
  <c r="AC28" i="24"/>
  <c r="AD28" i="24" s="1"/>
  <c r="AC44" i="24"/>
  <c r="AD44" i="24" s="1"/>
  <c r="AC60" i="24"/>
  <c r="AD60" i="24" s="1"/>
  <c r="AC49" i="24"/>
  <c r="AD49" i="24" s="1"/>
  <c r="AC41" i="24"/>
  <c r="AD41" i="24" s="1"/>
  <c r="AC33" i="24"/>
  <c r="AD33" i="24" s="1"/>
  <c r="AC25" i="24"/>
  <c r="AD25" i="24" s="1"/>
  <c r="AC54" i="24"/>
  <c r="AD54" i="24" s="1"/>
  <c r="AC24" i="24"/>
  <c r="AD24" i="24" s="1"/>
  <c r="AC56" i="24"/>
  <c r="AD56" i="24" s="1"/>
  <c r="AC15" i="24"/>
  <c r="AD15" i="24" s="1"/>
  <c r="AC16" i="24"/>
  <c r="AD16" i="24" s="1"/>
  <c r="AC32" i="24"/>
  <c r="AD32" i="24" s="1"/>
  <c r="AC48" i="24"/>
  <c r="AD48" i="24" s="1"/>
  <c r="AC40" i="24"/>
  <c r="AD40" i="24" s="1"/>
  <c r="AC50" i="24"/>
  <c r="AD50" i="24" s="1"/>
  <c r="AC19" i="24"/>
  <c r="AD19" i="24" s="1"/>
  <c r="AC35" i="24"/>
  <c r="AD35" i="24" s="1"/>
  <c r="AC51" i="24"/>
  <c r="AD51" i="24" s="1"/>
  <c r="AC20" i="24"/>
  <c r="AD20" i="24" s="1"/>
  <c r="AC36" i="24"/>
  <c r="AD36" i="24" s="1"/>
  <c r="AC52" i="24"/>
  <c r="AD52" i="24" s="1"/>
  <c r="Y63" i="24"/>
  <c r="X8" i="24"/>
  <c r="AE21" i="23"/>
  <c r="AF21" i="23" s="1"/>
  <c r="AE14" i="23"/>
  <c r="AF14" i="23" s="1"/>
  <c r="AE34" i="23"/>
  <c r="AF34" i="23" s="1"/>
  <c r="AE13" i="23"/>
  <c r="AF13" i="23" s="1"/>
  <c r="AE15" i="23"/>
  <c r="AF15" i="23" s="1"/>
  <c r="AE37" i="23"/>
  <c r="AF37" i="23" s="1"/>
  <c r="AE36" i="23"/>
  <c r="AF36" i="23" s="1"/>
  <c r="AE16" i="23"/>
  <c r="AF16" i="23" s="1"/>
  <c r="AE23" i="23"/>
  <c r="AF23" i="23" s="1"/>
  <c r="AE19" i="23"/>
  <c r="AF19" i="23" s="1"/>
  <c r="AE38" i="23"/>
  <c r="AF38" i="23" s="1"/>
  <c r="AE29" i="23"/>
  <c r="AF29" i="23" s="1"/>
  <c r="AA63" i="23"/>
  <c r="Z8" i="23"/>
  <c r="AE43" i="23"/>
  <c r="AF43" i="23" s="1"/>
  <c r="AE51" i="23"/>
  <c r="AF51" i="23" s="1"/>
  <c r="AE59" i="23"/>
  <c r="AF59" i="23" s="1"/>
  <c r="AE20" i="23"/>
  <c r="AF20" i="23" s="1"/>
  <c r="AE30" i="23"/>
  <c r="AF30" i="23" s="1"/>
  <c r="AE46" i="23"/>
  <c r="AF46" i="23" s="1"/>
  <c r="AE54" i="23"/>
  <c r="AF54" i="23" s="1"/>
  <c r="T6" i="23"/>
  <c r="AE25" i="23"/>
  <c r="AF25" i="23" s="1"/>
  <c r="AE47" i="23"/>
  <c r="AF47" i="23" s="1"/>
  <c r="AE35" i="23"/>
  <c r="AF35" i="23" s="1"/>
  <c r="AE24" i="23"/>
  <c r="AF24" i="23" s="1"/>
  <c r="AE42" i="23"/>
  <c r="AF42" i="23" s="1"/>
  <c r="AE50" i="23"/>
  <c r="AF50" i="23" s="1"/>
  <c r="AE58" i="23"/>
  <c r="AF58" i="23" s="1"/>
  <c r="AE31" i="23"/>
  <c r="AF31" i="23" s="1"/>
  <c r="AE41" i="23"/>
  <c r="AF41" i="23" s="1"/>
  <c r="AE49" i="23"/>
  <c r="AF49" i="23" s="1"/>
  <c r="AE57" i="23"/>
  <c r="AF57" i="23" s="1"/>
  <c r="AE18" i="23"/>
  <c r="AF18" i="23" s="1"/>
  <c r="AE28" i="23"/>
  <c r="AF28" i="23" s="1"/>
  <c r="AE44" i="23"/>
  <c r="AF44" i="23" s="1"/>
  <c r="AE52" i="23"/>
  <c r="AF52" i="23" s="1"/>
  <c r="AE60" i="23"/>
  <c r="AF60" i="23" s="1"/>
  <c r="S6" i="23"/>
  <c r="AE27" i="23"/>
  <c r="AF27" i="23" s="1"/>
  <c r="AE33" i="23"/>
  <c r="AF33" i="23" s="1"/>
  <c r="AE45" i="23"/>
  <c r="AF45" i="23" s="1"/>
  <c r="AE53" i="23"/>
  <c r="AF53" i="23" s="1"/>
  <c r="AE61" i="23"/>
  <c r="AF61" i="23" s="1"/>
  <c r="AE22" i="23"/>
  <c r="AF22" i="23" s="1"/>
  <c r="AE32" i="23"/>
  <c r="AF32" i="23" s="1"/>
  <c r="AE40" i="23"/>
  <c r="AF40" i="23" s="1"/>
  <c r="AE48" i="23"/>
  <c r="AF48" i="23" s="1"/>
  <c r="AE56" i="23"/>
  <c r="AF56" i="23" s="1"/>
  <c r="AE39" i="23"/>
  <c r="AF39" i="23" s="1"/>
  <c r="AE55" i="23"/>
  <c r="AF55" i="23" s="1"/>
  <c r="AE26" i="23"/>
  <c r="AF26" i="23" s="1"/>
  <c r="M28" i="15"/>
  <c r="M27" i="15"/>
  <c r="X63" i="23" l="1"/>
  <c r="X6" i="23" s="1"/>
  <c r="Q6" i="23"/>
  <c r="Q4" i="23" s="1"/>
  <c r="AF44" i="15"/>
  <c r="AF41" i="15"/>
  <c r="AF40" i="15"/>
  <c r="AD18" i="22"/>
  <c r="AD17" i="22"/>
  <c r="AD16" i="22"/>
  <c r="AD15" i="22"/>
  <c r="AD14" i="22"/>
  <c r="M62" i="22" l="1"/>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P64" i="22"/>
  <c r="O64" i="22"/>
  <c r="E64" i="22"/>
  <c r="Q62" i="22"/>
  <c r="X62" i="22" s="1"/>
  <c r="Y62" i="22" s="1"/>
  <c r="Q61" i="22"/>
  <c r="X61" i="22" s="1"/>
  <c r="Y61" i="22" s="1"/>
  <c r="Q60" i="22"/>
  <c r="Q59" i="22"/>
  <c r="Q58" i="22"/>
  <c r="X58" i="22" s="1"/>
  <c r="Y58" i="22" s="1"/>
  <c r="Q57" i="22"/>
  <c r="Q56" i="22"/>
  <c r="Q55" i="22"/>
  <c r="Q54" i="22"/>
  <c r="Q53" i="22"/>
  <c r="Q52" i="22"/>
  <c r="Q51" i="22"/>
  <c r="Q50" i="22"/>
  <c r="X50" i="22" s="1"/>
  <c r="Y50" i="22" s="1"/>
  <c r="Q49" i="22"/>
  <c r="Q48" i="22"/>
  <c r="Q47" i="22"/>
  <c r="Q46" i="22"/>
  <c r="Q45" i="22"/>
  <c r="X45" i="22"/>
  <c r="Y45" i="22" s="1"/>
  <c r="Q44" i="22"/>
  <c r="Q43" i="22"/>
  <c r="Q42" i="22"/>
  <c r="Q41" i="22"/>
  <c r="X41" i="22" s="1"/>
  <c r="Y41" i="22" s="1"/>
  <c r="Q40" i="22"/>
  <c r="Q39" i="22"/>
  <c r="Q38" i="22"/>
  <c r="Q37" i="22"/>
  <c r="X37" i="22" s="1"/>
  <c r="Y37" i="22" s="1"/>
  <c r="Q36" i="22"/>
  <c r="Q35" i="22"/>
  <c r="Q34" i="22"/>
  <c r="Q33" i="22"/>
  <c r="X33" i="22" s="1"/>
  <c r="Y33" i="22" s="1"/>
  <c r="Q32" i="22"/>
  <c r="Q31" i="22"/>
  <c r="Q30" i="22"/>
  <c r="Q29" i="22"/>
  <c r="Q28" i="22"/>
  <c r="Q27" i="22"/>
  <c r="Q26" i="22"/>
  <c r="Q25" i="22"/>
  <c r="X25" i="22" s="1"/>
  <c r="Y25" i="22" s="1"/>
  <c r="Q24" i="22"/>
  <c r="Q23" i="22"/>
  <c r="Q22" i="22"/>
  <c r="X22" i="22" s="1"/>
  <c r="Y22" i="22" s="1"/>
  <c r="Q21" i="22"/>
  <c r="Q20" i="22"/>
  <c r="Q19" i="22"/>
  <c r="Q18" i="22"/>
  <c r="Q17" i="22"/>
  <c r="X17" i="22" s="1"/>
  <c r="Y17" i="22" s="1"/>
  <c r="Q16" i="22"/>
  <c r="Q15" i="22"/>
  <c r="Q14" i="22"/>
  <c r="B14" i="22"/>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Q13" i="22"/>
  <c r="M13" i="22"/>
  <c r="K5" i="22" s="1"/>
  <c r="AA9" i="22"/>
  <c r="AA7" i="22"/>
  <c r="E7" i="22"/>
  <c r="E5" i="22"/>
  <c r="X59" i="22" l="1"/>
  <c r="Y59" i="22" s="1"/>
  <c r="X40" i="22"/>
  <c r="Y40" i="22" s="1"/>
  <c r="AA62" i="22"/>
  <c r="AA58" i="22"/>
  <c r="AA54" i="22"/>
  <c r="AA50" i="22"/>
  <c r="AA46" i="22"/>
  <c r="AA42" i="22"/>
  <c r="AA38" i="22"/>
  <c r="AA34" i="22"/>
  <c r="AA30" i="22"/>
  <c r="AA26" i="22"/>
  <c r="AA22" i="22"/>
  <c r="AA18" i="22"/>
  <c r="AA14" i="22"/>
  <c r="AA41" i="22"/>
  <c r="AA33" i="22"/>
  <c r="AA25" i="22"/>
  <c r="AA17" i="22"/>
  <c r="AA55" i="22"/>
  <c r="AA43" i="22"/>
  <c r="AA31" i="22"/>
  <c r="AA19" i="22"/>
  <c r="AA61" i="22"/>
  <c r="AA57" i="22"/>
  <c r="AA53" i="22"/>
  <c r="AA49" i="22"/>
  <c r="AA45" i="22"/>
  <c r="AA37" i="22"/>
  <c r="AA29" i="22"/>
  <c r="AA21" i="22"/>
  <c r="AA13" i="22"/>
  <c r="AA64" i="22" s="1"/>
  <c r="AA51" i="22"/>
  <c r="AA39" i="22"/>
  <c r="AA27" i="22"/>
  <c r="AA15" i="22"/>
  <c r="AA60" i="22"/>
  <c r="AA56" i="22"/>
  <c r="AA52" i="22"/>
  <c r="AA48" i="22"/>
  <c r="AC48" i="22" s="1"/>
  <c r="AD48" i="22" s="1"/>
  <c r="AA44" i="22"/>
  <c r="AA40" i="22"/>
  <c r="AA36" i="22"/>
  <c r="AA32" i="22"/>
  <c r="AA28" i="22"/>
  <c r="AA24" i="22"/>
  <c r="AA20" i="22"/>
  <c r="AA16" i="22"/>
  <c r="AA59" i="22"/>
  <c r="AA47" i="22"/>
  <c r="AA35" i="22"/>
  <c r="AA23" i="22"/>
  <c r="X19" i="22"/>
  <c r="Y19" i="22" s="1"/>
  <c r="X39" i="22"/>
  <c r="Y39" i="22" s="1"/>
  <c r="X43" i="22"/>
  <c r="Y43" i="22" s="1"/>
  <c r="AB60" i="22"/>
  <c r="AB56" i="22"/>
  <c r="AB52" i="22"/>
  <c r="AB48" i="22"/>
  <c r="AB44" i="22"/>
  <c r="AB40" i="22"/>
  <c r="AB36" i="22"/>
  <c r="AC36" i="22" s="1"/>
  <c r="AD36" i="22" s="1"/>
  <c r="AB32" i="22"/>
  <c r="AB28" i="22"/>
  <c r="AB24" i="22"/>
  <c r="AB20" i="22"/>
  <c r="AC20" i="22" s="1"/>
  <c r="AD20" i="22" s="1"/>
  <c r="AB16" i="22"/>
  <c r="AB17" i="22"/>
  <c r="AC17" i="22" s="1"/>
  <c r="AB59" i="22"/>
  <c r="AB55" i="22"/>
  <c r="AB51" i="22"/>
  <c r="AB47" i="22"/>
  <c r="AB43" i="22"/>
  <c r="AB39" i="22"/>
  <c r="AC39" i="22" s="1"/>
  <c r="AD39" i="22" s="1"/>
  <c r="AB35" i="22"/>
  <c r="AB31" i="22"/>
  <c r="AB27" i="22"/>
  <c r="AB23" i="22"/>
  <c r="AB19" i="22"/>
  <c r="AB15" i="22"/>
  <c r="AB57" i="22"/>
  <c r="AB49" i="22"/>
  <c r="AC49" i="22" s="1"/>
  <c r="AD49" i="22" s="1"/>
  <c r="AB41" i="22"/>
  <c r="AB33" i="22"/>
  <c r="AC33" i="22" s="1"/>
  <c r="AD33" i="22" s="1"/>
  <c r="AB25" i="22"/>
  <c r="AB13" i="22"/>
  <c r="AB62" i="22"/>
  <c r="AB58" i="22"/>
  <c r="AC58" i="22" s="1"/>
  <c r="AD58" i="22" s="1"/>
  <c r="AB54" i="22"/>
  <c r="AB50" i="22"/>
  <c r="AC50" i="22" s="1"/>
  <c r="AD50" i="22" s="1"/>
  <c r="AB46" i="22"/>
  <c r="AB42" i="22"/>
  <c r="AC42" i="22" s="1"/>
  <c r="AD42" i="22" s="1"/>
  <c r="AB38" i="22"/>
  <c r="AB34" i="22"/>
  <c r="AC34" i="22" s="1"/>
  <c r="AD34" i="22" s="1"/>
  <c r="AB30" i="22"/>
  <c r="AB26" i="22"/>
  <c r="AB22" i="22"/>
  <c r="AB18" i="22"/>
  <c r="AB14" i="22"/>
  <c r="AB61" i="22"/>
  <c r="AB53" i="22"/>
  <c r="AB45" i="22"/>
  <c r="AB37" i="22"/>
  <c r="AB29" i="22"/>
  <c r="AB21" i="22"/>
  <c r="X23" i="22"/>
  <c r="Y23" i="22" s="1"/>
  <c r="X24" i="22"/>
  <c r="Y24" i="22" s="1"/>
  <c r="X54" i="22"/>
  <c r="Y54" i="22" s="1"/>
  <c r="X56" i="22"/>
  <c r="Y56" i="22" s="1"/>
  <c r="X16" i="22"/>
  <c r="Y16" i="22" s="1"/>
  <c r="X18" i="22"/>
  <c r="Y18" i="22" s="1"/>
  <c r="X26" i="22"/>
  <c r="Y26" i="22" s="1"/>
  <c r="X28" i="22"/>
  <c r="Y28" i="22" s="1"/>
  <c r="X30" i="22"/>
  <c r="Y30" i="22" s="1"/>
  <c r="X32" i="22"/>
  <c r="Y32" i="22" s="1"/>
  <c r="X34" i="22"/>
  <c r="Y34" i="22" s="1"/>
  <c r="X38" i="22"/>
  <c r="Y38" i="22" s="1"/>
  <c r="X44" i="22"/>
  <c r="Y44" i="22" s="1"/>
  <c r="X48" i="22"/>
  <c r="Y48" i="22" s="1"/>
  <c r="X51" i="22"/>
  <c r="Y51" i="22" s="1"/>
  <c r="X53" i="22"/>
  <c r="Y53" i="22" s="1"/>
  <c r="X57" i="22"/>
  <c r="Y57" i="22" s="1"/>
  <c r="X21" i="22"/>
  <c r="Y21" i="22" s="1"/>
  <c r="X46" i="22"/>
  <c r="Y46" i="22" s="1"/>
  <c r="AC22" i="22"/>
  <c r="AD22" i="22" s="1"/>
  <c r="X36" i="22"/>
  <c r="Y36" i="22" s="1"/>
  <c r="X14" i="22"/>
  <c r="Y14" i="22" s="1"/>
  <c r="X29" i="22"/>
  <c r="Y29" i="22" s="1"/>
  <c r="X42" i="22"/>
  <c r="Y42" i="22" s="1"/>
  <c r="X49" i="22"/>
  <c r="Y49" i="22" s="1"/>
  <c r="X52" i="22"/>
  <c r="Y52" i="22" s="1"/>
  <c r="AC35" i="22"/>
  <c r="AD35" i="22" s="1"/>
  <c r="AC38" i="22"/>
  <c r="AD38" i="22" s="1"/>
  <c r="X15" i="22"/>
  <c r="Y15" i="22" s="1"/>
  <c r="X27" i="22"/>
  <c r="Y27" i="22" s="1"/>
  <c r="X31" i="22"/>
  <c r="Y31" i="22" s="1"/>
  <c r="X47" i="22"/>
  <c r="Y47" i="22" s="1"/>
  <c r="X55" i="22"/>
  <c r="Y55" i="22" s="1"/>
  <c r="X60" i="22"/>
  <c r="Y60" i="22" s="1"/>
  <c r="AC37" i="22"/>
  <c r="AD37" i="22" s="1"/>
  <c r="M64" i="22"/>
  <c r="X13" i="22"/>
  <c r="Y13" i="22" s="1"/>
  <c r="Q64" i="22"/>
  <c r="AC57" i="22"/>
  <c r="AD57" i="22" s="1"/>
  <c r="X20" i="22"/>
  <c r="Y20" i="22" s="1"/>
  <c r="X35" i="22"/>
  <c r="Y35" i="22" s="1"/>
  <c r="AC45" i="22" l="1"/>
  <c r="AD45" i="22" s="1"/>
  <c r="AC13" i="22"/>
  <c r="AD13" i="22" s="1"/>
  <c r="AB64" i="22"/>
  <c r="AC23" i="22"/>
  <c r="AD23" i="22" s="1"/>
  <c r="AC55" i="22"/>
  <c r="AD55" i="22" s="1"/>
  <c r="AC53" i="22"/>
  <c r="AD53" i="22" s="1"/>
  <c r="AC18" i="22"/>
  <c r="AC15" i="22"/>
  <c r="AC41" i="22"/>
  <c r="AD41" i="22" s="1"/>
  <c r="AC21" i="22"/>
  <c r="AD21" i="22" s="1"/>
  <c r="AC54" i="22"/>
  <c r="AD54" i="22" s="1"/>
  <c r="AC44" i="22"/>
  <c r="AD44" i="22" s="1"/>
  <c r="AC40" i="22"/>
  <c r="AD40" i="22" s="1"/>
  <c r="AC56" i="22"/>
  <c r="AD56" i="22" s="1"/>
  <c r="AC47" i="22"/>
  <c r="AD47" i="22" s="1"/>
  <c r="AC52" i="22"/>
  <c r="AD52" i="22" s="1"/>
  <c r="AC51" i="22"/>
  <c r="AD51" i="22" s="1"/>
  <c r="AC43" i="22"/>
  <c r="AD43" i="22" s="1"/>
  <c r="AC46" i="22"/>
  <c r="AD46" i="22" s="1"/>
  <c r="AC31" i="22"/>
  <c r="AD31" i="22" s="1"/>
  <c r="AC30" i="22"/>
  <c r="AD30" i="22" s="1"/>
  <c r="AC26" i="22"/>
  <c r="AD26" i="22" s="1"/>
  <c r="AC62" i="22"/>
  <c r="AD62" i="22" s="1"/>
  <c r="Y64" i="22"/>
  <c r="X9" i="22"/>
  <c r="AC29" i="22"/>
  <c r="AD29" i="22" s="1"/>
  <c r="AC25" i="22"/>
  <c r="AD25" i="22" s="1"/>
  <c r="AC61" i="22"/>
  <c r="AD61" i="22" s="1"/>
  <c r="AC14" i="22"/>
  <c r="AC19" i="22"/>
  <c r="AD19" i="22" s="1"/>
  <c r="AC27" i="22"/>
  <c r="AD27" i="22" s="1"/>
  <c r="AC59" i="22"/>
  <c r="AD59" i="22" s="1"/>
  <c r="AC32" i="22"/>
  <c r="AD32" i="22" s="1"/>
  <c r="AC28" i="22"/>
  <c r="AD28" i="22" s="1"/>
  <c r="AC24" i="22"/>
  <c r="AD24" i="22" s="1"/>
  <c r="AC60" i="22"/>
  <c r="AD60" i="22" s="1"/>
  <c r="AC16" i="22"/>
  <c r="P69" i="15"/>
  <c r="O69"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Q23" i="15"/>
  <c r="Q22" i="15"/>
  <c r="Q21" i="15"/>
  <c r="Q20" i="15"/>
  <c r="Q19" i="15"/>
  <c r="Q18" i="15"/>
  <c r="Z28" i="15" l="1"/>
  <c r="AA28" i="15" s="1"/>
  <c r="Z27" i="15"/>
  <c r="AA27" i="15" s="1"/>
  <c r="Q69" i="15"/>
  <c r="M44" i="15"/>
  <c r="Z44" i="15" s="1"/>
  <c r="AA44" i="15" s="1"/>
  <c r="M31" i="15" l="1"/>
  <c r="Z31" i="15" s="1"/>
  <c r="AA31" i="15" s="1"/>
  <c r="Z32" i="15" l="1"/>
  <c r="AA32" i="15" s="1"/>
  <c r="E69" i="15"/>
  <c r="M67" i="15"/>
  <c r="Z67" i="15" s="1"/>
  <c r="AA67" i="15" s="1"/>
  <c r="M66" i="15"/>
  <c r="Z66" i="15" s="1"/>
  <c r="AA66" i="15" s="1"/>
  <c r="M65" i="15"/>
  <c r="Z65" i="15" s="1"/>
  <c r="AA65" i="15" s="1"/>
  <c r="M64" i="15"/>
  <c r="Z64" i="15" s="1"/>
  <c r="AA64" i="15" s="1"/>
  <c r="M63" i="15"/>
  <c r="Z63" i="15" s="1"/>
  <c r="AA63" i="15" s="1"/>
  <c r="M62" i="15"/>
  <c r="Z62" i="15" s="1"/>
  <c r="AA62" i="15" s="1"/>
  <c r="M61" i="15"/>
  <c r="Z61" i="15" s="1"/>
  <c r="AA61" i="15" s="1"/>
  <c r="M60" i="15"/>
  <c r="Z60" i="15" s="1"/>
  <c r="AA60" i="15" s="1"/>
  <c r="M59" i="15"/>
  <c r="Z59" i="15" s="1"/>
  <c r="AA59" i="15" s="1"/>
  <c r="M58" i="15"/>
  <c r="Z58" i="15" s="1"/>
  <c r="AA58" i="15" s="1"/>
  <c r="M57" i="15"/>
  <c r="Z57" i="15" s="1"/>
  <c r="AA57" i="15" s="1"/>
  <c r="M56" i="15"/>
  <c r="Z56" i="15" s="1"/>
  <c r="AA56" i="15" s="1"/>
  <c r="M55" i="15"/>
  <c r="Z55" i="15" s="1"/>
  <c r="AA55" i="15" s="1"/>
  <c r="M54" i="15"/>
  <c r="Z54" i="15" s="1"/>
  <c r="AA54" i="15" s="1"/>
  <c r="M53" i="15"/>
  <c r="Z53" i="15" s="1"/>
  <c r="AA53" i="15" s="1"/>
  <c r="M52" i="15"/>
  <c r="Z52" i="15" s="1"/>
  <c r="AA52" i="15" s="1"/>
  <c r="M51" i="15"/>
  <c r="Z51" i="15" s="1"/>
  <c r="AA51" i="15" s="1"/>
  <c r="M50" i="15"/>
  <c r="Z50" i="15" s="1"/>
  <c r="AA50" i="15" s="1"/>
  <c r="M49" i="15"/>
  <c r="Z49" i="15" s="1"/>
  <c r="AA49" i="15" s="1"/>
  <c r="M48" i="15"/>
  <c r="Z48" i="15" s="1"/>
  <c r="AA48" i="15" s="1"/>
  <c r="M47" i="15"/>
  <c r="Z47" i="15" s="1"/>
  <c r="AA47" i="15" s="1"/>
  <c r="M46" i="15"/>
  <c r="Z46" i="15" s="1"/>
  <c r="AA46" i="15" s="1"/>
  <c r="M45" i="15"/>
  <c r="Z45" i="15" s="1"/>
  <c r="AA45" i="15" s="1"/>
  <c r="M43" i="15"/>
  <c r="Z43" i="15" s="1"/>
  <c r="AA43" i="15" s="1"/>
  <c r="M42" i="15"/>
  <c r="Z42" i="15" s="1"/>
  <c r="AA42" i="15" s="1"/>
  <c r="M41" i="15"/>
  <c r="Z41" i="15" s="1"/>
  <c r="AA41" i="15" s="1"/>
  <c r="M40" i="15"/>
  <c r="Z40" i="15" s="1"/>
  <c r="AA40" i="15" s="1"/>
  <c r="M39" i="15"/>
  <c r="Z39" i="15" s="1"/>
  <c r="AA39" i="15" s="1"/>
  <c r="M38" i="15"/>
  <c r="Z38" i="15" s="1"/>
  <c r="AA38" i="15" s="1"/>
  <c r="M37" i="15"/>
  <c r="Z37" i="15" s="1"/>
  <c r="AA37" i="15" s="1"/>
  <c r="M36" i="15"/>
  <c r="Z36" i="15" s="1"/>
  <c r="AA36" i="15" s="1"/>
  <c r="M35" i="15"/>
  <c r="Z35" i="15" s="1"/>
  <c r="AA35" i="15" s="1"/>
  <c r="M34" i="15"/>
  <c r="Z34" i="15" s="1"/>
  <c r="AA34" i="15" s="1"/>
  <c r="M33" i="15"/>
  <c r="Z33" i="15" s="1"/>
  <c r="AA33" i="15" s="1"/>
  <c r="M30" i="15"/>
  <c r="Z30" i="15" s="1"/>
  <c r="AA30" i="15" s="1"/>
  <c r="Z29" i="15"/>
  <c r="AA29" i="15" s="1"/>
  <c r="M26" i="15"/>
  <c r="Z26" i="15" s="1"/>
  <c r="AA26" i="15" s="1"/>
  <c r="M25" i="15"/>
  <c r="Z25" i="15" s="1"/>
  <c r="AA25" i="15" s="1"/>
  <c r="M24" i="15"/>
  <c r="Z24" i="15" s="1"/>
  <c r="AA24" i="15" s="1"/>
  <c r="M23" i="15"/>
  <c r="Z23" i="15" s="1"/>
  <c r="AA23" i="15" s="1"/>
  <c r="M22" i="15"/>
  <c r="Z22" i="15" s="1"/>
  <c r="AA22" i="15" s="1"/>
  <c r="Z21" i="15"/>
  <c r="AA21" i="15" s="1"/>
  <c r="Z20" i="15"/>
  <c r="AA20" i="15" s="1"/>
  <c r="Z19" i="15"/>
  <c r="AA19" i="15" s="1"/>
  <c r="B19" i="15"/>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AC14" i="15"/>
  <c r="AC12" i="15"/>
  <c r="E12" i="15"/>
  <c r="E10" i="15"/>
  <c r="AC67" i="15" l="1"/>
  <c r="AC63" i="15"/>
  <c r="AC59" i="15"/>
  <c r="AC51" i="15"/>
  <c r="AC43" i="15"/>
  <c r="AC35" i="15"/>
  <c r="AC27" i="15"/>
  <c r="AC66" i="15"/>
  <c r="AC62" i="15"/>
  <c r="AC58" i="15"/>
  <c r="AC54" i="15"/>
  <c r="AC50" i="15"/>
  <c r="AC46" i="15"/>
  <c r="AC42" i="15"/>
  <c r="AC38" i="15"/>
  <c r="AC34" i="15"/>
  <c r="AC30" i="15"/>
  <c r="AC26" i="15"/>
  <c r="AC22" i="15"/>
  <c r="AC18" i="15"/>
  <c r="AC69" i="15" s="1"/>
  <c r="AC65" i="15"/>
  <c r="AC61" i="15"/>
  <c r="AC57" i="15"/>
  <c r="AC53" i="15"/>
  <c r="AC49" i="15"/>
  <c r="AC45" i="15"/>
  <c r="AC37" i="15"/>
  <c r="AC33" i="15"/>
  <c r="AC25" i="15"/>
  <c r="AC21" i="15"/>
  <c r="AC64" i="15"/>
  <c r="AC60" i="15"/>
  <c r="AC56" i="15"/>
  <c r="AC52" i="15"/>
  <c r="AC48" i="15"/>
  <c r="AC36" i="15"/>
  <c r="AC32" i="15"/>
  <c r="AC28" i="15"/>
  <c r="AC24" i="15"/>
  <c r="AC55" i="15"/>
  <c r="AC47" i="15"/>
  <c r="AC39" i="15"/>
  <c r="AC31" i="15"/>
  <c r="AC23" i="15"/>
  <c r="AD65" i="15"/>
  <c r="X65" i="15" s="1"/>
  <c r="AD61" i="15"/>
  <c r="X61" i="15" s="1"/>
  <c r="AD57" i="15"/>
  <c r="X57" i="15" s="1"/>
  <c r="AD53" i="15"/>
  <c r="X53" i="15" s="1"/>
  <c r="AD49" i="15"/>
  <c r="X49" i="15" s="1"/>
  <c r="AD45" i="15"/>
  <c r="X45" i="15" s="1"/>
  <c r="AD37" i="15"/>
  <c r="X37" i="15" s="1"/>
  <c r="AD33" i="15"/>
  <c r="X33" i="15" s="1"/>
  <c r="AD25" i="15"/>
  <c r="X25" i="15" s="1"/>
  <c r="AD21" i="15"/>
  <c r="X21" i="15" s="1"/>
  <c r="AD64" i="15"/>
  <c r="X64" i="15" s="1"/>
  <c r="AD60" i="15"/>
  <c r="X60" i="15" s="1"/>
  <c r="AD56" i="15"/>
  <c r="X56" i="15" s="1"/>
  <c r="AD52" i="15"/>
  <c r="X52" i="15" s="1"/>
  <c r="AD48" i="15"/>
  <c r="X48" i="15" s="1"/>
  <c r="AD36" i="15"/>
  <c r="X36" i="15" s="1"/>
  <c r="AD32" i="15"/>
  <c r="X32" i="15" s="1"/>
  <c r="AD28" i="15"/>
  <c r="X28" i="15" s="1"/>
  <c r="AD24" i="15"/>
  <c r="X24" i="15" s="1"/>
  <c r="AD67" i="15"/>
  <c r="X67" i="15" s="1"/>
  <c r="AD63" i="15"/>
  <c r="X63" i="15" s="1"/>
  <c r="AD59" i="15"/>
  <c r="X59" i="15" s="1"/>
  <c r="AD55" i="15"/>
  <c r="AD51" i="15"/>
  <c r="X51" i="15" s="1"/>
  <c r="AD47" i="15"/>
  <c r="X47" i="15" s="1"/>
  <c r="AD43" i="15"/>
  <c r="AD39" i="15"/>
  <c r="X39" i="15" s="1"/>
  <c r="AD35" i="15"/>
  <c r="X35" i="15" s="1"/>
  <c r="AD31" i="15"/>
  <c r="X31" i="15" s="1"/>
  <c r="AD27" i="15"/>
  <c r="AD23" i="15"/>
  <c r="AD66" i="15"/>
  <c r="X66" i="15" s="1"/>
  <c r="AD62" i="15"/>
  <c r="X62" i="15" s="1"/>
  <c r="AD58" i="15"/>
  <c r="X58" i="15" s="1"/>
  <c r="AD54" i="15"/>
  <c r="X54" i="15" s="1"/>
  <c r="AD50" i="15"/>
  <c r="X50" i="15" s="1"/>
  <c r="AD46" i="15"/>
  <c r="X46" i="15" s="1"/>
  <c r="AD42" i="15"/>
  <c r="AD38" i="15"/>
  <c r="X38" i="15" s="1"/>
  <c r="AD34" i="15"/>
  <c r="X34" i="15" s="1"/>
  <c r="AD30" i="15"/>
  <c r="X30" i="15" s="1"/>
  <c r="AD26" i="15"/>
  <c r="X26" i="15" s="1"/>
  <c r="AD22" i="15"/>
  <c r="X22" i="15" s="1"/>
  <c r="AD18" i="15"/>
  <c r="Z18" i="15"/>
  <c r="AA18" i="15" s="1"/>
  <c r="M69" i="15"/>
  <c r="K10" i="15"/>
  <c r="AD69" i="15" l="1"/>
  <c r="T12" i="15" s="1"/>
  <c r="X18" i="15"/>
  <c r="X23" i="15"/>
  <c r="X55" i="15"/>
  <c r="AE27" i="15"/>
  <c r="AF27" i="15" s="1"/>
  <c r="X27" i="15"/>
  <c r="AE18" i="15"/>
  <c r="AF18" i="15" s="1"/>
  <c r="AE53" i="15"/>
  <c r="AF53" i="15" s="1"/>
  <c r="AE54" i="15"/>
  <c r="AF54" i="15" s="1"/>
  <c r="AE38" i="15"/>
  <c r="AF38" i="15" s="1"/>
  <c r="AE55" i="15"/>
  <c r="AF55" i="15" s="1"/>
  <c r="AE48" i="15"/>
  <c r="AF48" i="15" s="1"/>
  <c r="AE64" i="15"/>
  <c r="AF64" i="15" s="1"/>
  <c r="AE57" i="15"/>
  <c r="AF57" i="15" s="1"/>
  <c r="AE59" i="15"/>
  <c r="AF59" i="15" s="1"/>
  <c r="AE52" i="15"/>
  <c r="AF52" i="15" s="1"/>
  <c r="AE21" i="15"/>
  <c r="AF21" i="15" s="1"/>
  <c r="AE45" i="15"/>
  <c r="AF45" i="15" s="1"/>
  <c r="AE61" i="15"/>
  <c r="AF61" i="15" s="1"/>
  <c r="AE50" i="15"/>
  <c r="AF50" i="15" s="1"/>
  <c r="AE66" i="15"/>
  <c r="AF66" i="15" s="1"/>
  <c r="AE51" i="15"/>
  <c r="AF51" i="15" s="1"/>
  <c r="AE67" i="15"/>
  <c r="AF67" i="15" s="1"/>
  <c r="AE60" i="15"/>
  <c r="AF60" i="15" s="1"/>
  <c r="AE37" i="15"/>
  <c r="AF37" i="15" s="1"/>
  <c r="AE26" i="15"/>
  <c r="AF26" i="15" s="1"/>
  <c r="AE58" i="15"/>
  <c r="AF58" i="15" s="1"/>
  <c r="AE30" i="15"/>
  <c r="AF30" i="15" s="1"/>
  <c r="AE46" i="15"/>
  <c r="AF46" i="15" s="1"/>
  <c r="AE62" i="15"/>
  <c r="AF62" i="15" s="1"/>
  <c r="AE31" i="15"/>
  <c r="AF31" i="15" s="1"/>
  <c r="AE47" i="15"/>
  <c r="AF47" i="15" s="1"/>
  <c r="AE63" i="15"/>
  <c r="AF63" i="15" s="1"/>
  <c r="AE56" i="15"/>
  <c r="AF56" i="15" s="1"/>
  <c r="AE25" i="15"/>
  <c r="AF25" i="15" s="1"/>
  <c r="AE49" i="15"/>
  <c r="AF49" i="15" s="1"/>
  <c r="AE65" i="15"/>
  <c r="AF65" i="15" s="1"/>
  <c r="AE44" i="15"/>
  <c r="AE43" i="15"/>
  <c r="AF43" i="15" s="1"/>
  <c r="AE42" i="15"/>
  <c r="AF42" i="15" s="1"/>
  <c r="AE41" i="15"/>
  <c r="AE40" i="15"/>
  <c r="AE39" i="15"/>
  <c r="AF39" i="15" s="1"/>
  <c r="AE28" i="15"/>
  <c r="AF28" i="15" s="1"/>
  <c r="AE36" i="15"/>
  <c r="AF36" i="15" s="1"/>
  <c r="AE35" i="15"/>
  <c r="AF35" i="15" s="1"/>
  <c r="AE34" i="15"/>
  <c r="AF34" i="15" s="1"/>
  <c r="AE33" i="15"/>
  <c r="AF33" i="15" s="1"/>
  <c r="AE32" i="15"/>
  <c r="AF32" i="15" s="1"/>
  <c r="AE29" i="15"/>
  <c r="AF29" i="15" s="1"/>
  <c r="AE24" i="15"/>
  <c r="AF24" i="15" s="1"/>
  <c r="AE22" i="15"/>
  <c r="AF22" i="15" s="1"/>
  <c r="AE20" i="15"/>
  <c r="AF20" i="15" s="1"/>
  <c r="AE19" i="15"/>
  <c r="AF19" i="15" s="1"/>
  <c r="AE23" i="15"/>
  <c r="AF23" i="15" s="1"/>
  <c r="AA69" i="15"/>
  <c r="Z14" i="15"/>
  <c r="S12" i="15"/>
  <c r="Q12" i="15" l="1"/>
  <c r="Q10" i="15" s="1"/>
  <c r="X69" i="15"/>
  <c r="X12" i="15" s="1"/>
</calcChain>
</file>

<file path=xl/sharedStrings.xml><?xml version="1.0" encoding="utf-8"?>
<sst xmlns="http://schemas.openxmlformats.org/spreadsheetml/2006/main" count="586" uniqueCount="128">
  <si>
    <t>氏名</t>
    <rPh sb="0" eb="2">
      <t>シメイ</t>
    </rPh>
    <phoneticPr fontId="2"/>
  </si>
  <si>
    <t>職種</t>
    <rPh sb="0" eb="2">
      <t>ショクシュ</t>
    </rPh>
    <phoneticPr fontId="2"/>
  </si>
  <si>
    <t>専任</t>
    <rPh sb="0" eb="2">
      <t>センニン</t>
    </rPh>
    <phoneticPr fontId="2"/>
  </si>
  <si>
    <t>備考</t>
    <rPh sb="0" eb="2">
      <t>ビコウ</t>
    </rPh>
    <phoneticPr fontId="2"/>
  </si>
  <si>
    <t>交付金
事業の
対象</t>
    <rPh sb="0" eb="3">
      <t>コウフキン</t>
    </rPh>
    <rPh sb="4" eb="6">
      <t>ジギョウ</t>
    </rPh>
    <rPh sb="8" eb="10">
      <t>タイショウ</t>
    </rPh>
    <phoneticPr fontId="2"/>
  </si>
  <si>
    <t>基礎資料
教職員
コード</t>
    <rPh sb="0" eb="4">
      <t>キソシリョウ</t>
    </rPh>
    <rPh sb="5" eb="8">
      <t>キョウショクイン</t>
    </rPh>
    <phoneticPr fontId="2"/>
  </si>
  <si>
    <t>月</t>
    <rPh sb="0" eb="1">
      <t>ガツ</t>
    </rPh>
    <phoneticPr fontId="2"/>
  </si>
  <si>
    <t>⇒交付金事業R3実施月数</t>
    <rPh sb="1" eb="6">
      <t>コウフキンジギョウ</t>
    </rPh>
    <rPh sb="8" eb="10">
      <t>ジッシ</t>
    </rPh>
    <rPh sb="10" eb="12">
      <t>ツキスウ</t>
    </rPh>
    <phoneticPr fontId="2"/>
  </si>
  <si>
    <t>⇒交付金事業R4実施月数</t>
    <rPh sb="1" eb="6">
      <t>コウフキンジギョウ</t>
    </rPh>
    <rPh sb="8" eb="10">
      <t>ジッシ</t>
    </rPh>
    <rPh sb="10" eb="12">
      <t>ツキスウ</t>
    </rPh>
    <phoneticPr fontId="2"/>
  </si>
  <si>
    <t>要件
チェック</t>
    <rPh sb="0" eb="2">
      <t>ヨウケン</t>
    </rPh>
    <phoneticPr fontId="2"/>
  </si>
  <si>
    <t>R3</t>
    <phoneticPr fontId="2"/>
  </si>
  <si>
    <t>R4</t>
    <phoneticPr fontId="2"/>
  </si>
  <si>
    <t>R3専任教員
総額(A)※</t>
    <rPh sb="2" eb="4">
      <t>センニン</t>
    </rPh>
    <rPh sb="4" eb="6">
      <t>キョウイン</t>
    </rPh>
    <rPh sb="7" eb="9">
      <t>ソウガク</t>
    </rPh>
    <phoneticPr fontId="2"/>
  </si>
  <si>
    <t>R4専任教員
総額(B)※</t>
    <rPh sb="2" eb="4">
      <t>センニン</t>
    </rPh>
    <rPh sb="4" eb="6">
      <t>キョウイン</t>
    </rPh>
    <rPh sb="7" eb="9">
      <t>ソウガク</t>
    </rPh>
    <phoneticPr fontId="2"/>
  </si>
  <si>
    <t>※交付金事業による改善額を除く</t>
    <rPh sb="1" eb="6">
      <t>コウフキンジギョウ</t>
    </rPh>
    <rPh sb="9" eb="12">
      <t>カイゼンガク</t>
    </rPh>
    <rPh sb="13" eb="14">
      <t>ノゾ</t>
    </rPh>
    <phoneticPr fontId="2"/>
  </si>
  <si>
    <t>チェック項目</t>
    <rPh sb="4" eb="6">
      <t>コウモク</t>
    </rPh>
    <phoneticPr fontId="2"/>
  </si>
  <si>
    <t>幼稚園番号</t>
    <rPh sb="0" eb="5">
      <t>ヨウチエンバンゴウ</t>
    </rPh>
    <phoneticPr fontId="2"/>
  </si>
  <si>
    <t>幼稚園名</t>
    <rPh sb="0" eb="3">
      <t>ヨウチエン</t>
    </rPh>
    <rPh sb="3" eb="4">
      <t>メイ</t>
    </rPh>
    <phoneticPr fontId="2"/>
  </si>
  <si>
    <t>代表者名</t>
    <rPh sb="0" eb="3">
      <t>ダイヒョウシャ</t>
    </rPh>
    <rPh sb="3" eb="4">
      <t>メイ</t>
    </rPh>
    <phoneticPr fontId="2"/>
  </si>
  <si>
    <t>記入者名</t>
    <rPh sb="0" eb="3">
      <t>キニュウシャ</t>
    </rPh>
    <rPh sb="3" eb="4">
      <t>メイ</t>
    </rPh>
    <phoneticPr fontId="2"/>
  </si>
  <si>
    <t>設置者名</t>
    <rPh sb="0" eb="3">
      <t>セッチシャ</t>
    </rPh>
    <rPh sb="3" eb="4">
      <t>メイ</t>
    </rPh>
    <phoneticPr fontId="2"/>
  </si>
  <si>
    <t>電話番号</t>
    <rPh sb="0" eb="2">
      <t>デンワ</t>
    </rPh>
    <rPh sb="2" eb="4">
      <t>バンゴウ</t>
    </rPh>
    <phoneticPr fontId="2"/>
  </si>
  <si>
    <t>　大阪府教育庁私学課長　様</t>
    <rPh sb="1" eb="4">
      <t>オオサカフ</t>
    </rPh>
    <rPh sb="4" eb="7">
      <t>キョウイクチョウ</t>
    </rPh>
    <rPh sb="7" eb="9">
      <t>シガク</t>
    </rPh>
    <rPh sb="9" eb="11">
      <t>カチョウ</t>
    </rPh>
    <rPh sb="12" eb="13">
      <t>サマ</t>
    </rPh>
    <phoneticPr fontId="2"/>
  </si>
  <si>
    <t>幼稚園番号</t>
    <rPh sb="0" eb="3">
      <t>ヨウチエン</t>
    </rPh>
    <rPh sb="3" eb="5">
      <t>バンゴウ</t>
    </rPh>
    <phoneticPr fontId="2"/>
  </si>
  <si>
    <t>A</t>
    <phoneticPr fontId="2"/>
  </si>
  <si>
    <t>B</t>
    <phoneticPr fontId="2"/>
  </si>
  <si>
    <t>C</t>
    <phoneticPr fontId="2"/>
  </si>
  <si>
    <t>D</t>
    <phoneticPr fontId="2"/>
  </si>
  <si>
    <t>E</t>
    <phoneticPr fontId="2"/>
  </si>
  <si>
    <t>教員</t>
  </si>
  <si>
    <t>F</t>
    <phoneticPr fontId="2"/>
  </si>
  <si>
    <t>G</t>
    <phoneticPr fontId="2"/>
  </si>
  <si>
    <t>職員</t>
  </si>
  <si>
    <t>○</t>
  </si>
  <si>
    <t>‐</t>
  </si>
  <si>
    <t>R4新規採用</t>
    <rPh sb="2" eb="6">
      <t>シンキサイヨウ</t>
    </rPh>
    <phoneticPr fontId="2"/>
  </si>
  <si>
    <t>改善方法</t>
    <rPh sb="0" eb="4">
      <t>カイゼンホウホウ</t>
    </rPh>
    <phoneticPr fontId="2"/>
  </si>
  <si>
    <t>教育支援体制整備事業費交付金
（幼稚園の教育体制支援事業）</t>
    <rPh sb="0" eb="6">
      <t>キョウイクシエンタイセイ</t>
    </rPh>
    <rPh sb="6" eb="8">
      <t>セイビ</t>
    </rPh>
    <rPh sb="8" eb="11">
      <t>ジギョウヒ</t>
    </rPh>
    <rPh sb="11" eb="14">
      <t>コウフキン</t>
    </rPh>
    <rPh sb="16" eb="19">
      <t>ヨウチエン</t>
    </rPh>
    <rPh sb="20" eb="24">
      <t>キョウイクタイセイ</t>
    </rPh>
    <rPh sb="24" eb="26">
      <t>シエン</t>
    </rPh>
    <rPh sb="26" eb="28">
      <t>ジギョウ</t>
    </rPh>
    <phoneticPr fontId="2"/>
  </si>
  <si>
    <t>申請の有無</t>
    <rPh sb="0" eb="2">
      <t>シンセイ</t>
    </rPh>
    <rPh sb="3" eb="5">
      <t>ウム</t>
    </rPh>
    <phoneticPr fontId="2"/>
  </si>
  <si>
    <t>交付金事業を除く</t>
    <rPh sb="0" eb="5">
      <t>コウフキンジギョウ</t>
    </rPh>
    <rPh sb="6" eb="7">
      <t>ノゾ</t>
    </rPh>
    <phoneticPr fontId="2"/>
  </si>
  <si>
    <t>H</t>
    <phoneticPr fontId="2"/>
  </si>
  <si>
    <t>I</t>
    <phoneticPr fontId="2"/>
  </si>
  <si>
    <t>J</t>
    <phoneticPr fontId="2"/>
  </si>
  <si>
    <t>処遇改善
開始月</t>
    <rPh sb="0" eb="4">
      <t>ショグウカイゼン</t>
    </rPh>
    <rPh sb="5" eb="8">
      <t>カイシツキ</t>
    </rPh>
    <phoneticPr fontId="2"/>
  </si>
  <si>
    <t>：　令和4年</t>
    <rPh sb="2" eb="4">
      <t>レイワ</t>
    </rPh>
    <rPh sb="5" eb="6">
      <t>ネン</t>
    </rPh>
    <phoneticPr fontId="2"/>
  </si>
  <si>
    <t>専任教員
過半数該当</t>
    <rPh sb="0" eb="2">
      <t>センニン</t>
    </rPh>
    <rPh sb="2" eb="4">
      <t>キョウイン</t>
    </rPh>
    <rPh sb="5" eb="8">
      <t>カハンスウ</t>
    </rPh>
    <rPh sb="8" eb="10">
      <t>ガイトウ</t>
    </rPh>
    <phoneticPr fontId="2"/>
  </si>
  <si>
    <t>K</t>
    <phoneticPr fontId="2"/>
  </si>
  <si>
    <t>あり</t>
  </si>
  <si>
    <t>2/3
以上
チェック</t>
    <rPh sb="4" eb="6">
      <t>イジョウ</t>
    </rPh>
    <phoneticPr fontId="2"/>
  </si>
  <si>
    <t>給与改善見込額
(C)=(B)-(A)</t>
    <rPh sb="0" eb="2">
      <t>キュウヨ</t>
    </rPh>
    <rPh sb="2" eb="4">
      <t>カイゼン</t>
    </rPh>
    <rPh sb="4" eb="6">
      <t>ミコ</t>
    </rPh>
    <rPh sb="6" eb="7">
      <t>ガク</t>
    </rPh>
    <phoneticPr fontId="2"/>
  </si>
  <si>
    <t>専任教員給与改善率
(C)/(A)</t>
    <rPh sb="0" eb="2">
      <t>センニン</t>
    </rPh>
    <rPh sb="2" eb="4">
      <t>キョウイン</t>
    </rPh>
    <rPh sb="4" eb="6">
      <t>キュウヨ</t>
    </rPh>
    <rPh sb="6" eb="8">
      <t>カイゼン</t>
    </rPh>
    <rPh sb="8" eb="9">
      <t>リツ</t>
    </rPh>
    <phoneticPr fontId="2"/>
  </si>
  <si>
    <t>府使用欄</t>
    <rPh sb="0" eb="4">
      <t>フシヨウラン</t>
    </rPh>
    <phoneticPr fontId="2"/>
  </si>
  <si>
    <r>
      <rPr>
        <sz val="12"/>
        <color theme="1"/>
        <rFont val="Meiryo UI"/>
        <family val="3"/>
        <charset val="128"/>
      </rPr>
      <t>基礎資料の情報</t>
    </r>
    <r>
      <rPr>
        <sz val="11"/>
        <color theme="1"/>
        <rFont val="Meiryo UI"/>
        <family val="3"/>
        <charset val="128"/>
      </rPr>
      <t xml:space="preserve">
（基礎資料に記載のない方は
「専任以外」としてください。）</t>
    </r>
    <rPh sb="0" eb="4">
      <t>キソシリョウ</t>
    </rPh>
    <rPh sb="5" eb="7">
      <t>ジョウホウ</t>
    </rPh>
    <rPh sb="9" eb="13">
      <t>キソシリョウ</t>
    </rPh>
    <rPh sb="14" eb="16">
      <t>キサイ</t>
    </rPh>
    <rPh sb="19" eb="20">
      <t>カタ</t>
    </rPh>
    <rPh sb="23" eb="25">
      <t>センニン</t>
    </rPh>
    <rPh sb="25" eb="27">
      <t>イガイ</t>
    </rPh>
    <phoneticPr fontId="2"/>
  </si>
  <si>
    <t>専任以外</t>
    <rPh sb="0" eb="2">
      <t>センニン</t>
    </rPh>
    <rPh sb="2" eb="4">
      <t>イガイ</t>
    </rPh>
    <phoneticPr fontId="2"/>
  </si>
  <si>
    <t>L</t>
    <phoneticPr fontId="2"/>
  </si>
  <si>
    <t>M</t>
    <phoneticPr fontId="2"/>
  </si>
  <si>
    <t>N</t>
    <phoneticPr fontId="2"/>
  </si>
  <si>
    <t>O</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</si>
  <si>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</si>
  <si>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</si>
  <si>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</si>
  <si>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</si>
  <si>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</si>
  <si>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</si>
  <si>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</si>
  <si>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</si>
  <si>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</si>
  <si>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AA</t>
  </si>
  <si>
    <t>AB</t>
  </si>
  <si>
    <t>AC</t>
  </si>
  <si>
    <t>R4.4~休職</t>
    <rPh sb="5" eb="7">
      <t>キュウショク</t>
    </rPh>
    <phoneticPr fontId="2"/>
  </si>
  <si>
    <t>↓通勤手当は除いてください↓</t>
    <rPh sb="1" eb="3">
      <t>ツウキン</t>
    </rPh>
    <rPh sb="3" eb="5">
      <t>テアテ</t>
    </rPh>
    <rPh sb="6" eb="7">
      <t>ノゾ</t>
    </rPh>
    <phoneticPr fontId="2"/>
  </si>
  <si>
    <t>下記交付金事業の対象人数</t>
    <rPh sb="0" eb="2">
      <t>カキ</t>
    </rPh>
    <rPh sb="2" eb="7">
      <t>コウフキンジギョウ</t>
    </rPh>
    <rPh sb="8" eb="10">
      <t>タイショウ</t>
    </rPh>
    <rPh sb="10" eb="12">
      <t>ニンズウ</t>
    </rPh>
    <phoneticPr fontId="2"/>
  </si>
  <si>
    <t>時給単価増額</t>
  </si>
  <si>
    <t>手当支給（毎月）</t>
  </si>
  <si>
    <t>R4.7退職</t>
    <rPh sb="4" eb="6">
      <t>タイショク</t>
    </rPh>
    <phoneticPr fontId="2"/>
  </si>
  <si>
    <t xml:space="preserve">R3
給与総額
</t>
    <rPh sb="3" eb="7">
      <t>キュウヨソウガク</t>
    </rPh>
    <phoneticPr fontId="2"/>
  </si>
  <si>
    <t>R4.8退職</t>
    <rPh sb="4" eb="6">
      <t>タイショク</t>
    </rPh>
    <phoneticPr fontId="2"/>
  </si>
  <si>
    <t>国報告用
改善額</t>
    <rPh sb="0" eb="1">
      <t>クニ</t>
    </rPh>
    <rPh sb="1" eb="4">
      <t>ホウコクヨウ</t>
    </rPh>
    <rPh sb="5" eb="8">
      <t>カイゼンガク</t>
    </rPh>
    <phoneticPr fontId="2"/>
  </si>
  <si>
    <t>R4-R3（★）</t>
    <phoneticPr fontId="2"/>
  </si>
  <si>
    <t>★&gt;=P列</t>
    <rPh sb="4" eb="5">
      <t>レツ</t>
    </rPh>
    <phoneticPr fontId="2"/>
  </si>
  <si>
    <t>AD</t>
  </si>
  <si>
    <t>AE</t>
  </si>
  <si>
    <t>AF</t>
  </si>
  <si>
    <t>R4転入</t>
    <rPh sb="2" eb="4">
      <t>テンニュウ</t>
    </rPh>
    <phoneticPr fontId="2"/>
  </si>
  <si>
    <t>★</t>
  </si>
  <si>
    <t>R4.10より賃金改善開始</t>
    <rPh sb="7" eb="11">
      <t>チンギンカイゼン</t>
    </rPh>
    <rPh sb="11" eb="13">
      <t>カイシ</t>
    </rPh>
    <phoneticPr fontId="2"/>
  </si>
  <si>
    <t>○</t>
    <phoneticPr fontId="2"/>
  </si>
  <si>
    <t>下記交付金事業の対象教員数</t>
    <rPh sb="0" eb="2">
      <t>カキ</t>
    </rPh>
    <rPh sb="2" eb="7">
      <t>コウフキンジギョウ</t>
    </rPh>
    <rPh sb="8" eb="10">
      <t>タイショウ</t>
    </rPh>
    <rPh sb="10" eb="12">
      <t>キョウイン</t>
    </rPh>
    <rPh sb="12" eb="13">
      <t>スウ</t>
    </rPh>
    <phoneticPr fontId="2"/>
  </si>
  <si>
    <t>R4.10新規採用</t>
    <rPh sb="5" eb="7">
      <t>シンキ</t>
    </rPh>
    <rPh sb="7" eb="9">
      <t>サイヨウ</t>
    </rPh>
    <phoneticPr fontId="2"/>
  </si>
  <si>
    <t>R4-R3（■）</t>
    <phoneticPr fontId="2"/>
  </si>
  <si>
    <t>■&gt;=P列</t>
    <rPh sb="4" eb="5">
      <t>レツ</t>
    </rPh>
    <phoneticPr fontId="2"/>
  </si>
  <si>
    <t>　（年間給与台帳等）</t>
    <rPh sb="2" eb="4">
      <t>ネンカン</t>
    </rPh>
    <rPh sb="4" eb="6">
      <t>キュウヨ</t>
    </rPh>
    <rPh sb="6" eb="8">
      <t>ダイチョウ</t>
    </rPh>
    <rPh sb="8" eb="9">
      <t>トウ</t>
    </rPh>
    <phoneticPr fontId="2"/>
  </si>
  <si>
    <r>
      <t>添付書類</t>
    </r>
    <r>
      <rPr>
        <sz val="11"/>
        <color theme="1"/>
        <rFont val="Meiryo UI"/>
        <family val="3"/>
        <charset val="128"/>
      </rPr>
      <t>（※提出方法は提出依頼通知を確認してください。）</t>
    </r>
    <rPh sb="0" eb="2">
      <t>テンプ</t>
    </rPh>
    <rPh sb="2" eb="4">
      <t>ショルイ</t>
    </rPh>
    <rPh sb="6" eb="8">
      <t>テイシュツ</t>
    </rPh>
    <rPh sb="8" eb="10">
      <t>ホウホウ</t>
    </rPh>
    <rPh sb="11" eb="13">
      <t>テイシュツ</t>
    </rPh>
    <rPh sb="13" eb="15">
      <t>イライ</t>
    </rPh>
    <rPh sb="15" eb="17">
      <t>ツウチ</t>
    </rPh>
    <rPh sb="18" eb="20">
      <t>カクニン</t>
    </rPh>
    <phoneticPr fontId="2"/>
  </si>
  <si>
    <r>
      <rPr>
        <u/>
        <sz val="10"/>
        <color theme="1"/>
        <rFont val="Meiryo UI"/>
        <family val="3"/>
        <charset val="128"/>
      </rPr>
      <t>左記交付金事業「以外」</t>
    </r>
    <r>
      <rPr>
        <sz val="10"/>
        <color theme="1"/>
        <rFont val="Meiryo UI"/>
        <family val="3"/>
        <charset val="128"/>
      </rPr>
      <t>の処遇改善（処遇改善①）</t>
    </r>
    <rPh sb="0" eb="2">
      <t>サキ</t>
    </rPh>
    <rPh sb="2" eb="5">
      <t>コウフキン</t>
    </rPh>
    <rPh sb="5" eb="7">
      <t>ジギョウ</t>
    </rPh>
    <rPh sb="8" eb="10">
      <t>イガイ</t>
    </rPh>
    <rPh sb="12" eb="16">
      <t>ショグウカイゼン</t>
    </rPh>
    <rPh sb="17" eb="21">
      <t>ショグウカイゼン</t>
    </rPh>
    <phoneticPr fontId="2"/>
  </si>
  <si>
    <t>（処遇改善②）</t>
    <rPh sb="1" eb="5">
      <t>ショグウカイゼン</t>
    </rPh>
    <phoneticPr fontId="2"/>
  </si>
  <si>
    <t>令和５年　　月　　日</t>
    <rPh sb="0" eb="2">
      <t>レイワ</t>
    </rPh>
    <rPh sb="3" eb="4">
      <t>ネン</t>
    </rPh>
    <rPh sb="6" eb="7">
      <t>ガツ</t>
    </rPh>
    <rPh sb="9" eb="10">
      <t>ニチ</t>
    </rPh>
    <phoneticPr fontId="2"/>
  </si>
  <si>
    <t>【別紙】令和４年度　給与改善実績報告【専任】</t>
    <rPh sb="1" eb="3">
      <t>ベッシ</t>
    </rPh>
    <rPh sb="4" eb="6">
      <t>レイワ</t>
    </rPh>
    <rPh sb="7" eb="9">
      <t>ネンド</t>
    </rPh>
    <rPh sb="10" eb="12">
      <t>キュウヨ</t>
    </rPh>
    <rPh sb="12" eb="14">
      <t>カイゼン</t>
    </rPh>
    <rPh sb="14" eb="18">
      <t>ジッセキホウコク</t>
    </rPh>
    <rPh sb="19" eb="21">
      <t>センニン</t>
    </rPh>
    <phoneticPr fontId="2"/>
  </si>
  <si>
    <r>
      <t xml:space="preserve">改善額実績
</t>
    </r>
    <r>
      <rPr>
        <b/>
        <sz val="11"/>
        <color rgb="FFFF0000"/>
        <rFont val="Meiryo UI"/>
        <family val="3"/>
        <charset val="128"/>
      </rPr>
      <t>R5.1~R5.3</t>
    </r>
    <r>
      <rPr>
        <sz val="11"/>
        <color theme="1"/>
        <rFont val="Meiryo UI"/>
        <family val="3"/>
        <charset val="128"/>
      </rPr>
      <t xml:space="preserve">
【a×3】</t>
    </r>
    <rPh sb="2" eb="3">
      <t>ガク</t>
    </rPh>
    <rPh sb="3" eb="5">
      <t>ジッセキ</t>
    </rPh>
    <phoneticPr fontId="2"/>
  </si>
  <si>
    <r>
      <t xml:space="preserve">賃金改善額
</t>
    </r>
    <r>
      <rPr>
        <b/>
        <u/>
        <sz val="11"/>
        <color rgb="FFFF0000"/>
        <rFont val="Meiryo UI"/>
        <family val="3"/>
        <charset val="128"/>
      </rPr>
      <t>毎月決まって
改善する額</t>
    </r>
    <r>
      <rPr>
        <sz val="11"/>
        <color theme="1"/>
        <rFont val="Meiryo UI"/>
        <family val="3"/>
        <charset val="128"/>
      </rPr>
      <t xml:space="preserve">
（</t>
    </r>
    <r>
      <rPr>
        <b/>
        <u/>
        <sz val="11"/>
        <color rgb="FFFF0000"/>
        <rFont val="Meiryo UI"/>
        <family val="3"/>
        <charset val="128"/>
      </rPr>
      <t>年額実績</t>
    </r>
    <r>
      <rPr>
        <sz val="11"/>
        <color theme="1"/>
        <rFont val="Meiryo UI"/>
        <family val="3"/>
        <charset val="128"/>
      </rPr>
      <t>）
【b】</t>
    </r>
    <rPh sb="0" eb="5">
      <t>チンギンカイゼンガク</t>
    </rPh>
    <rPh sb="6" eb="8">
      <t>マイツキ</t>
    </rPh>
    <rPh sb="8" eb="9">
      <t>キ</t>
    </rPh>
    <rPh sb="13" eb="15">
      <t>カイゼン</t>
    </rPh>
    <rPh sb="17" eb="18">
      <t>ガク</t>
    </rPh>
    <rPh sb="20" eb="22">
      <t>ネンガク</t>
    </rPh>
    <rPh sb="22" eb="24">
      <t>ジッセキ</t>
    </rPh>
    <phoneticPr fontId="2"/>
  </si>
  <si>
    <r>
      <t xml:space="preserve">賃金改善額
</t>
    </r>
    <r>
      <rPr>
        <b/>
        <u/>
        <sz val="11"/>
        <color rgb="FFFF0000"/>
        <rFont val="Meiryo UI"/>
        <family val="3"/>
        <charset val="128"/>
      </rPr>
      <t>一時金</t>
    </r>
    <r>
      <rPr>
        <sz val="11"/>
        <color theme="1"/>
        <rFont val="Meiryo UI"/>
        <family val="3"/>
        <charset val="128"/>
      </rPr>
      <t xml:space="preserve">
（年額実績）
【c】</t>
    </r>
    <rPh sb="0" eb="5">
      <t>チンギンカイゼンガク</t>
    </rPh>
    <rPh sb="6" eb="9">
      <t>イチジキン</t>
    </rPh>
    <rPh sb="12" eb="14">
      <t>ネンガク</t>
    </rPh>
    <rPh sb="14" eb="16">
      <t>ジッセキ</t>
    </rPh>
    <phoneticPr fontId="2"/>
  </si>
  <si>
    <r>
      <t xml:space="preserve">賃金改善額
</t>
    </r>
    <r>
      <rPr>
        <sz val="11"/>
        <rFont val="Meiryo UI"/>
        <family val="3"/>
        <charset val="128"/>
      </rPr>
      <t>（年額実績）</t>
    </r>
    <r>
      <rPr>
        <sz val="11"/>
        <color theme="1"/>
        <rFont val="Meiryo UI"/>
        <family val="3"/>
        <charset val="128"/>
      </rPr>
      <t xml:space="preserve">
R4.4~R5.3
【b】+【c】</t>
    </r>
    <rPh sb="0" eb="2">
      <t>チンギン</t>
    </rPh>
    <rPh sb="2" eb="4">
      <t>カイゼン</t>
    </rPh>
    <rPh sb="4" eb="5">
      <t>ガク</t>
    </rPh>
    <rPh sb="7" eb="9">
      <t>ネンガク</t>
    </rPh>
    <rPh sb="9" eb="11">
      <t>ジッセキ</t>
    </rPh>
    <phoneticPr fontId="2"/>
  </si>
  <si>
    <t>R4
給与総額
（実績）</t>
    <rPh sb="3" eb="7">
      <t>キュウヨソウガク</t>
    </rPh>
    <rPh sb="9" eb="11">
      <t>ジッセキ</t>
    </rPh>
    <phoneticPr fontId="2"/>
  </si>
  <si>
    <r>
      <t xml:space="preserve">改善額実績
</t>
    </r>
    <r>
      <rPr>
        <b/>
        <sz val="11"/>
        <color rgb="FFFF0000"/>
        <rFont val="Meiryo UI"/>
        <family val="3"/>
        <charset val="128"/>
      </rPr>
      <t>R5.1~R5.3</t>
    </r>
    <r>
      <rPr>
        <sz val="11"/>
        <color theme="1"/>
        <rFont val="Meiryo UI"/>
        <family val="3"/>
        <charset val="128"/>
      </rPr>
      <t xml:space="preserve">
【a×3】</t>
    </r>
    <rPh sb="3" eb="5">
      <t>ジッセキ</t>
    </rPh>
    <phoneticPr fontId="2"/>
  </si>
  <si>
    <r>
      <t xml:space="preserve">賃金改善額
</t>
    </r>
    <r>
      <rPr>
        <b/>
        <u/>
        <sz val="11"/>
        <color rgb="FFFF0000"/>
        <rFont val="Meiryo UI"/>
        <family val="3"/>
        <charset val="128"/>
      </rPr>
      <t>毎月決まって
改善する額</t>
    </r>
    <r>
      <rPr>
        <sz val="11"/>
        <color theme="1"/>
        <rFont val="Meiryo UI"/>
        <family val="3"/>
        <charset val="128"/>
      </rPr>
      <t xml:space="preserve">
（</t>
    </r>
    <r>
      <rPr>
        <b/>
        <u/>
        <sz val="11"/>
        <color theme="1"/>
        <rFont val="Meiryo UI"/>
        <family val="3"/>
        <charset val="128"/>
      </rPr>
      <t>年額実績</t>
    </r>
    <r>
      <rPr>
        <sz val="11"/>
        <color theme="1"/>
        <rFont val="Meiryo UI"/>
        <family val="3"/>
        <charset val="128"/>
      </rPr>
      <t>）
【b】</t>
    </r>
    <rPh sb="0" eb="5">
      <t>チンギンカイゼンガク</t>
    </rPh>
    <rPh sb="6" eb="8">
      <t>マイツキ</t>
    </rPh>
    <rPh sb="8" eb="9">
      <t>キ</t>
    </rPh>
    <rPh sb="13" eb="15">
      <t>カイゼン</t>
    </rPh>
    <rPh sb="17" eb="18">
      <t>ガク</t>
    </rPh>
    <rPh sb="20" eb="22">
      <t>ネンガク</t>
    </rPh>
    <rPh sb="22" eb="24">
      <t>ジッセキ</t>
    </rPh>
    <phoneticPr fontId="2"/>
  </si>
  <si>
    <t>【別紙】令和４年度　給与改善実績報告【専任以外】</t>
    <rPh sb="1" eb="3">
      <t>ベッシ</t>
    </rPh>
    <rPh sb="4" eb="6">
      <t>レイワ</t>
    </rPh>
    <rPh sb="7" eb="9">
      <t>ネンド</t>
    </rPh>
    <rPh sb="10" eb="12">
      <t>キュウヨ</t>
    </rPh>
    <rPh sb="12" eb="14">
      <t>カイゼン</t>
    </rPh>
    <rPh sb="14" eb="18">
      <t>ジッセキホウコク</t>
    </rPh>
    <rPh sb="19" eb="21">
      <t>センニン</t>
    </rPh>
    <rPh sb="21" eb="23">
      <t>イガイ</t>
    </rPh>
    <phoneticPr fontId="2"/>
  </si>
  <si>
    <t>教育支援体制整備事業費交付金（幼稚園の教育体制支援事業）による処遇改善の水準を低下させなかった。</t>
    <rPh sb="0" eb="6">
      <t>キョウイクシエンタイセイ</t>
    </rPh>
    <rPh sb="6" eb="8">
      <t>セイビ</t>
    </rPh>
    <rPh sb="8" eb="11">
      <t>ジギョウヒ</t>
    </rPh>
    <rPh sb="11" eb="14">
      <t>コウフキン</t>
    </rPh>
    <rPh sb="15" eb="18">
      <t>ヨウチエン</t>
    </rPh>
    <rPh sb="19" eb="21">
      <t>キョウイク</t>
    </rPh>
    <rPh sb="21" eb="23">
      <t>タイセイ</t>
    </rPh>
    <rPh sb="23" eb="25">
      <t>シエン</t>
    </rPh>
    <rPh sb="25" eb="27">
      <t>ジギョウ</t>
    </rPh>
    <rPh sb="31" eb="35">
      <t>ショグウカイゼン</t>
    </rPh>
    <rPh sb="36" eb="38">
      <t>スイジュン</t>
    </rPh>
    <rPh sb="39" eb="41">
      <t>テイカ</t>
    </rPh>
    <phoneticPr fontId="2"/>
  </si>
  <si>
    <t>賃金改善に係る計画書を有し、計画の具体的な内容を教職員に周知した。</t>
    <rPh sb="0" eb="4">
      <t>チンギンカイゼン</t>
    </rPh>
    <rPh sb="5" eb="6">
      <t>カカ</t>
    </rPh>
    <rPh sb="7" eb="10">
      <t>ケイカクショ</t>
    </rPh>
    <rPh sb="11" eb="12">
      <t>ユウ</t>
    </rPh>
    <rPh sb="14" eb="16">
      <t>ケイカク</t>
    </rPh>
    <rPh sb="17" eb="20">
      <t>グタイテキ</t>
    </rPh>
    <rPh sb="21" eb="23">
      <t>ナイヨウ</t>
    </rPh>
    <rPh sb="24" eb="27">
      <t>キョウショクイン</t>
    </rPh>
    <rPh sb="28" eb="30">
      <t>シュウチ</t>
    </rPh>
    <phoneticPr fontId="2"/>
  </si>
  <si>
    <t>園長、預かり保育や未就園児クラス等のみに従事する教職員は処遇改善要素の対象に含まないことを確認し、当該教職員は「給与改善実績報告」に記載していない。</t>
    <rPh sb="0" eb="2">
      <t>エンチョウ</t>
    </rPh>
    <rPh sb="3" eb="4">
      <t>アズ</t>
    </rPh>
    <rPh sb="6" eb="8">
      <t>ホイク</t>
    </rPh>
    <rPh sb="9" eb="13">
      <t>ミシュウエンジ</t>
    </rPh>
    <rPh sb="16" eb="17">
      <t>トウ</t>
    </rPh>
    <rPh sb="20" eb="22">
      <t>ジュウジ</t>
    </rPh>
    <rPh sb="24" eb="27">
      <t>キョウショクイン</t>
    </rPh>
    <rPh sb="28" eb="34">
      <t>ショグウカイゼンヨウソ</t>
    </rPh>
    <rPh sb="35" eb="37">
      <t>タイショウ</t>
    </rPh>
    <rPh sb="38" eb="39">
      <t>フク</t>
    </rPh>
    <rPh sb="45" eb="47">
      <t>カクニン</t>
    </rPh>
    <rPh sb="49" eb="51">
      <t>トウガイ</t>
    </rPh>
    <rPh sb="51" eb="54">
      <t>キョウショクイン</t>
    </rPh>
    <rPh sb="56" eb="58">
      <t>キュウヨ</t>
    </rPh>
    <rPh sb="58" eb="60">
      <t>カイゼン</t>
    </rPh>
    <rPh sb="60" eb="64">
      <t>ジッセキホウコク</t>
    </rPh>
    <rPh sb="66" eb="68">
      <t>キサイ</t>
    </rPh>
    <phoneticPr fontId="2"/>
  </si>
  <si>
    <t>給与改善が一時的なものではなく後年度にわたり効果が及ぶものである（あるいは後年度においても同等の措置を行う意思決定等がなされている）。</t>
    <rPh sb="0" eb="2">
      <t>キュウヨ</t>
    </rPh>
    <rPh sb="2" eb="4">
      <t>カイゼン</t>
    </rPh>
    <rPh sb="5" eb="8">
      <t>イチジテキ</t>
    </rPh>
    <rPh sb="15" eb="18">
      <t>コウネンド</t>
    </rPh>
    <rPh sb="22" eb="24">
      <t>コウカ</t>
    </rPh>
    <rPh sb="25" eb="26">
      <t>オヨ</t>
    </rPh>
    <rPh sb="37" eb="40">
      <t>コウネンド</t>
    </rPh>
    <rPh sb="45" eb="47">
      <t>ドウトウ</t>
    </rPh>
    <rPh sb="48" eb="50">
      <t>ソチ</t>
    </rPh>
    <rPh sb="51" eb="52">
      <t>オコナ</t>
    </rPh>
    <rPh sb="53" eb="57">
      <t>イシケッテイ</t>
    </rPh>
    <rPh sb="57" eb="58">
      <t>トウ</t>
    </rPh>
    <phoneticPr fontId="2"/>
  </si>
  <si>
    <t>　令和４年度大阪府私立幼稚園経常費補助金（処遇改善要素）に関する給与改善実績報告については、別紙「給与改善実績報告」のとおりです。</t>
    <rPh sb="36" eb="40">
      <t>ジッセキホウコク</t>
    </rPh>
    <rPh sb="46" eb="48">
      <t>ベッシ</t>
    </rPh>
    <rPh sb="49" eb="51">
      <t>キュウヨ</t>
    </rPh>
    <rPh sb="51" eb="53">
      <t>カイゼン</t>
    </rPh>
    <rPh sb="53" eb="57">
      <t>ジッセキホウコク</t>
    </rPh>
    <phoneticPr fontId="2"/>
  </si>
  <si>
    <t xml:space="preserve">  令和４年度大阪府私立幼稚園経常費補助金（処遇改善要素）に関する
  給与改善実績報告書</t>
    <rPh sb="2" eb="4">
      <t>レイワ</t>
    </rPh>
    <rPh sb="5" eb="7">
      <t>ネンド</t>
    </rPh>
    <rPh sb="7" eb="10">
      <t>オオサカフ</t>
    </rPh>
    <rPh sb="10" eb="12">
      <t>シリツ</t>
    </rPh>
    <rPh sb="12" eb="15">
      <t>ヨウチエン</t>
    </rPh>
    <rPh sb="15" eb="18">
      <t>ケイジョウヒ</t>
    </rPh>
    <rPh sb="18" eb="21">
      <t>ホジョキン</t>
    </rPh>
    <rPh sb="22" eb="26">
      <t>ショグウカイゼン</t>
    </rPh>
    <rPh sb="26" eb="28">
      <t>ヨウソ</t>
    </rPh>
    <rPh sb="30" eb="31">
      <t>カン</t>
    </rPh>
    <rPh sb="36" eb="40">
      <t>キュウヨカイゼン</t>
    </rPh>
    <rPh sb="40" eb="45">
      <t>ジッセキホウコクショ</t>
    </rPh>
    <phoneticPr fontId="2"/>
  </si>
  <si>
    <t>チェック欄</t>
    <rPh sb="4" eb="5">
      <t>ラン</t>
    </rPh>
    <phoneticPr fontId="2"/>
  </si>
  <si>
    <t>給与改善計画から勤務態様や処遇改善額に変更があった場合は有を、なかった場合は無を選択してください</t>
    <rPh sb="0" eb="2">
      <t>キュウヨ</t>
    </rPh>
    <rPh sb="2" eb="4">
      <t>カイゼン</t>
    </rPh>
    <rPh sb="4" eb="6">
      <t>ケイカク</t>
    </rPh>
    <rPh sb="8" eb="12">
      <t>キンムタイヨウ</t>
    </rPh>
    <rPh sb="13" eb="18">
      <t>ショグウカイゼンガク</t>
    </rPh>
    <rPh sb="19" eb="21">
      <t>ヘンコウ</t>
    </rPh>
    <rPh sb="25" eb="27">
      <t>バアイ</t>
    </rPh>
    <rPh sb="28" eb="29">
      <t>アリ</t>
    </rPh>
    <rPh sb="35" eb="37">
      <t>バアイ</t>
    </rPh>
    <rPh sb="38" eb="39">
      <t>ナ</t>
    </rPh>
    <rPh sb="40" eb="42">
      <t>センタク</t>
    </rPh>
    <phoneticPr fontId="2"/>
  </si>
  <si>
    <t>給与改善計画からの変更の有無</t>
    <rPh sb="0" eb="2">
      <t>キュウヨ</t>
    </rPh>
    <rPh sb="2" eb="4">
      <t>カイゼン</t>
    </rPh>
    <rPh sb="4" eb="6">
      <t>ケイカク</t>
    </rPh>
    <rPh sb="9" eb="11">
      <t>ヘンコウ</t>
    </rPh>
    <rPh sb="12" eb="14">
      <t>ウム</t>
    </rPh>
    <phoneticPr fontId="2"/>
  </si>
  <si>
    <t>R3途中異動・R4新規／途中異動（採用／転出入／休職／退職）</t>
    <rPh sb="4" eb="6">
      <t>イドウ</t>
    </rPh>
    <rPh sb="14" eb="16">
      <t>イドウ</t>
    </rPh>
    <rPh sb="20" eb="23">
      <t>テンシュツニュウ</t>
    </rPh>
    <rPh sb="24" eb="26">
      <t>キュウショク</t>
    </rPh>
    <rPh sb="27" eb="29">
      <t>タイショク</t>
    </rPh>
    <phoneticPr fontId="2"/>
  </si>
  <si>
    <t>処遇改善要素の対象となる教職員の年度中の異動（採用・退職・休職・転出）について確認し、別紙に反映させた。</t>
    <rPh sb="0" eb="4">
      <t>ショグウカイゼン</t>
    </rPh>
    <rPh sb="4" eb="6">
      <t>ヨウソ</t>
    </rPh>
    <rPh sb="7" eb="9">
      <t>タイショウ</t>
    </rPh>
    <rPh sb="12" eb="15">
      <t>キョウショクイン</t>
    </rPh>
    <rPh sb="16" eb="19">
      <t>ネンドチュウ</t>
    </rPh>
    <rPh sb="20" eb="22">
      <t>イドウ</t>
    </rPh>
    <rPh sb="23" eb="25">
      <t>サイヨウ</t>
    </rPh>
    <rPh sb="26" eb="28">
      <t>タイショク</t>
    </rPh>
    <rPh sb="29" eb="31">
      <t>キュウショク</t>
    </rPh>
    <rPh sb="32" eb="34">
      <t>テンシュツ</t>
    </rPh>
    <rPh sb="39" eb="41">
      <t>カクニン</t>
    </rPh>
    <rPh sb="43" eb="45">
      <t>ベッシ</t>
    </rPh>
    <rPh sb="46" eb="48">
      <t>ハンエイ</t>
    </rPh>
    <phoneticPr fontId="2"/>
  </si>
  <si>
    <t>・処遇改善要素の対象となった教職員の令和４年度の給与支給実績を確認できる資料</t>
    <rPh sb="1" eb="5">
      <t>ショグウカイゼン</t>
    </rPh>
    <rPh sb="5" eb="7">
      <t>ヨウソ</t>
    </rPh>
    <rPh sb="8" eb="10">
      <t>タイショウ</t>
    </rPh>
    <rPh sb="24" eb="28">
      <t>キュウヨシキュウ</t>
    </rPh>
    <rPh sb="28" eb="30">
      <t>ジッセキ</t>
    </rPh>
    <rPh sb="31" eb="33">
      <t>カクニン</t>
    </rPh>
    <rPh sb="36" eb="38">
      <t>シリョウ</t>
    </rPh>
    <phoneticPr fontId="2"/>
  </si>
  <si>
    <t>R5.2~休職</t>
    <rPh sb="5" eb="7">
      <t>キュウショク</t>
    </rPh>
    <phoneticPr fontId="2"/>
  </si>
  <si>
    <t>有</t>
  </si>
  <si>
    <r>
      <t xml:space="preserve">変更後の
賃金改善額
</t>
    </r>
    <r>
      <rPr>
        <b/>
        <u/>
        <sz val="11"/>
        <color rgb="FFFF0000"/>
        <rFont val="Meiryo UI"/>
        <family val="3"/>
        <charset val="128"/>
      </rPr>
      <t>（月額）</t>
    </r>
    <rPh sb="0" eb="3">
      <t>ヘンコウゴ</t>
    </rPh>
    <rPh sb="5" eb="10">
      <t>チンギンカイゼンガク</t>
    </rPh>
    <rPh sb="12" eb="14">
      <t>ゲツガク</t>
    </rPh>
    <phoneticPr fontId="2"/>
  </si>
  <si>
    <t>給与改善実績額
(C)=(B)-(A)</t>
    <rPh sb="0" eb="2">
      <t>キュウヨ</t>
    </rPh>
    <rPh sb="2" eb="4">
      <t>カイゼン</t>
    </rPh>
    <rPh sb="4" eb="6">
      <t>ジッセキ</t>
    </rPh>
    <rPh sb="6" eb="7">
      <t>ガク</t>
    </rPh>
    <phoneticPr fontId="2"/>
  </si>
  <si>
    <r>
      <t xml:space="preserve">賃金改善
見込額
</t>
    </r>
    <r>
      <rPr>
        <b/>
        <u/>
        <sz val="10"/>
        <color rgb="FFFF0000"/>
        <rFont val="Meiryo UI"/>
        <family val="3"/>
        <charset val="128"/>
      </rPr>
      <t>（月額）</t>
    </r>
    <r>
      <rPr>
        <sz val="10"/>
        <color theme="1"/>
        <rFont val="Meiryo UI"/>
        <family val="3"/>
        <charset val="128"/>
      </rPr>
      <t xml:space="preserve">
【a】</t>
    </r>
    <rPh sb="0" eb="2">
      <t>チンギン</t>
    </rPh>
    <rPh sb="2" eb="4">
      <t>カイゼン</t>
    </rPh>
    <rPh sb="5" eb="7">
      <t>ミコミ</t>
    </rPh>
    <rPh sb="7" eb="8">
      <t>ガク</t>
    </rPh>
    <rPh sb="10" eb="12">
      <t>ゲツガク</t>
    </rPh>
    <phoneticPr fontId="2"/>
  </si>
  <si>
    <t>無</t>
  </si>
  <si>
    <t>【別紙１】</t>
    <rPh sb="1" eb="3">
      <t>ベッシ</t>
    </rPh>
    <phoneticPr fontId="2"/>
  </si>
  <si>
    <t>【別添】令和４年度　給与改善実績報告【専任以外】</t>
    <rPh sb="1" eb="3">
      <t>ベッテン</t>
    </rPh>
    <rPh sb="4" eb="6">
      <t>レイワ</t>
    </rPh>
    <rPh sb="7" eb="9">
      <t>ネンド</t>
    </rPh>
    <rPh sb="10" eb="12">
      <t>キュウヨ</t>
    </rPh>
    <rPh sb="12" eb="14">
      <t>カイゼン</t>
    </rPh>
    <rPh sb="14" eb="18">
      <t>ジッセキホウコク</t>
    </rPh>
    <rPh sb="19" eb="21">
      <t>センニン</t>
    </rPh>
    <rPh sb="21" eb="23">
      <t>イガイ</t>
    </rPh>
    <phoneticPr fontId="2"/>
  </si>
  <si>
    <t>【別添】令和４年度　給与改善実績報告【専任】</t>
    <rPh sb="1" eb="3">
      <t>ベッテン</t>
    </rPh>
    <rPh sb="4" eb="6">
      <t>レイワ</t>
    </rPh>
    <rPh sb="7" eb="9">
      <t>ネンド</t>
    </rPh>
    <rPh sb="10" eb="12">
      <t>キュウヨ</t>
    </rPh>
    <rPh sb="12" eb="14">
      <t>カイゼン</t>
    </rPh>
    <rPh sb="14" eb="18">
      <t>ジッセキホウコク</t>
    </rPh>
    <rPh sb="19" eb="21">
      <t>センニン</t>
    </rPh>
    <phoneticPr fontId="2"/>
  </si>
  <si>
    <t>・給与改善実績報告（別添）</t>
    <rPh sb="1" eb="5">
      <t>キュウヨカイゼン</t>
    </rPh>
    <rPh sb="5" eb="9">
      <t>ジッセキホウコク</t>
    </rPh>
    <rPh sb="10" eb="1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</si>
</sst>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4"/>
      <color theme="1"/>
      <name val="Meiryo UI"/>
      <family val="3"/>
      <charset val="128"/>
    </font>
    <font>
      <sz val="10"/>
      <color theme="1"/>
      <name val="Meiryo UI"/>
      <family val="3"/>
      <charset val="128"/>
    </font>
    <font>
      <sz val="12"/>
      <color theme="1"/>
      <name val="Meiryo UI"/>
      <family val="3"/>
      <charset val="128"/>
    </font>
    <font>
      <b/>
      <sz val="11"/>
      <color rgb="FFFF0000"/>
      <name val="Meiryo UI"/>
      <family val="3"/>
      <charset val="128"/>
    </font>
    <font>
      <b/>
      <u/>
      <sz val="11"/>
      <color rgb="FFFF0000"/>
      <name val="Meiryo UI"/>
      <family val="3"/>
      <charset val="128"/>
    </font>
    <font>
      <b/>
      <sz val="16"/>
      <color theme="1"/>
      <name val="Meiryo UI"/>
      <family val="3"/>
      <charset val="128"/>
    </font>
    <font>
      <u/>
      <sz val="10"/>
      <color theme="1"/>
      <name val="Meiryo UI"/>
      <family val="3"/>
      <charset val="128"/>
    </font>
    <font>
      <sz val="11"/>
      <name val="Meiryo UI"/>
      <family val="3"/>
      <charset val="128"/>
    </font>
    <font>
      <b/>
      <u/>
      <sz val="11"/>
      <color theme="1"/>
      <name val="Meiryo UI"/>
      <family val="3"/>
      <charset val="128"/>
    </font>
    <font>
      <b/>
      <sz val="12"/>
      <color theme="1"/>
      <name val="Meiryo UI"/>
      <family val="3"/>
      <charset val="128"/>
    </font>
    <font>
      <b/>
      <sz val="9"/>
      <color rgb="FFFF0000"/>
      <name val="Meiryo UI"/>
      <family val="3"/>
      <charset val="128"/>
    </font>
    <font>
      <sz val="9"/>
      <color theme="1"/>
      <name val="Meiryo UI"/>
      <family val="3"/>
      <charset val="128"/>
    </font>
    <font>
      <b/>
      <u/>
      <sz val="10"/>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FF00"/>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3" fillId="0" borderId="1" xfId="0" applyFont="1" applyFill="1" applyBorder="1" applyAlignment="1" applyProtection="1">
      <alignment horizontal="center" vertical="center"/>
      <protection locked="0"/>
    </xf>
    <xf numFmtId="0" fontId="3" fillId="0" borderId="0" xfId="0" applyFo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vertical="center" wrapText="1"/>
    </xf>
    <xf numFmtId="0" fontId="13" fillId="0" borderId="0" xfId="0" applyFont="1" applyProtection="1">
      <alignment vertical="center"/>
    </xf>
    <xf numFmtId="0" fontId="11" fillId="0" borderId="0" xfId="0" applyFont="1" applyProtection="1">
      <alignment vertical="center"/>
    </xf>
    <xf numFmtId="0" fontId="3" fillId="0" borderId="1" xfId="0" applyFont="1" applyBorder="1" applyAlignment="1" applyProtection="1">
      <alignment horizontal="center" vertical="center"/>
      <protection locked="0"/>
    </xf>
    <xf numFmtId="0" fontId="3" fillId="0" borderId="1" xfId="0" applyFont="1" applyBorder="1" applyProtection="1">
      <alignment vertical="center"/>
      <protection locked="0"/>
    </xf>
    <xf numFmtId="38" fontId="3" fillId="0" borderId="1" xfId="1" applyFont="1" applyBorder="1" applyAlignment="1" applyProtection="1">
      <alignment vertical="center"/>
      <protection locked="0"/>
    </xf>
    <xf numFmtId="38" fontId="3" fillId="0" borderId="1" xfId="1" applyFont="1" applyBorder="1" applyProtection="1">
      <alignment vertical="center"/>
      <protection locked="0"/>
    </xf>
    <xf numFmtId="0" fontId="9" fillId="0" borderId="0" xfId="0" applyFont="1" applyProtection="1">
      <alignment vertical="center"/>
    </xf>
    <xf numFmtId="0" fontId="3" fillId="0" borderId="0" xfId="0" applyFont="1" applyBorder="1" applyProtection="1">
      <alignment vertical="center"/>
    </xf>
    <xf numFmtId="0" fontId="3" fillId="0" borderId="1" xfId="0" applyFont="1" applyBorder="1" applyAlignment="1" applyProtection="1">
      <alignment horizontal="center" vertical="center"/>
    </xf>
    <xf numFmtId="0" fontId="3" fillId="3" borderId="1" xfId="0" applyNumberFormat="1" applyFont="1" applyFill="1" applyBorder="1" applyAlignment="1" applyProtection="1">
      <alignment vertical="center"/>
    </xf>
    <xf numFmtId="0" fontId="9" fillId="0" borderId="0" xfId="0" applyFont="1" applyBorder="1" applyProtection="1">
      <alignment vertical="center"/>
    </xf>
    <xf numFmtId="0" fontId="3" fillId="0" borderId="7" xfId="0" applyFont="1" applyBorder="1" applyAlignment="1" applyProtection="1">
      <alignment horizontal="center" vertical="center" wrapText="1"/>
    </xf>
    <xf numFmtId="38" fontId="3" fillId="0" borderId="7" xfId="0" applyNumberFormat="1" applyFont="1" applyBorder="1" applyAlignment="1" applyProtection="1">
      <alignment vertical="center"/>
    </xf>
    <xf numFmtId="0" fontId="3" fillId="0" borderId="7" xfId="0" applyFont="1" applyBorder="1" applyAlignment="1" applyProtection="1">
      <alignment vertical="center"/>
    </xf>
    <xf numFmtId="38" fontId="3" fillId="0" borderId="1" xfId="0" applyNumberFormat="1" applyFont="1" applyBorder="1" applyAlignment="1" applyProtection="1">
      <alignment vertical="center" wrapText="1"/>
    </xf>
    <xf numFmtId="0" fontId="3" fillId="3"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Fill="1" applyBorder="1" applyProtection="1">
      <alignment vertical="center"/>
    </xf>
    <xf numFmtId="0" fontId="5" fillId="0" borderId="7" xfId="0" applyFont="1" applyFill="1" applyBorder="1" applyAlignment="1" applyProtection="1">
      <alignment vertical="center"/>
    </xf>
    <xf numFmtId="38" fontId="3" fillId="0" borderId="11"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38" fontId="3" fillId="2" borderId="1" xfId="0" applyNumberFormat="1" applyFont="1" applyFill="1" applyBorder="1" applyAlignment="1" applyProtection="1">
      <alignment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right" vertical="center" wrapText="1"/>
    </xf>
    <xf numFmtId="0" fontId="3" fillId="0" borderId="1" xfId="0" applyFont="1" applyBorder="1" applyAlignment="1" applyProtection="1">
      <alignment vertical="center"/>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Alignment="1" applyProtection="1">
      <alignment horizontal="right" vertical="center"/>
    </xf>
    <xf numFmtId="0" fontId="3" fillId="0" borderId="1" xfId="0" applyFont="1" applyBorder="1" applyProtection="1">
      <alignment vertical="center"/>
    </xf>
    <xf numFmtId="38" fontId="3" fillId="0" borderId="1" xfId="1" applyFont="1" applyBorder="1" applyAlignment="1" applyProtection="1">
      <alignment vertical="center"/>
    </xf>
    <xf numFmtId="38" fontId="3" fillId="0" borderId="1" xfId="1" applyFont="1" applyBorder="1" applyProtection="1">
      <alignment vertical="center"/>
    </xf>
    <xf numFmtId="38" fontId="3" fillId="2" borderId="0" xfId="1" applyFont="1" applyFill="1" applyBorder="1" applyAlignment="1" applyProtection="1">
      <alignment vertical="center"/>
    </xf>
    <xf numFmtId="38" fontId="3" fillId="0" borderId="0" xfId="1" applyFont="1" applyProtection="1">
      <alignment vertical="center"/>
    </xf>
    <xf numFmtId="38" fontId="3" fillId="0" borderId="0" xfId="0" applyNumberFormat="1" applyFont="1" applyProtection="1">
      <alignment vertical="center"/>
    </xf>
    <xf numFmtId="38" fontId="3" fillId="0" borderId="0" xfId="0" applyNumberFormat="1" applyFont="1" applyFill="1" applyBorder="1" applyAlignment="1" applyProtection="1">
      <alignment vertical="center" wrapText="1"/>
    </xf>
    <xf numFmtId="38" fontId="3" fillId="0" borderId="0" xfId="0" applyNumberFormat="1" applyFont="1" applyBorder="1" applyAlignment="1" applyProtection="1">
      <alignment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4" xfId="0" applyNumberFormat="1" applyFont="1" applyFill="1" applyBorder="1" applyAlignment="1" applyProtection="1">
      <alignment vertical="center"/>
    </xf>
    <xf numFmtId="0" fontId="3" fillId="0" borderId="14" xfId="0"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3" fillId="0" borderId="1" xfId="0" applyFont="1" applyBorder="1" applyAlignment="1" applyProtection="1">
      <alignment vertical="center" wrapText="1"/>
    </xf>
    <xf numFmtId="0" fontId="4" fillId="0" borderId="0" xfId="0" applyFont="1" applyAlignment="1" applyProtection="1">
      <alignment vertical="center" wrapText="1"/>
    </xf>
    <xf numFmtId="0" fontId="3" fillId="5" borderId="0" xfId="0" applyFont="1" applyFill="1" applyAlignment="1" applyProtection="1">
      <alignment horizontal="right" vertical="center"/>
      <protection locked="0"/>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Fill="1" applyAlignment="1" applyProtection="1">
      <alignment horizontal="left" vertical="center"/>
      <protection locked="0"/>
    </xf>
    <xf numFmtId="0" fontId="3" fillId="0" borderId="0" xfId="0" applyFont="1" applyFill="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4" fillId="0" borderId="0" xfId="0" applyFont="1" applyAlignment="1" applyProtection="1">
      <alignment horizontal="left" wrapText="1"/>
    </xf>
    <xf numFmtId="0" fontId="14" fillId="0" borderId="7" xfId="0" applyFont="1" applyBorder="1" applyAlignment="1" applyProtection="1">
      <alignment horizontal="left"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5" fillId="4" borderId="5" xfId="0" applyFont="1" applyFill="1" applyBorder="1" applyAlignment="1" applyProtection="1">
      <alignment horizontal="center" vertical="center" shrinkToFit="1"/>
    </xf>
    <xf numFmtId="0" fontId="5" fillId="4" borderId="8" xfId="0" applyFont="1" applyFill="1" applyBorder="1" applyAlignment="1" applyProtection="1">
      <alignment horizontal="center" vertical="center" shrinkToFit="1"/>
    </xf>
    <xf numFmtId="0" fontId="5" fillId="4" borderId="6"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5" fillId="0" borderId="2" xfId="0" applyFont="1" applyBorder="1" applyAlignment="1" applyProtection="1">
      <alignment horizontal="center" vertical="center" wrapText="1"/>
    </xf>
    <xf numFmtId="0" fontId="15" fillId="0" borderId="4" xfId="0" applyFont="1" applyBorder="1" applyAlignment="1" applyProtection="1">
      <alignment horizontal="center" vertical="center" textRotation="255" wrapText="1"/>
    </xf>
    <xf numFmtId="0" fontId="15" fillId="0" borderId="3" xfId="0" applyFont="1" applyBorder="1" applyAlignment="1" applyProtection="1">
      <alignment horizontal="center" vertical="center" textRotation="255"/>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8" xfId="0" applyFont="1" applyBorder="1" applyAlignment="1" applyProtection="1">
      <alignment horizontal="center" vertical="center"/>
      <protection locked="0"/>
    </xf>
    <xf numFmtId="0" fontId="7" fillId="0" borderId="7" xfId="0" applyFont="1" applyBorder="1" applyAlignment="1" applyProtection="1">
      <alignment horizontal="center"/>
    </xf>
    <xf numFmtId="0" fontId="3"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10" fontId="3" fillId="3" borderId="1" xfId="0" applyNumberFormat="1" applyFont="1" applyFill="1" applyBorder="1" applyAlignment="1" applyProtection="1">
      <alignment horizontal="center" vertical="center"/>
    </xf>
    <xf numFmtId="0" fontId="3" fillId="4" borderId="12" xfId="0" applyFont="1" applyFill="1" applyBorder="1" applyAlignment="1" applyProtection="1">
      <alignment horizontal="center" vertical="center" shrinkToFit="1"/>
    </xf>
    <xf numFmtId="0" fontId="3" fillId="4" borderId="13" xfId="0" applyFont="1" applyFill="1" applyBorder="1" applyAlignment="1" applyProtection="1">
      <alignment horizontal="center" vertical="center" shrinkToFit="1"/>
    </xf>
    <xf numFmtId="0" fontId="3" fillId="0" borderId="0" xfId="0" applyFont="1" applyBorder="1" applyAlignment="1" applyProtection="1">
      <alignment horizontal="center" vertical="center" wrapText="1"/>
    </xf>
    <xf numFmtId="176"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6" xfId="0" applyFont="1" applyBorder="1" applyAlignment="1" applyProtection="1">
      <alignment horizontal="center" vertical="center"/>
    </xf>
    <xf numFmtId="0" fontId="14" fillId="0" borderId="0" xfId="0" applyFont="1" applyAlignment="1" applyProtection="1">
      <alignment horizontal="center" wrapText="1"/>
    </xf>
    <xf numFmtId="0" fontId="14" fillId="0" borderId="7" xfId="0" applyFont="1" applyBorder="1" applyAlignment="1" applyProtection="1">
      <alignment horizontal="center" wrapText="1"/>
    </xf>
    <xf numFmtId="0" fontId="14" fillId="0" borderId="0" xfId="0" applyFont="1" applyBorder="1" applyAlignment="1" applyProtection="1">
      <alignment horizontal="center" wrapText="1"/>
    </xf>
  </cellXfs>
  <cellStyles count="2">
    <cellStyle name="桁区切り" xfId="1" builtinId="6"/>
    <cellStyle name="標準" xfId="0" builtinId="0"/>
  </cellStyles>
  <dxfs count="78">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66FFFF"/>
      <color rgb="FFFFCC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285752</xdr:colOff>
      <xdr:row>1</xdr:row>
      <xdr:rowOff>35718</xdr:rowOff>
    </xdr:from>
    <xdr:ext cx="7643812" cy="388696"/>
    <xdr:sp macro="" textlink="">
      <xdr:nvSpPr>
        <xdr:cNvPr id="2" name="テキスト ボックス 1"/>
        <xdr:cNvSpPr txBox="1"/>
      </xdr:nvSpPr>
      <xdr:spPr>
        <a:xfrm>
          <a:off x="285752" y="297656"/>
          <a:ext cx="764381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このシートには基礎資料の専任教員、専任職員のみを記載してください。園長は記載しないでください。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726282</xdr:colOff>
      <xdr:row>0</xdr:row>
      <xdr:rowOff>4</xdr:rowOff>
    </xdr:from>
    <xdr:ext cx="8060529" cy="388696"/>
    <xdr:sp macro="" textlink="">
      <xdr:nvSpPr>
        <xdr:cNvPr id="5" name="テキスト ボックス 4"/>
        <xdr:cNvSpPr txBox="1"/>
      </xdr:nvSpPr>
      <xdr:spPr>
        <a:xfrm>
          <a:off x="4548188" y="4"/>
          <a:ext cx="8060529"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このシートには教育支援体制整備事業費交付金事業の対象ではない教職員を記載いただく必要がありません。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381001</xdr:colOff>
      <xdr:row>1</xdr:row>
      <xdr:rowOff>35718</xdr:rowOff>
    </xdr:from>
    <xdr:ext cx="7631906" cy="388696"/>
    <xdr:sp macro="" textlink="">
      <xdr:nvSpPr>
        <xdr:cNvPr id="16" name="テキスト ボックス 15"/>
        <xdr:cNvSpPr txBox="1"/>
      </xdr:nvSpPr>
      <xdr:spPr>
        <a:xfrm>
          <a:off x="381001" y="297656"/>
          <a:ext cx="7631906"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このシートには基礎資料の専任教員、専任職員のみを記載してください。園長は記載しないでください。</a:t>
          </a:r>
        </a:p>
      </xdr:txBody>
    </xdr:sp>
    <xdr:clientData/>
  </xdr:oneCellAnchor>
  <xdr:oneCellAnchor>
    <xdr:from>
      <xdr:col>7</xdr:col>
      <xdr:colOff>71437</xdr:colOff>
      <xdr:row>0</xdr:row>
      <xdr:rowOff>238128</xdr:rowOff>
    </xdr:from>
    <xdr:ext cx="8820748" cy="1574149"/>
    <xdr:sp macro="" textlink="">
      <xdr:nvSpPr>
        <xdr:cNvPr id="4" name="テキスト ボックス 3"/>
        <xdr:cNvSpPr txBox="1"/>
      </xdr:nvSpPr>
      <xdr:spPr>
        <a:xfrm>
          <a:off x="5619750" y="238128"/>
          <a:ext cx="8820748" cy="1574149"/>
        </a:xfrm>
        <a:prstGeom prst="rect">
          <a:avLst/>
        </a:prstGeom>
        <a:solidFill>
          <a:schemeClr val="accent4">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例）</a:t>
          </a:r>
          <a:r>
            <a:rPr kumimoji="1" lang="ja-JP" altLang="en-US" sz="1400" b="1">
              <a:latin typeface="Meiryo UI" panose="020B0604030504040204" pitchFamily="50" charset="-128"/>
              <a:ea typeface="Meiryo UI" panose="020B0604030504040204" pitchFamily="50" charset="-128"/>
            </a:rPr>
            <a:t>教員</a:t>
          </a:r>
          <a:r>
            <a:rPr kumimoji="1" lang="en-US" altLang="ja-JP" sz="1400" b="1">
              <a:latin typeface="Meiryo UI" panose="020B0604030504040204" pitchFamily="50" charset="-128"/>
              <a:ea typeface="Meiryo UI" panose="020B0604030504040204" pitchFamily="50" charset="-128"/>
            </a:rPr>
            <a:t>A</a:t>
          </a:r>
          <a:r>
            <a:rPr kumimoji="1" lang="ja-JP" altLang="en-US" sz="1400" b="1">
              <a:latin typeface="Meiryo UI" panose="020B0604030504040204" pitchFamily="50" charset="-128"/>
              <a:ea typeface="Meiryo UI" panose="020B0604030504040204" pitchFamily="50" charset="-128"/>
            </a:rPr>
            <a:t>（基礎資料</a:t>
          </a:r>
          <a:r>
            <a:rPr kumimoji="1" lang="en-US" altLang="ja-JP" sz="1400" b="1">
              <a:latin typeface="Meiryo UI" panose="020B0604030504040204" pitchFamily="50" charset="-128"/>
              <a:ea typeface="Meiryo UI" panose="020B0604030504040204" pitchFamily="50" charset="-128"/>
            </a:rPr>
            <a:t>No.201</a:t>
          </a:r>
          <a:r>
            <a:rPr kumimoji="1" lang="ja-JP" altLang="en-US" sz="1400" b="1">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について、</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① 令和</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年</a:t>
          </a:r>
          <a:r>
            <a:rPr kumimoji="1" lang="en-US" altLang="ja-JP" sz="1400">
              <a:latin typeface="Meiryo UI" panose="020B0604030504040204" pitchFamily="50" charset="-128"/>
              <a:ea typeface="Meiryo UI" panose="020B0604030504040204" pitchFamily="50" charset="-128"/>
            </a:rPr>
            <a:t>2</a:t>
          </a:r>
          <a:r>
            <a:rPr kumimoji="1" lang="ja-JP" altLang="en-US" sz="1400">
              <a:latin typeface="Meiryo UI" panose="020B0604030504040204" pitchFamily="50" charset="-128"/>
              <a:ea typeface="Meiryo UI" panose="020B0604030504040204" pitchFamily="50" charset="-128"/>
            </a:rPr>
            <a:t>月～</a:t>
          </a:r>
          <a:r>
            <a:rPr kumimoji="1" lang="en-US" altLang="ja-JP" sz="1400">
              <a:latin typeface="Meiryo UI" panose="020B0604030504040204" pitchFamily="50" charset="-128"/>
              <a:ea typeface="Meiryo UI" panose="020B0604030504040204" pitchFamily="50" charset="-128"/>
            </a:rPr>
            <a:t>12</a:t>
          </a:r>
          <a:r>
            <a:rPr kumimoji="1" lang="ja-JP" altLang="en-US" sz="1400">
              <a:latin typeface="Meiryo UI" panose="020B0604030504040204" pitchFamily="50" charset="-128"/>
              <a:ea typeface="Meiryo UI" panose="020B0604030504040204" pitchFamily="50" charset="-128"/>
            </a:rPr>
            <a:t>月まで「教育支援体制整備事業費交付金」を活用して月額</a:t>
          </a:r>
          <a:r>
            <a:rPr kumimoji="1" lang="en-US" altLang="ja-JP" sz="1400">
              <a:latin typeface="Meiryo UI" panose="020B0604030504040204" pitchFamily="50" charset="-128"/>
              <a:ea typeface="Meiryo UI" panose="020B0604030504040204" pitchFamily="50" charset="-128"/>
            </a:rPr>
            <a:t>3,000</a:t>
          </a:r>
          <a:r>
            <a:rPr kumimoji="1" lang="ja-JP" altLang="en-US" sz="1400">
              <a:latin typeface="Meiryo UI" panose="020B0604030504040204" pitchFamily="50" charset="-128"/>
              <a:ea typeface="Meiryo UI" panose="020B0604030504040204" pitchFamily="50" charset="-128"/>
            </a:rPr>
            <a:t>円</a:t>
          </a:r>
          <a:r>
            <a:rPr kumimoji="1" lang="ja-JP" altLang="ja-JP" sz="1400">
              <a:solidFill>
                <a:schemeClr val="tx1"/>
              </a:solidFill>
              <a:effectLst/>
              <a:latin typeface="Meiryo UI" panose="020B0604030504040204" pitchFamily="50" charset="-128"/>
              <a:ea typeface="Meiryo UI" panose="020B0604030504040204" pitchFamily="50" charset="-128"/>
              <a:cs typeface="+mn-cs"/>
            </a:rPr>
            <a:t>の賃金改善を</a:t>
          </a:r>
          <a:r>
            <a:rPr kumimoji="1" lang="ja-JP" altLang="en-US" sz="1400">
              <a:solidFill>
                <a:schemeClr val="tx1"/>
              </a:solidFill>
              <a:effectLst/>
              <a:latin typeface="Meiryo UI" panose="020B0604030504040204" pitchFamily="50" charset="-128"/>
              <a:ea typeface="Meiryo UI" panose="020B0604030504040204" pitchFamily="50" charset="-128"/>
              <a:cs typeface="+mn-cs"/>
            </a:rPr>
            <a:t>実施し、</a:t>
          </a:r>
          <a:endParaRPr kumimoji="1" lang="en-US" altLang="ja-JP" sz="1400">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400" b="0" u="none">
              <a:solidFill>
                <a:schemeClr val="tx1"/>
              </a:solidFill>
              <a:effectLst/>
              <a:latin typeface="Meiryo UI" panose="020B0604030504040204" pitchFamily="50" charset="-128"/>
              <a:ea typeface="Meiryo UI" panose="020B0604030504040204" pitchFamily="50" charset="-128"/>
              <a:cs typeface="+mn-cs"/>
            </a:rPr>
            <a:t>　　　　　　</a:t>
          </a:r>
          <a:r>
            <a:rPr kumimoji="1" lang="ja-JP" altLang="en-US" sz="1400" b="1" u="sng">
              <a:solidFill>
                <a:schemeClr val="tx1"/>
              </a:solidFill>
              <a:effectLst/>
              <a:latin typeface="Meiryo UI" panose="020B0604030504040204" pitchFamily="50" charset="-128"/>
              <a:ea typeface="Meiryo UI" panose="020B0604030504040204" pitchFamily="50" charset="-128"/>
              <a:cs typeface="+mn-cs"/>
            </a:rPr>
            <a:t>令和</a:t>
          </a:r>
          <a:r>
            <a:rPr kumimoji="1" lang="en-US" altLang="ja-JP" sz="1400" b="1" u="sng">
              <a:solidFill>
                <a:schemeClr val="tx1"/>
              </a:solidFill>
              <a:effectLst/>
              <a:latin typeface="Meiryo UI" panose="020B0604030504040204" pitchFamily="50" charset="-128"/>
              <a:ea typeface="Meiryo UI" panose="020B0604030504040204" pitchFamily="50" charset="-128"/>
              <a:cs typeface="+mn-cs"/>
            </a:rPr>
            <a:t>5</a:t>
          </a:r>
          <a:r>
            <a:rPr kumimoji="1" lang="ja-JP" altLang="en-US" sz="1400" b="1" u="sng">
              <a:solidFill>
                <a:schemeClr val="tx1"/>
              </a:solidFill>
              <a:effectLst/>
              <a:latin typeface="Meiryo UI" panose="020B0604030504040204" pitchFamily="50" charset="-128"/>
              <a:ea typeface="Meiryo UI" panose="020B0604030504040204" pitchFamily="50" charset="-128"/>
              <a:cs typeface="+mn-cs"/>
            </a:rPr>
            <a:t>年</a:t>
          </a:r>
          <a:r>
            <a:rPr kumimoji="1" lang="en-US" altLang="ja-JP" sz="1400" b="1" u="sng">
              <a:solidFill>
                <a:schemeClr val="tx1"/>
              </a:solidFill>
              <a:effectLst/>
              <a:latin typeface="Meiryo UI" panose="020B0604030504040204" pitchFamily="50" charset="-128"/>
              <a:ea typeface="Meiryo UI" panose="020B0604030504040204" pitchFamily="50" charset="-128"/>
              <a:cs typeface="+mn-cs"/>
            </a:rPr>
            <a:t>1</a:t>
          </a:r>
          <a:r>
            <a:rPr kumimoji="1" lang="ja-JP" altLang="en-US" sz="1400" b="1" u="sng">
              <a:solidFill>
                <a:schemeClr val="tx1"/>
              </a:solidFill>
              <a:effectLst/>
              <a:latin typeface="Meiryo UI" panose="020B0604030504040204" pitchFamily="50" charset="-128"/>
              <a:ea typeface="Meiryo UI" panose="020B0604030504040204" pitchFamily="50" charset="-128"/>
              <a:cs typeface="+mn-cs"/>
            </a:rPr>
            <a:t>月以降は月額</a:t>
          </a:r>
          <a:r>
            <a:rPr kumimoji="1" lang="en-US" altLang="ja-JP" sz="1400" b="1" u="sng">
              <a:solidFill>
                <a:schemeClr val="tx1"/>
              </a:solidFill>
              <a:effectLst/>
              <a:latin typeface="Meiryo UI" panose="020B0604030504040204" pitchFamily="50" charset="-128"/>
              <a:ea typeface="Meiryo UI" panose="020B0604030504040204" pitchFamily="50" charset="-128"/>
              <a:cs typeface="+mn-cs"/>
            </a:rPr>
            <a:t>5,000</a:t>
          </a:r>
          <a:r>
            <a:rPr kumimoji="1" lang="ja-JP" altLang="en-US" sz="1400" b="1" u="sng">
              <a:solidFill>
                <a:schemeClr val="tx1"/>
              </a:solidFill>
              <a:effectLst/>
              <a:latin typeface="Meiryo UI" panose="020B0604030504040204" pitchFamily="50" charset="-128"/>
              <a:ea typeface="Meiryo UI" panose="020B0604030504040204" pitchFamily="50" charset="-128"/>
              <a:cs typeface="+mn-cs"/>
            </a:rPr>
            <a:t>円の賃金改善を実施</a:t>
          </a:r>
          <a:endParaRPr kumimoji="1" lang="en-US" altLang="ja-JP" sz="1400" b="1" u="sng">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400">
              <a:latin typeface="Meiryo UI" panose="020B0604030504040204" pitchFamily="50" charset="-128"/>
              <a:ea typeface="Meiryo UI" panose="020B0604030504040204" pitchFamily="50" charset="-128"/>
            </a:rPr>
            <a:t>　　　　② </a:t>
          </a:r>
          <a:r>
            <a:rPr kumimoji="1" lang="ja-JP" altLang="en-US" sz="1400" b="1" u="sng">
              <a:latin typeface="Meiryo UI" panose="020B0604030504040204" pitchFamily="50" charset="-128"/>
              <a:ea typeface="Meiryo UI" panose="020B0604030504040204" pitchFamily="50" charset="-128"/>
            </a:rPr>
            <a:t>①とは別に</a:t>
          </a:r>
          <a:r>
            <a:rPr kumimoji="1" lang="ja-JP" altLang="en-US" sz="1400">
              <a:latin typeface="Meiryo UI" panose="020B0604030504040204" pitchFamily="50" charset="-128"/>
              <a:ea typeface="Meiryo UI" panose="020B0604030504040204" pitchFamily="50" charset="-128"/>
            </a:rPr>
            <a:t>、年額</a:t>
          </a:r>
          <a:r>
            <a:rPr kumimoji="1" lang="en-US" altLang="ja-JP" sz="1400">
              <a:latin typeface="Meiryo UI" panose="020B0604030504040204" pitchFamily="50" charset="-128"/>
              <a:ea typeface="Meiryo UI" panose="020B0604030504040204" pitchFamily="50" charset="-128"/>
            </a:rPr>
            <a:t>40,000</a:t>
          </a:r>
          <a:r>
            <a:rPr kumimoji="1" lang="ja-JP" altLang="en-US" sz="1400">
              <a:latin typeface="Meiryo UI" panose="020B0604030504040204" pitchFamily="50" charset="-128"/>
              <a:ea typeface="Meiryo UI" panose="020B0604030504040204" pitchFamily="50" charset="-128"/>
            </a:rPr>
            <a:t>円の賃金改善を実施（</a:t>
          </a:r>
          <a:r>
            <a:rPr kumimoji="1" lang="en-US" altLang="ja-JP" sz="1400" b="1" u="sng">
              <a:latin typeface="Meiryo UI" panose="020B0604030504040204" pitchFamily="50" charset="-128"/>
              <a:ea typeface="Meiryo UI" panose="020B0604030504040204" pitchFamily="50" charset="-128"/>
            </a:rPr>
            <a:t>※</a:t>
          </a:r>
          <a:r>
            <a:rPr kumimoji="1" lang="ja-JP" altLang="en-US" sz="1400" b="1" u="sng">
              <a:latin typeface="Meiryo UI" panose="020B0604030504040204" pitchFamily="50" charset="-128"/>
              <a:ea typeface="Meiryo UI" panose="020B0604030504040204" pitchFamily="50" charset="-128"/>
            </a:rPr>
            <a:t>ベースアップは含まない</a:t>
          </a:r>
          <a:r>
            <a:rPr kumimoji="1" lang="ja-JP" altLang="en-US" sz="1400">
              <a:latin typeface="Meiryo UI" panose="020B0604030504040204" pitchFamily="50" charset="-128"/>
              <a:ea typeface="Meiryo UI" panose="020B0604030504040204" pitchFamily="50" charset="-128"/>
            </a:rPr>
            <a:t>）</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この場合、①の内容を</a:t>
          </a:r>
          <a:r>
            <a:rPr kumimoji="1" lang="en-US" altLang="ja-JP" sz="1400" u="sng">
              <a:latin typeface="Meiryo UI" panose="020B0604030504040204" pitchFamily="50" charset="-128"/>
              <a:ea typeface="Meiryo UI" panose="020B0604030504040204" pitchFamily="50" charset="-128"/>
            </a:rPr>
            <a:t>I</a:t>
          </a:r>
          <a:r>
            <a:rPr kumimoji="1" lang="ja-JP" altLang="en-US" sz="1400" u="sng">
              <a:latin typeface="Meiryo UI" panose="020B0604030504040204" pitchFamily="50" charset="-128"/>
              <a:ea typeface="Meiryo UI" panose="020B0604030504040204" pitchFamily="50" charset="-128"/>
            </a:rPr>
            <a:t>列～</a:t>
          </a:r>
          <a:r>
            <a:rPr kumimoji="1" lang="en-US" altLang="ja-JP" sz="1400" u="sng">
              <a:latin typeface="Meiryo UI" panose="020B0604030504040204" pitchFamily="50" charset="-128"/>
              <a:ea typeface="Meiryo UI" panose="020B0604030504040204" pitchFamily="50" charset="-128"/>
            </a:rPr>
            <a:t>K</a:t>
          </a:r>
          <a:r>
            <a:rPr kumimoji="1" lang="ja-JP" altLang="en-US" sz="1400" u="sng">
              <a:latin typeface="Meiryo UI" panose="020B0604030504040204" pitchFamily="50" charset="-128"/>
              <a:ea typeface="Meiryo UI" panose="020B0604030504040204" pitchFamily="50" charset="-128"/>
            </a:rPr>
            <a:t>列</a:t>
          </a:r>
          <a:r>
            <a:rPr kumimoji="1" lang="ja-JP" altLang="en-US" sz="1400">
              <a:latin typeface="Meiryo UI" panose="020B0604030504040204" pitchFamily="50" charset="-128"/>
              <a:ea typeface="Meiryo UI" panose="020B0604030504040204" pitchFamily="50" charset="-128"/>
            </a:rPr>
            <a:t>に、②の内容を</a:t>
          </a:r>
          <a:r>
            <a:rPr kumimoji="1" lang="en-US" altLang="ja-JP" sz="1400" u="sng">
              <a:latin typeface="Meiryo UI" panose="020B0604030504040204" pitchFamily="50" charset="-128"/>
              <a:ea typeface="Meiryo UI" panose="020B0604030504040204" pitchFamily="50" charset="-128"/>
            </a:rPr>
            <a:t>N</a:t>
          </a:r>
          <a:r>
            <a:rPr kumimoji="1" lang="ja-JP" altLang="en-US" sz="1400" u="sng">
              <a:latin typeface="Meiryo UI" panose="020B0604030504040204" pitchFamily="50" charset="-128"/>
              <a:ea typeface="Meiryo UI" panose="020B0604030504040204" pitchFamily="50" charset="-128"/>
            </a:rPr>
            <a:t>列～</a:t>
          </a:r>
          <a:r>
            <a:rPr kumimoji="1" lang="en-US" altLang="ja-JP" sz="1400" u="sng">
              <a:latin typeface="Meiryo UI" panose="020B0604030504040204" pitchFamily="50" charset="-128"/>
              <a:ea typeface="Meiryo UI" panose="020B0604030504040204" pitchFamily="50" charset="-128"/>
            </a:rPr>
            <a:t>O</a:t>
          </a:r>
          <a:r>
            <a:rPr kumimoji="1" lang="ja-JP" altLang="en-US" sz="1400" u="sng">
              <a:latin typeface="Meiryo UI" panose="020B0604030504040204" pitchFamily="50" charset="-128"/>
              <a:ea typeface="Meiryo UI" panose="020B0604030504040204" pitchFamily="50" charset="-128"/>
            </a:rPr>
            <a:t>列</a:t>
          </a:r>
          <a:r>
            <a:rPr kumimoji="1" lang="ja-JP" altLang="en-US" sz="1400">
              <a:latin typeface="Meiryo UI" panose="020B0604030504040204" pitchFamily="50" charset="-128"/>
              <a:ea typeface="Meiryo UI" panose="020B0604030504040204" pitchFamily="50" charset="-128"/>
            </a:rPr>
            <a:t>に記入してください。</a:t>
          </a:r>
        </a:p>
      </xdr:txBody>
    </xdr:sp>
    <xdr:clientData/>
  </xdr:oneCellAnchor>
  <xdr:twoCellAnchor>
    <xdr:from>
      <xdr:col>9</xdr:col>
      <xdr:colOff>1168232</xdr:colOff>
      <xdr:row>6</xdr:row>
      <xdr:rowOff>189400</xdr:rowOff>
    </xdr:from>
    <xdr:to>
      <xdr:col>10</xdr:col>
      <xdr:colOff>49045</xdr:colOff>
      <xdr:row>11</xdr:row>
      <xdr:rowOff>16431</xdr:rowOff>
    </xdr:to>
    <xdr:sp macro="" textlink="">
      <xdr:nvSpPr>
        <xdr:cNvPr id="5" name="下矢印 4"/>
        <xdr:cNvSpPr/>
      </xdr:nvSpPr>
      <xdr:spPr>
        <a:xfrm rot="720000">
          <a:off x="7264232" y="1761025"/>
          <a:ext cx="226219" cy="72000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287729</xdr:colOff>
      <xdr:row>6</xdr:row>
      <xdr:rowOff>183982</xdr:rowOff>
    </xdr:from>
    <xdr:to>
      <xdr:col>14</xdr:col>
      <xdr:colOff>514529</xdr:colOff>
      <xdr:row>13</xdr:row>
      <xdr:rowOff>110482</xdr:rowOff>
    </xdr:to>
    <xdr:sp macro="" textlink="">
      <xdr:nvSpPr>
        <xdr:cNvPr id="6" name="下矢印 5"/>
        <xdr:cNvSpPr/>
      </xdr:nvSpPr>
      <xdr:spPr>
        <a:xfrm rot="-540000">
          <a:off x="9538885" y="1755607"/>
          <a:ext cx="226800" cy="126000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511967</xdr:colOff>
      <xdr:row>21</xdr:row>
      <xdr:rowOff>71438</xdr:rowOff>
    </xdr:from>
    <xdr:to>
      <xdr:col>10</xdr:col>
      <xdr:colOff>714373</xdr:colOff>
      <xdr:row>27</xdr:row>
      <xdr:rowOff>83343</xdr:rowOff>
    </xdr:to>
    <xdr:sp macro="" textlink="">
      <xdr:nvSpPr>
        <xdr:cNvPr id="7" name="四角形吹き出し 6"/>
        <xdr:cNvSpPr/>
      </xdr:nvSpPr>
      <xdr:spPr>
        <a:xfrm>
          <a:off x="4107655" y="5476876"/>
          <a:ext cx="4429124" cy="1297780"/>
        </a:xfrm>
        <a:prstGeom prst="wedgeRectCallout">
          <a:avLst>
            <a:gd name="adj1" fmla="val 83949"/>
            <a:gd name="adj2" fmla="val -9486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「改善額 </a:t>
          </a:r>
          <a:r>
            <a:rPr kumimoji="1" lang="en-US" altLang="ja-JP" sz="1100" b="1">
              <a:solidFill>
                <a:sysClr val="windowText" lastClr="000000"/>
              </a:solidFill>
              <a:latin typeface="Meiryo UI" panose="020B0604030504040204" pitchFamily="50" charset="-128"/>
              <a:ea typeface="Meiryo UI" panose="020B0604030504040204" pitchFamily="50" charset="-128"/>
            </a:rPr>
            <a:t>R5.1</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R5.3</a:t>
          </a:r>
          <a:r>
            <a:rPr kumimoji="1" lang="ja-JP" altLang="en-US" sz="1100" b="1">
              <a:solidFill>
                <a:sysClr val="windowText" lastClr="000000"/>
              </a:solidFill>
              <a:latin typeface="Meiryo UI" panose="020B0604030504040204" pitchFamily="50" charset="-128"/>
              <a:ea typeface="Meiryo UI" panose="020B0604030504040204" pitchFamily="50" charset="-128"/>
            </a:rPr>
            <a:t>」は自動で</a:t>
          </a:r>
          <a:r>
            <a:rPr kumimoji="1" lang="en-US" altLang="ja-JP" sz="1100" b="1">
              <a:solidFill>
                <a:sysClr val="windowText" lastClr="000000"/>
              </a:solidFill>
              <a:latin typeface="Meiryo UI" panose="020B0604030504040204" pitchFamily="50" charset="-128"/>
              <a:ea typeface="Meiryo UI" panose="020B0604030504040204" pitchFamily="50" charset="-128"/>
            </a:rPr>
            <a:t>3</a:t>
          </a:r>
          <a:r>
            <a:rPr kumimoji="1" lang="ja-JP" altLang="en-US" sz="1100" b="1">
              <a:solidFill>
                <a:sysClr val="windowText" lastClr="000000"/>
              </a:solidFill>
              <a:latin typeface="Meiryo UI" panose="020B0604030504040204" pitchFamily="50" charset="-128"/>
              <a:ea typeface="Meiryo UI" panose="020B0604030504040204" pitchFamily="50" charset="-128"/>
            </a:rPr>
            <a:t>ヶ月分の金額が表示されます。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実態と異なる場合は手入力で修正してください。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r>
            <a:rPr kumimoji="1" lang="en-US" altLang="ja-JP" sz="1100" b="1">
              <a:solidFill>
                <a:sysClr val="windowText" lastClr="000000"/>
              </a:solidFill>
              <a:latin typeface="Meiryo UI" panose="020B0604030504040204" pitchFamily="50" charset="-128"/>
              <a:ea typeface="Meiryo UI" panose="020B0604030504040204" pitchFamily="50" charset="-128"/>
            </a:rPr>
            <a:t>No.202</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a:t>
          </a:r>
          <a:r>
            <a:rPr kumimoji="1" lang="en-US" altLang="ja-JP" sz="1100" b="1">
              <a:solidFill>
                <a:sysClr val="windowText" lastClr="000000"/>
              </a:solidFill>
              <a:latin typeface="Meiryo UI" panose="020B0604030504040204" pitchFamily="50" charset="-128"/>
              <a:ea typeface="Meiryo UI" panose="020B0604030504040204" pitchFamily="50" charset="-128"/>
            </a:rPr>
            <a:t>R4.2~R4.3</a:t>
          </a:r>
          <a:r>
            <a:rPr kumimoji="1" lang="ja-JP" altLang="en-US" sz="1100" b="1">
              <a:solidFill>
                <a:sysClr val="windowText" lastClr="000000"/>
              </a:solidFill>
              <a:latin typeface="Meiryo UI" panose="020B0604030504040204" pitchFamily="50" charset="-128"/>
              <a:ea typeface="Meiryo UI" panose="020B0604030504040204" pitchFamily="50" charset="-128"/>
            </a:rPr>
            <a:t>に</a:t>
          </a:r>
          <a:r>
            <a:rPr kumimoji="1" lang="en-US" altLang="ja-JP" sz="1100" b="1">
              <a:solidFill>
                <a:sysClr val="windowText" lastClr="000000"/>
              </a:solidFill>
              <a:latin typeface="Meiryo UI" panose="020B0604030504040204" pitchFamily="50" charset="-128"/>
              <a:ea typeface="Meiryo UI" panose="020B0604030504040204" pitchFamily="50" charset="-128"/>
            </a:rPr>
            <a:t>9,000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円の賃金改善を</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実施したが、</a:t>
          </a:r>
          <a:r>
            <a:rPr kumimoji="1" lang="en-US" altLang="ja-JP" sz="1100" b="1">
              <a:solidFill>
                <a:sysClr val="windowText" lastClr="000000"/>
              </a:solidFill>
              <a:latin typeface="Meiryo UI" panose="020B0604030504040204" pitchFamily="50" charset="-128"/>
              <a:ea typeface="Meiryo UI" panose="020B0604030504040204" pitchFamily="50" charset="-128"/>
            </a:rPr>
            <a:t>R4.4</a:t>
          </a:r>
          <a:r>
            <a:rPr kumimoji="1" lang="ja-JP" altLang="en-US" sz="1100" b="1">
              <a:solidFill>
                <a:sysClr val="windowText" lastClr="000000"/>
              </a:solidFill>
              <a:latin typeface="Meiryo UI" panose="020B0604030504040204" pitchFamily="50" charset="-128"/>
              <a:ea typeface="Meiryo UI" panose="020B0604030504040204" pitchFamily="50" charset="-128"/>
            </a:rPr>
            <a:t>から休職中のため、</a:t>
          </a:r>
          <a:r>
            <a:rPr kumimoji="1" lang="en-US" altLang="ja-JP" sz="1100" b="1">
              <a:solidFill>
                <a:sysClr val="windowText" lastClr="000000"/>
              </a:solidFill>
              <a:latin typeface="Meiryo UI" panose="020B0604030504040204" pitchFamily="50" charset="-128"/>
              <a:ea typeface="Meiryo UI" panose="020B0604030504040204" pitchFamily="50" charset="-128"/>
            </a:rPr>
            <a:t>R5.1~R5.3</a:t>
          </a:r>
          <a:r>
            <a:rPr kumimoji="1" lang="ja-JP" altLang="en-US" sz="1100" b="1">
              <a:solidFill>
                <a:sysClr val="windowText" lastClr="000000"/>
              </a:solidFill>
              <a:latin typeface="Meiryo UI" panose="020B0604030504040204" pitchFamily="50" charset="-128"/>
              <a:ea typeface="Meiryo UI" panose="020B0604030504040204" pitchFamily="50" charset="-128"/>
            </a:rPr>
            <a:t>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賃金改善額を「</a:t>
          </a:r>
          <a:r>
            <a:rPr kumimoji="1" lang="en-US" altLang="ja-JP" sz="1100" b="1">
              <a:solidFill>
                <a:sysClr val="windowText" lastClr="000000"/>
              </a:solidFill>
              <a:latin typeface="Meiryo UI" panose="020B0604030504040204" pitchFamily="50" charset="-128"/>
              <a:ea typeface="Meiryo UI" panose="020B0604030504040204" pitchFamily="50" charset="-128"/>
            </a:rPr>
            <a:t>0</a:t>
          </a:r>
          <a:r>
            <a:rPr kumimoji="1" lang="ja-JP" altLang="en-US" sz="1100" b="1">
              <a:solidFill>
                <a:sysClr val="windowText" lastClr="000000"/>
              </a:solidFill>
              <a:latin typeface="Meiryo UI" panose="020B0604030504040204" pitchFamily="50" charset="-128"/>
              <a:ea typeface="Meiryo UI" panose="020B0604030504040204" pitchFamily="50" charset="-128"/>
            </a:rPr>
            <a:t>」円に修正</a:t>
          </a:r>
        </a:p>
      </xdr:txBody>
    </xdr:sp>
    <xdr:clientData/>
  </xdr:twoCellAnchor>
  <xdr:twoCellAnchor>
    <xdr:from>
      <xdr:col>0</xdr:col>
      <xdr:colOff>285748</xdr:colOff>
      <xdr:row>2</xdr:row>
      <xdr:rowOff>214312</xdr:rowOff>
    </xdr:from>
    <xdr:to>
      <xdr:col>4</xdr:col>
      <xdr:colOff>345279</xdr:colOff>
      <xdr:row>8</xdr:row>
      <xdr:rowOff>59529</xdr:rowOff>
    </xdr:to>
    <xdr:sp macro="" textlink="">
      <xdr:nvSpPr>
        <xdr:cNvPr id="9" name="四角形吹き出し 8"/>
        <xdr:cNvSpPr/>
      </xdr:nvSpPr>
      <xdr:spPr>
        <a:xfrm>
          <a:off x="285748" y="738187"/>
          <a:ext cx="2416969" cy="1345405"/>
        </a:xfrm>
        <a:prstGeom prst="wedgeRectCallout">
          <a:avLst>
            <a:gd name="adj1" fmla="val 65367"/>
            <a:gd name="adj2" fmla="val 15106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令和３年度から４年度の間で勤務が無かったため給与を受けていない月がある方が該当します。その場合は〇を選択し、備考欄に採用、転出入、休職、</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退職等詳細を記入してください。</a:t>
          </a:r>
        </a:p>
      </xdr:txBody>
    </xdr:sp>
    <xdr:clientData/>
  </xdr:twoCellAnchor>
  <xdr:twoCellAnchor>
    <xdr:from>
      <xdr:col>6</xdr:col>
      <xdr:colOff>1523998</xdr:colOff>
      <xdr:row>47</xdr:row>
      <xdr:rowOff>154779</xdr:rowOff>
    </xdr:from>
    <xdr:to>
      <xdr:col>13</xdr:col>
      <xdr:colOff>71437</xdr:colOff>
      <xdr:row>53</xdr:row>
      <xdr:rowOff>142874</xdr:rowOff>
    </xdr:to>
    <xdr:sp macro="" textlink="">
      <xdr:nvSpPr>
        <xdr:cNvPr id="8" name="四角形吹き出し 7"/>
        <xdr:cNvSpPr/>
      </xdr:nvSpPr>
      <xdr:spPr>
        <a:xfrm>
          <a:off x="5119686" y="11132342"/>
          <a:ext cx="4464845" cy="1273970"/>
        </a:xfrm>
        <a:prstGeom prst="wedgeRectCallout">
          <a:avLst>
            <a:gd name="adj1" fmla="val 36458"/>
            <a:gd name="adj2" fmla="val -11560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F</a:t>
          </a:r>
          <a:r>
            <a:rPr kumimoji="1" lang="ja-JP" altLang="en-US" sz="1100" b="1">
              <a:solidFill>
                <a:sysClr val="windowText" lastClr="000000"/>
              </a:solidFill>
              <a:latin typeface="Meiryo UI" panose="020B0604030504040204" pitchFamily="50" charset="-128"/>
              <a:ea typeface="Meiryo UI" panose="020B0604030504040204" pitchFamily="50" charset="-128"/>
            </a:rPr>
            <a:t>列「</a:t>
          </a:r>
          <a:r>
            <a:rPr kumimoji="1" lang="en-US" altLang="ja-JP" sz="1100" b="1">
              <a:solidFill>
                <a:sysClr val="windowText" lastClr="000000"/>
              </a:solidFill>
              <a:latin typeface="Meiryo UI" panose="020B0604030504040204" pitchFamily="50" charset="-128"/>
              <a:ea typeface="Meiryo UI" panose="020B0604030504040204" pitchFamily="50" charset="-128"/>
            </a:rPr>
            <a:t>R3</a:t>
          </a:r>
          <a:r>
            <a:rPr kumimoji="1" lang="ja-JP" altLang="en-US" sz="1100" b="1">
              <a:solidFill>
                <a:sysClr val="windowText" lastClr="000000"/>
              </a:solidFill>
              <a:latin typeface="Meiryo UI" panose="020B0604030504040204" pitchFamily="50" charset="-128"/>
              <a:ea typeface="Meiryo UI" panose="020B0604030504040204" pitchFamily="50" charset="-128"/>
            </a:rPr>
            <a:t>途中異動・</a:t>
          </a:r>
          <a:r>
            <a:rPr kumimoji="1" lang="en-US" altLang="ja-JP" sz="1100" b="1">
              <a:solidFill>
                <a:sysClr val="windowText" lastClr="000000"/>
              </a:solidFill>
              <a:latin typeface="Meiryo UI" panose="020B0604030504040204" pitchFamily="50" charset="-128"/>
              <a:ea typeface="Meiryo UI" panose="020B0604030504040204" pitchFamily="50" charset="-128"/>
            </a:rPr>
            <a:t>R4</a:t>
          </a:r>
          <a:r>
            <a:rPr kumimoji="1" lang="ja-JP" altLang="en-US" sz="1100" b="1">
              <a:solidFill>
                <a:sysClr val="windowText" lastClr="000000"/>
              </a:solidFill>
              <a:latin typeface="Meiryo UI" panose="020B0604030504040204" pitchFamily="50" charset="-128"/>
              <a:ea typeface="Meiryo UI" panose="020B0604030504040204" pitchFamily="50" charset="-128"/>
            </a:rPr>
            <a:t>新規／途中異動（採用／転出入／休職／退職）」欄に〇を選択すると、</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L</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列「改善額</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見込</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R5.1</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R5.3</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欄が黄色に変わります。</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
          </a:r>
          <a:b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b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エラーがなくても色が変わりますので、実態と一致した金額であれば修正の必要はありません。</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14</xdr:col>
      <xdr:colOff>142874</xdr:colOff>
      <xdr:row>47</xdr:row>
      <xdr:rowOff>154779</xdr:rowOff>
    </xdr:from>
    <xdr:to>
      <xdr:col>19</xdr:col>
      <xdr:colOff>488156</xdr:colOff>
      <xdr:row>56</xdr:row>
      <xdr:rowOff>47625</xdr:rowOff>
    </xdr:to>
    <xdr:sp macro="" textlink="">
      <xdr:nvSpPr>
        <xdr:cNvPr id="10" name="四角形吹き出し 9"/>
        <xdr:cNvSpPr/>
      </xdr:nvSpPr>
      <xdr:spPr>
        <a:xfrm>
          <a:off x="9394030" y="10941842"/>
          <a:ext cx="4321970" cy="1821658"/>
        </a:xfrm>
        <a:prstGeom prst="wedgeRectCallout">
          <a:avLst>
            <a:gd name="adj1" fmla="val -34419"/>
            <a:gd name="adj2" fmla="val -93291"/>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N</a:t>
          </a:r>
          <a:r>
            <a:rPr kumimoji="1" lang="ja-JP" altLang="en-US" sz="1100" b="1">
              <a:solidFill>
                <a:sysClr val="windowText" lastClr="000000"/>
              </a:solidFill>
              <a:latin typeface="Meiryo UI" panose="020B0604030504040204" pitchFamily="50" charset="-128"/>
              <a:ea typeface="Meiryo UI" panose="020B0604030504040204" pitchFamily="50" charset="-128"/>
            </a:rPr>
            <a:t>列「賃金改善額 毎月決まって改善する額」欄には、毎月決まって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改善する額の</a:t>
          </a:r>
          <a:r>
            <a:rPr kumimoji="1" lang="ja-JP" altLang="en-US" sz="1100" b="1" u="sng">
              <a:solidFill>
                <a:sysClr val="windowText" lastClr="000000"/>
              </a:solidFill>
              <a:latin typeface="Meiryo UI" panose="020B0604030504040204" pitchFamily="50" charset="-128"/>
              <a:ea typeface="Meiryo UI" panose="020B0604030504040204" pitchFamily="50" charset="-128"/>
            </a:rPr>
            <a:t>年間の合計額</a:t>
          </a:r>
          <a:r>
            <a:rPr kumimoji="1" lang="ja-JP" altLang="en-US" sz="1100" b="1">
              <a:solidFill>
                <a:sysClr val="windowText" lastClr="000000"/>
              </a:solidFill>
              <a:latin typeface="Meiryo UI" panose="020B0604030504040204" pitchFamily="50" charset="-128"/>
              <a:ea typeface="Meiryo UI" panose="020B0604030504040204" pitchFamily="50" charset="-128"/>
            </a:rPr>
            <a:t>を記入してください。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①</a:t>
          </a:r>
          <a:r>
            <a:rPr kumimoji="1" lang="en-US" altLang="ja-JP" sz="1100" b="1">
              <a:solidFill>
                <a:sysClr val="windowText" lastClr="000000"/>
              </a:solidFill>
              <a:latin typeface="Meiryo UI" panose="020B0604030504040204" pitchFamily="50" charset="-128"/>
              <a:ea typeface="Meiryo UI" panose="020B0604030504040204" pitchFamily="50" charset="-128"/>
            </a:rPr>
            <a:t>R4.4</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R5.3</a:t>
          </a:r>
          <a:r>
            <a:rPr kumimoji="1" lang="ja-JP" altLang="en-US" sz="1100" b="1">
              <a:solidFill>
                <a:sysClr val="windowText" lastClr="000000"/>
              </a:solidFill>
              <a:latin typeface="Meiryo UI" panose="020B0604030504040204" pitchFamily="50" charset="-128"/>
              <a:ea typeface="Meiryo UI" panose="020B0604030504040204" pitchFamily="50" charset="-128"/>
            </a:rPr>
            <a:t>に月額</a:t>
          </a:r>
          <a:r>
            <a:rPr kumimoji="1" lang="en-US" altLang="ja-JP" sz="1100" b="1">
              <a:solidFill>
                <a:sysClr val="windowText" lastClr="000000"/>
              </a:solidFill>
              <a:latin typeface="Meiryo UI" panose="020B0604030504040204" pitchFamily="50" charset="-128"/>
              <a:ea typeface="Meiryo UI" panose="020B0604030504040204" pitchFamily="50" charset="-128"/>
            </a:rPr>
            <a:t>2,000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円の賃金改善を行う場合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2,000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×12</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u="sng">
              <a:solidFill>
                <a:sysClr val="windowText" lastClr="000000"/>
              </a:solidFill>
              <a:latin typeface="Meiryo UI" panose="020B0604030504040204" pitchFamily="50" charset="-128"/>
              <a:ea typeface="Meiryo UI" panose="020B0604030504040204" pitchFamily="50" charset="-128"/>
            </a:rPr>
            <a:t>24,000</a:t>
          </a:r>
          <a:r>
            <a:rPr kumimoji="1" lang="ja-JP" altLang="en-US" sz="1100" b="1" u="sng">
              <a:solidFill>
                <a:sysClr val="windowText" lastClr="000000"/>
              </a:solidFill>
              <a:latin typeface="Meiryo UI" panose="020B0604030504040204" pitchFamily="50" charset="-128"/>
              <a:ea typeface="Meiryo UI" panose="020B0604030504040204" pitchFamily="50" charset="-128"/>
            </a:rPr>
            <a:t>円</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②</a:t>
          </a:r>
          <a:r>
            <a:rPr kumimoji="1" lang="en-US" altLang="ja-JP" sz="1100" b="1">
              <a:solidFill>
                <a:sysClr val="windowText" lastClr="000000"/>
              </a:solidFill>
              <a:latin typeface="Meiryo UI" panose="020B0604030504040204" pitchFamily="50" charset="-128"/>
              <a:ea typeface="Meiryo UI" panose="020B0604030504040204" pitchFamily="50" charset="-128"/>
            </a:rPr>
            <a:t>R5.1</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R5.3</a:t>
          </a:r>
          <a:r>
            <a:rPr kumimoji="1" lang="ja-JP" altLang="en-US" sz="1100" b="1">
              <a:solidFill>
                <a:sysClr val="windowText" lastClr="000000"/>
              </a:solidFill>
              <a:latin typeface="Meiryo UI" panose="020B0604030504040204" pitchFamily="50" charset="-128"/>
              <a:ea typeface="Meiryo UI" panose="020B0604030504040204" pitchFamily="50" charset="-128"/>
            </a:rPr>
            <a:t>に月額</a:t>
          </a:r>
          <a:r>
            <a:rPr kumimoji="1" lang="en-US" altLang="ja-JP" sz="1100" b="1">
              <a:solidFill>
                <a:sysClr val="windowText" lastClr="000000"/>
              </a:solidFill>
              <a:latin typeface="Meiryo UI" panose="020B0604030504040204" pitchFamily="50" charset="-128"/>
              <a:ea typeface="Meiryo UI" panose="020B0604030504040204" pitchFamily="50" charset="-128"/>
            </a:rPr>
            <a:t>8,000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円の賃金改善を行う場合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8,000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×3</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u="sng">
              <a:solidFill>
                <a:sysClr val="windowText" lastClr="000000"/>
              </a:solidFill>
              <a:latin typeface="Meiryo UI" panose="020B0604030504040204" pitchFamily="50" charset="-128"/>
              <a:ea typeface="Meiryo UI" panose="020B0604030504040204" pitchFamily="50" charset="-128"/>
            </a:rPr>
            <a:t>24,000</a:t>
          </a:r>
          <a:r>
            <a:rPr kumimoji="1" lang="ja-JP" altLang="en-US" sz="1100" b="1" u="sng">
              <a:solidFill>
                <a:sysClr val="windowText" lastClr="000000"/>
              </a:solidFill>
              <a:latin typeface="Meiryo UI" panose="020B0604030504040204" pitchFamily="50" charset="-128"/>
              <a:ea typeface="Meiryo UI" panose="020B0604030504040204" pitchFamily="50" charset="-128"/>
            </a:rPr>
            <a:t>円</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583405</xdr:colOff>
      <xdr:row>0</xdr:row>
      <xdr:rowOff>238128</xdr:rowOff>
    </xdr:from>
    <xdr:to>
      <xdr:col>6</xdr:col>
      <xdr:colOff>1940719</xdr:colOff>
      <xdr:row>11</xdr:row>
      <xdr:rowOff>107159</xdr:rowOff>
    </xdr:to>
    <xdr:sp macro="" textlink="">
      <xdr:nvSpPr>
        <xdr:cNvPr id="12" name="四角形吹き出し 11"/>
        <xdr:cNvSpPr/>
      </xdr:nvSpPr>
      <xdr:spPr>
        <a:xfrm>
          <a:off x="2940843" y="238128"/>
          <a:ext cx="2595564" cy="2524125"/>
        </a:xfrm>
        <a:prstGeom prst="wedgeRectCallout">
          <a:avLst>
            <a:gd name="adj1" fmla="val 57994"/>
            <a:gd name="adj2" fmla="val 10699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○：教育支援体制整備事業費交付金</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（幼稚園の教育体制支援事業）の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事業計画に改善額を記載している</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教職員</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 ‐</a:t>
          </a:r>
          <a:r>
            <a:rPr kumimoji="1" lang="ja-JP" altLang="en-US" sz="1100" b="1">
              <a:solidFill>
                <a:sysClr val="windowText" lastClr="000000"/>
              </a:solidFill>
              <a:latin typeface="Meiryo UI" panose="020B0604030504040204" pitchFamily="50" charset="-128"/>
              <a:ea typeface="Meiryo UI" panose="020B0604030504040204" pitchFamily="50" charset="-128"/>
            </a:rPr>
            <a:t>：上記交付金の事業計画に改善額を</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記載していない（改善額ゼロの）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教職員</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★：上記交付金の事業計画に改善額を</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記載していないが、年度途中より</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賃金改善に取り組んでいる教職員</a:t>
          </a:r>
        </a:p>
      </xdr:txBody>
    </xdr:sp>
    <xdr:clientData/>
  </xdr:twoCellAnchor>
  <xdr:twoCellAnchor>
    <xdr:from>
      <xdr:col>4</xdr:col>
      <xdr:colOff>547686</xdr:colOff>
      <xdr:row>29</xdr:row>
      <xdr:rowOff>190501</xdr:rowOff>
    </xdr:from>
    <xdr:to>
      <xdr:col>9</xdr:col>
      <xdr:colOff>452438</xdr:colOff>
      <xdr:row>39</xdr:row>
      <xdr:rowOff>23814</xdr:rowOff>
    </xdr:to>
    <xdr:sp macro="" textlink="">
      <xdr:nvSpPr>
        <xdr:cNvPr id="18" name="四角形吹き出し 17"/>
        <xdr:cNvSpPr/>
      </xdr:nvSpPr>
      <xdr:spPr>
        <a:xfrm>
          <a:off x="2905124" y="7310439"/>
          <a:ext cx="4024314" cy="1976438"/>
        </a:xfrm>
        <a:prstGeom prst="wedgeRectCallout">
          <a:avLst>
            <a:gd name="adj1" fmla="val 29147"/>
            <a:gd name="adj2" fmla="val -59443"/>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No.215</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教員は、教育支援体制整備事業費交付金の事業計画に改善額を記載していないが、</a:t>
          </a:r>
          <a:r>
            <a:rPr kumimoji="1" lang="en-US" altLang="ja-JP" sz="1100" b="1">
              <a:solidFill>
                <a:sysClr val="windowText" lastClr="000000"/>
              </a:solidFill>
              <a:latin typeface="Meiryo UI" panose="020B0604030504040204" pitchFamily="50" charset="-128"/>
              <a:ea typeface="Meiryo UI" panose="020B0604030504040204" pitchFamily="50" charset="-128"/>
            </a:rPr>
            <a:t>R4.10</a:t>
          </a:r>
          <a:r>
            <a:rPr kumimoji="1" lang="ja-JP" altLang="en-US" sz="1100" b="1">
              <a:solidFill>
                <a:sysClr val="windowText" lastClr="000000"/>
              </a:solidFill>
              <a:latin typeface="Meiryo UI" panose="020B0604030504040204" pitchFamily="50" charset="-128"/>
              <a:ea typeface="Meiryo UI" panose="020B0604030504040204" pitchFamily="50" charset="-128"/>
            </a:rPr>
            <a:t>より賃金改善を開始した。</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この場合、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・「備考」欄に事情を記載</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・「交付金事業の対象」欄で★を選択</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・「改善額見込 </a:t>
          </a:r>
          <a:r>
            <a:rPr kumimoji="1" lang="en-US" altLang="ja-JP" sz="1100" b="1">
              <a:solidFill>
                <a:sysClr val="windowText" lastClr="000000"/>
              </a:solidFill>
              <a:latin typeface="Meiryo UI" panose="020B0604030504040204" pitchFamily="50" charset="-128"/>
              <a:ea typeface="Meiryo UI" panose="020B0604030504040204" pitchFamily="50" charset="-128"/>
            </a:rPr>
            <a:t>R5.1~R5.3</a:t>
          </a:r>
          <a:r>
            <a:rPr kumimoji="1" lang="ja-JP" altLang="en-US" sz="1100" b="1">
              <a:solidFill>
                <a:sysClr val="windowText" lastClr="000000"/>
              </a:solidFill>
              <a:latin typeface="Meiryo UI" panose="020B0604030504040204" pitchFamily="50" charset="-128"/>
              <a:ea typeface="Meiryo UI" panose="020B0604030504040204" pitchFamily="50" charset="-128"/>
            </a:rPr>
            <a:t>」欄を</a:t>
          </a:r>
          <a:r>
            <a:rPr kumimoji="1" lang="en-US" altLang="ja-JP" sz="1100" b="1">
              <a:solidFill>
                <a:sysClr val="windowText" lastClr="000000"/>
              </a:solidFill>
              <a:latin typeface="Meiryo UI" panose="020B0604030504040204" pitchFamily="50" charset="-128"/>
              <a:ea typeface="Meiryo UI" panose="020B0604030504040204" pitchFamily="50" charset="-128"/>
            </a:rPr>
            <a:t>9,000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×6</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a:solidFill>
                <a:sysClr val="windowText" lastClr="000000"/>
              </a:solidFill>
              <a:latin typeface="Meiryo UI" panose="020B0604030504040204" pitchFamily="50" charset="-128"/>
              <a:ea typeface="Meiryo UI" panose="020B0604030504040204" pitchFamily="50" charset="-128"/>
            </a:rPr>
            <a:t>54,000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に修正（</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月から</a:t>
          </a:r>
          <a:r>
            <a:rPr kumimoji="1" lang="en-US" altLang="ja-JP" sz="1100" b="1">
              <a:solidFill>
                <a:sysClr val="windowText" lastClr="000000"/>
              </a:solidFill>
              <a:latin typeface="Meiryo UI" panose="020B0604030504040204" pitchFamily="50" charset="-128"/>
              <a:ea typeface="Meiryo UI" panose="020B0604030504040204" pitchFamily="50" charset="-128"/>
            </a:rPr>
            <a:t>3</a:t>
          </a:r>
          <a:r>
            <a:rPr kumimoji="1" lang="ja-JP" altLang="en-US" sz="1100" b="1">
              <a:solidFill>
                <a:sysClr val="windowText" lastClr="000000"/>
              </a:solidFill>
              <a:latin typeface="Meiryo UI" panose="020B0604030504040204" pitchFamily="50" charset="-128"/>
              <a:ea typeface="Meiryo UI" panose="020B0604030504040204" pitchFamily="50" charset="-128"/>
            </a:rPr>
            <a:t>月でなく、</a:t>
          </a:r>
          <a:r>
            <a:rPr kumimoji="1" lang="en-US" altLang="ja-JP" sz="1100" b="1" u="sng">
              <a:solidFill>
                <a:sysClr val="windowText" lastClr="000000"/>
              </a:solidFill>
              <a:latin typeface="Meiryo UI" panose="020B0604030504040204" pitchFamily="50" charset="-128"/>
              <a:ea typeface="Meiryo UI" panose="020B0604030504040204" pitchFamily="50" charset="-128"/>
            </a:rPr>
            <a:t>R4</a:t>
          </a:r>
          <a:r>
            <a:rPr kumimoji="1" lang="ja-JP" altLang="en-US" sz="1100" b="1" u="sng">
              <a:solidFill>
                <a:sysClr val="windowText" lastClr="000000"/>
              </a:solidFill>
              <a:latin typeface="Meiryo UI" panose="020B0604030504040204" pitchFamily="50" charset="-128"/>
              <a:ea typeface="Meiryo UI" panose="020B0604030504040204" pitchFamily="50" charset="-128"/>
            </a:rPr>
            <a:t>年度の改善月数に応じた金額</a:t>
          </a:r>
          <a:r>
            <a:rPr kumimoji="1" lang="ja-JP" altLang="en-US" sz="1100" b="1">
              <a:solidFill>
                <a:sysClr val="windowText" lastClr="000000"/>
              </a:solidFill>
              <a:latin typeface="Meiryo UI" panose="020B0604030504040204" pitchFamily="50" charset="-128"/>
              <a:ea typeface="Meiryo UI" panose="020B0604030504040204" pitchFamily="50" charset="-128"/>
            </a:rPr>
            <a:t>に</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手入力で修正してください。）</a:t>
          </a:r>
        </a:p>
      </xdr:txBody>
    </xdr:sp>
    <xdr:clientData/>
  </xdr:twoCellAnchor>
  <xdr:twoCellAnchor>
    <xdr:from>
      <xdr:col>4</xdr:col>
      <xdr:colOff>547686</xdr:colOff>
      <xdr:row>29</xdr:row>
      <xdr:rowOff>190501</xdr:rowOff>
    </xdr:from>
    <xdr:to>
      <xdr:col>9</xdr:col>
      <xdr:colOff>452438</xdr:colOff>
      <xdr:row>39</xdr:row>
      <xdr:rowOff>23814</xdr:rowOff>
    </xdr:to>
    <xdr:sp macro="" textlink="">
      <xdr:nvSpPr>
        <xdr:cNvPr id="19" name="四角形吹き出し 18"/>
        <xdr:cNvSpPr/>
      </xdr:nvSpPr>
      <xdr:spPr>
        <a:xfrm>
          <a:off x="2905124" y="7310439"/>
          <a:ext cx="4024314" cy="1976438"/>
        </a:xfrm>
        <a:prstGeom prst="wedgeRectCallout">
          <a:avLst>
            <a:gd name="adj1" fmla="val -13752"/>
            <a:gd name="adj2" fmla="val -5884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No.215</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教員は、教育支援体制整備事業費交付金の事業計画に改善額を記載していないが、</a:t>
          </a:r>
          <a:r>
            <a:rPr kumimoji="1" lang="en-US" altLang="ja-JP" sz="1100" b="1">
              <a:solidFill>
                <a:sysClr val="windowText" lastClr="000000"/>
              </a:solidFill>
              <a:latin typeface="Meiryo UI" panose="020B0604030504040204" pitchFamily="50" charset="-128"/>
              <a:ea typeface="Meiryo UI" panose="020B0604030504040204" pitchFamily="50" charset="-128"/>
            </a:rPr>
            <a:t>R4.10</a:t>
          </a:r>
          <a:r>
            <a:rPr kumimoji="1" lang="ja-JP" altLang="en-US" sz="1100" b="1">
              <a:solidFill>
                <a:sysClr val="windowText" lastClr="000000"/>
              </a:solidFill>
              <a:latin typeface="Meiryo UI" panose="020B0604030504040204" pitchFamily="50" charset="-128"/>
              <a:ea typeface="Meiryo UI" panose="020B0604030504040204" pitchFamily="50" charset="-128"/>
            </a:rPr>
            <a:t>より賃金改善を開始した。</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この場合、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・「備考」欄に事情を記載</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・「交付金事業の対象」欄で★を選択</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・「改善額見込 </a:t>
          </a:r>
          <a:r>
            <a:rPr kumimoji="1" lang="en-US" altLang="ja-JP" sz="1100" b="1">
              <a:solidFill>
                <a:sysClr val="windowText" lastClr="000000"/>
              </a:solidFill>
              <a:latin typeface="Meiryo UI" panose="020B0604030504040204" pitchFamily="50" charset="-128"/>
              <a:ea typeface="Meiryo UI" panose="020B0604030504040204" pitchFamily="50" charset="-128"/>
            </a:rPr>
            <a:t>R5.1~R5.3</a:t>
          </a:r>
          <a:r>
            <a:rPr kumimoji="1" lang="ja-JP" altLang="en-US" sz="1100" b="1">
              <a:solidFill>
                <a:sysClr val="windowText" lastClr="000000"/>
              </a:solidFill>
              <a:latin typeface="Meiryo UI" panose="020B0604030504040204" pitchFamily="50" charset="-128"/>
              <a:ea typeface="Meiryo UI" panose="020B0604030504040204" pitchFamily="50" charset="-128"/>
            </a:rPr>
            <a:t>」欄を</a:t>
          </a:r>
          <a:r>
            <a:rPr kumimoji="1" lang="en-US" altLang="ja-JP" sz="1100" b="1">
              <a:solidFill>
                <a:sysClr val="windowText" lastClr="000000"/>
              </a:solidFill>
              <a:latin typeface="Meiryo UI" panose="020B0604030504040204" pitchFamily="50" charset="-128"/>
              <a:ea typeface="Meiryo UI" panose="020B0604030504040204" pitchFamily="50" charset="-128"/>
            </a:rPr>
            <a:t>9,000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×6</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a:solidFill>
                <a:sysClr val="windowText" lastClr="000000"/>
              </a:solidFill>
              <a:latin typeface="Meiryo UI" panose="020B0604030504040204" pitchFamily="50" charset="-128"/>
              <a:ea typeface="Meiryo UI" panose="020B0604030504040204" pitchFamily="50" charset="-128"/>
            </a:rPr>
            <a:t>54,000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に修正（</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月から</a:t>
          </a:r>
          <a:r>
            <a:rPr kumimoji="1" lang="en-US" altLang="ja-JP" sz="1100" b="1">
              <a:solidFill>
                <a:sysClr val="windowText" lastClr="000000"/>
              </a:solidFill>
              <a:latin typeface="Meiryo UI" panose="020B0604030504040204" pitchFamily="50" charset="-128"/>
              <a:ea typeface="Meiryo UI" panose="020B0604030504040204" pitchFamily="50" charset="-128"/>
            </a:rPr>
            <a:t>3</a:t>
          </a:r>
          <a:r>
            <a:rPr kumimoji="1" lang="ja-JP" altLang="en-US" sz="1100" b="1">
              <a:solidFill>
                <a:sysClr val="windowText" lastClr="000000"/>
              </a:solidFill>
              <a:latin typeface="Meiryo UI" panose="020B0604030504040204" pitchFamily="50" charset="-128"/>
              <a:ea typeface="Meiryo UI" panose="020B0604030504040204" pitchFamily="50" charset="-128"/>
            </a:rPr>
            <a:t>月でなく、</a:t>
          </a:r>
          <a:r>
            <a:rPr kumimoji="1" lang="en-US" altLang="ja-JP" sz="1100" b="1" u="sng">
              <a:solidFill>
                <a:sysClr val="windowText" lastClr="000000"/>
              </a:solidFill>
              <a:latin typeface="Meiryo UI" panose="020B0604030504040204" pitchFamily="50" charset="-128"/>
              <a:ea typeface="Meiryo UI" panose="020B0604030504040204" pitchFamily="50" charset="-128"/>
            </a:rPr>
            <a:t>R4</a:t>
          </a:r>
          <a:r>
            <a:rPr kumimoji="1" lang="ja-JP" altLang="en-US" sz="1100" b="1" u="sng">
              <a:solidFill>
                <a:sysClr val="windowText" lastClr="000000"/>
              </a:solidFill>
              <a:latin typeface="Meiryo UI" panose="020B0604030504040204" pitchFamily="50" charset="-128"/>
              <a:ea typeface="Meiryo UI" panose="020B0604030504040204" pitchFamily="50" charset="-128"/>
            </a:rPr>
            <a:t>年度の改善月数に応じた金額</a:t>
          </a:r>
          <a:r>
            <a:rPr kumimoji="1" lang="ja-JP" altLang="en-US" sz="1100" b="1">
              <a:solidFill>
                <a:sysClr val="windowText" lastClr="000000"/>
              </a:solidFill>
              <a:latin typeface="Meiryo UI" panose="020B0604030504040204" pitchFamily="50" charset="-128"/>
              <a:ea typeface="Meiryo UI" panose="020B0604030504040204" pitchFamily="50" charset="-128"/>
            </a:rPr>
            <a:t>に</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手入力で修正してください。）</a:t>
          </a:r>
        </a:p>
      </xdr:txBody>
    </xdr:sp>
    <xdr:clientData/>
  </xdr:twoCellAnchor>
  <xdr:twoCellAnchor>
    <xdr:from>
      <xdr:col>4</xdr:col>
      <xdr:colOff>547686</xdr:colOff>
      <xdr:row>29</xdr:row>
      <xdr:rowOff>190501</xdr:rowOff>
    </xdr:from>
    <xdr:to>
      <xdr:col>9</xdr:col>
      <xdr:colOff>452438</xdr:colOff>
      <xdr:row>39</xdr:row>
      <xdr:rowOff>23814</xdr:rowOff>
    </xdr:to>
    <xdr:sp macro="" textlink="">
      <xdr:nvSpPr>
        <xdr:cNvPr id="13" name="四角形吹き出し 12"/>
        <xdr:cNvSpPr/>
      </xdr:nvSpPr>
      <xdr:spPr>
        <a:xfrm>
          <a:off x="2905124" y="7310439"/>
          <a:ext cx="4024314" cy="1976438"/>
        </a:xfrm>
        <a:prstGeom prst="wedgeRectCallout">
          <a:avLst>
            <a:gd name="adj1" fmla="val 119680"/>
            <a:gd name="adj2" fmla="val -62454"/>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No.212</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教員は、教育支援体制整備事業費交付金の事業計画に改善額を記載していないが、</a:t>
          </a:r>
          <a:r>
            <a:rPr kumimoji="1" lang="en-US" altLang="ja-JP" sz="1100" b="1">
              <a:solidFill>
                <a:sysClr val="windowText" lastClr="000000"/>
              </a:solidFill>
              <a:latin typeface="Meiryo UI" panose="020B0604030504040204" pitchFamily="50" charset="-128"/>
              <a:ea typeface="Meiryo UI" panose="020B0604030504040204" pitchFamily="50" charset="-128"/>
            </a:rPr>
            <a:t>R4.10</a:t>
          </a:r>
          <a:r>
            <a:rPr kumimoji="1" lang="ja-JP" altLang="en-US" sz="1100" b="1">
              <a:solidFill>
                <a:sysClr val="windowText" lastClr="000000"/>
              </a:solidFill>
              <a:latin typeface="Meiryo UI" panose="020B0604030504040204" pitchFamily="50" charset="-128"/>
              <a:ea typeface="Meiryo UI" panose="020B0604030504040204" pitchFamily="50" charset="-128"/>
            </a:rPr>
            <a:t>より賃金改善を開始した。</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この場合、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・「備考」欄に事情を記載</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・「交付金事業の対象」欄で★を選択</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・「改善額見込 </a:t>
          </a:r>
          <a:r>
            <a:rPr kumimoji="1" lang="en-US" altLang="ja-JP" sz="1100" b="1">
              <a:solidFill>
                <a:sysClr val="windowText" lastClr="000000"/>
              </a:solidFill>
              <a:latin typeface="Meiryo UI" panose="020B0604030504040204" pitchFamily="50" charset="-128"/>
              <a:ea typeface="Meiryo UI" panose="020B0604030504040204" pitchFamily="50" charset="-128"/>
            </a:rPr>
            <a:t>R5.1~R5.3</a:t>
          </a:r>
          <a:r>
            <a:rPr kumimoji="1" lang="ja-JP" altLang="en-US" sz="1100" b="1">
              <a:solidFill>
                <a:sysClr val="windowText" lastClr="000000"/>
              </a:solidFill>
              <a:latin typeface="Meiryo UI" panose="020B0604030504040204" pitchFamily="50" charset="-128"/>
              <a:ea typeface="Meiryo UI" panose="020B0604030504040204" pitchFamily="50" charset="-128"/>
            </a:rPr>
            <a:t>」欄を</a:t>
          </a:r>
          <a:r>
            <a:rPr kumimoji="1" lang="en-US" altLang="ja-JP" sz="1100" b="1">
              <a:solidFill>
                <a:sysClr val="windowText" lastClr="000000"/>
              </a:solidFill>
              <a:latin typeface="Meiryo UI" panose="020B0604030504040204" pitchFamily="50" charset="-128"/>
              <a:ea typeface="Meiryo UI" panose="020B0604030504040204" pitchFamily="50" charset="-128"/>
            </a:rPr>
            <a:t>9,000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×6</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a:solidFill>
                <a:sysClr val="windowText" lastClr="000000"/>
              </a:solidFill>
              <a:latin typeface="Meiryo UI" panose="020B0604030504040204" pitchFamily="50" charset="-128"/>
              <a:ea typeface="Meiryo UI" panose="020B0604030504040204" pitchFamily="50" charset="-128"/>
            </a:rPr>
            <a:t>54,000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に修正（</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月から</a:t>
          </a:r>
          <a:r>
            <a:rPr kumimoji="1" lang="en-US" altLang="ja-JP" sz="1100" b="1">
              <a:solidFill>
                <a:sysClr val="windowText" lastClr="000000"/>
              </a:solidFill>
              <a:latin typeface="Meiryo UI" panose="020B0604030504040204" pitchFamily="50" charset="-128"/>
              <a:ea typeface="Meiryo UI" panose="020B0604030504040204" pitchFamily="50" charset="-128"/>
            </a:rPr>
            <a:t>3</a:t>
          </a:r>
          <a:r>
            <a:rPr kumimoji="1" lang="ja-JP" altLang="en-US" sz="1100" b="1">
              <a:solidFill>
                <a:sysClr val="windowText" lastClr="000000"/>
              </a:solidFill>
              <a:latin typeface="Meiryo UI" panose="020B0604030504040204" pitchFamily="50" charset="-128"/>
              <a:ea typeface="Meiryo UI" panose="020B0604030504040204" pitchFamily="50" charset="-128"/>
            </a:rPr>
            <a:t>月でなく、</a:t>
          </a:r>
          <a:r>
            <a:rPr kumimoji="1" lang="en-US" altLang="ja-JP" sz="1100" b="1" u="sng">
              <a:solidFill>
                <a:sysClr val="windowText" lastClr="000000"/>
              </a:solidFill>
              <a:latin typeface="Meiryo UI" panose="020B0604030504040204" pitchFamily="50" charset="-128"/>
              <a:ea typeface="Meiryo UI" panose="020B0604030504040204" pitchFamily="50" charset="-128"/>
            </a:rPr>
            <a:t>R4</a:t>
          </a:r>
          <a:r>
            <a:rPr kumimoji="1" lang="ja-JP" altLang="en-US" sz="1100" b="1" u="sng">
              <a:solidFill>
                <a:sysClr val="windowText" lastClr="000000"/>
              </a:solidFill>
              <a:latin typeface="Meiryo UI" panose="020B0604030504040204" pitchFamily="50" charset="-128"/>
              <a:ea typeface="Meiryo UI" panose="020B0604030504040204" pitchFamily="50" charset="-128"/>
            </a:rPr>
            <a:t>年度の改善月数に応じた金額</a:t>
          </a:r>
          <a:r>
            <a:rPr kumimoji="1" lang="ja-JP" altLang="en-US" sz="1100" b="1">
              <a:solidFill>
                <a:sysClr val="windowText" lastClr="000000"/>
              </a:solidFill>
              <a:latin typeface="Meiryo UI" panose="020B0604030504040204" pitchFamily="50" charset="-128"/>
              <a:ea typeface="Meiryo UI" panose="020B0604030504040204" pitchFamily="50" charset="-128"/>
            </a:rPr>
            <a:t>に</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手入力で修正してください。）</a:t>
          </a:r>
        </a:p>
      </xdr:txBody>
    </xdr:sp>
    <xdr:clientData/>
  </xdr:twoCellAnchor>
  <xdr:twoCellAnchor>
    <xdr:from>
      <xdr:col>14</xdr:col>
      <xdr:colOff>190501</xdr:colOff>
      <xdr:row>13</xdr:row>
      <xdr:rowOff>321469</xdr:rowOff>
    </xdr:from>
    <xdr:to>
      <xdr:col>18</xdr:col>
      <xdr:colOff>500062</xdr:colOff>
      <xdr:row>16</xdr:row>
      <xdr:rowOff>273844</xdr:rowOff>
    </xdr:to>
    <xdr:sp macro="" textlink="">
      <xdr:nvSpPr>
        <xdr:cNvPr id="15" name="四角形吹き出し 14"/>
        <xdr:cNvSpPr/>
      </xdr:nvSpPr>
      <xdr:spPr>
        <a:xfrm>
          <a:off x="10632282" y="3417094"/>
          <a:ext cx="3321843" cy="1059656"/>
        </a:xfrm>
        <a:prstGeom prst="wedgeRectCallout">
          <a:avLst>
            <a:gd name="adj1" fmla="val -87623"/>
            <a:gd name="adj2" fmla="val 59261"/>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賃金改善額に変更があった場合は変更後の賃金改善額を入力してください。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r>
            <a:rPr kumimoji="1" lang="en-US" altLang="ja-JP" sz="1100" b="1">
              <a:solidFill>
                <a:sysClr val="windowText" lastClr="000000"/>
              </a:solidFill>
              <a:latin typeface="Meiryo UI" panose="020B0604030504040204" pitchFamily="50" charset="-128"/>
              <a:ea typeface="Meiryo UI" panose="020B0604030504040204" pitchFamily="50" charset="-128"/>
            </a:rPr>
            <a:t>No.201</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教員は月額</a:t>
          </a:r>
          <a:r>
            <a:rPr kumimoji="1" lang="en-US" altLang="ja-JP" sz="1100" b="1">
              <a:solidFill>
                <a:sysClr val="windowText" lastClr="000000"/>
              </a:solidFill>
              <a:latin typeface="Meiryo UI" panose="020B0604030504040204" pitchFamily="50" charset="-128"/>
              <a:ea typeface="Meiryo UI" panose="020B0604030504040204" pitchFamily="50" charset="-128"/>
            </a:rPr>
            <a:t>3,000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円の賃金改善として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いたが、</a:t>
          </a:r>
          <a:r>
            <a:rPr kumimoji="1" lang="en-US" altLang="ja-JP" sz="1100" b="1">
              <a:solidFill>
                <a:sysClr val="windowText" lastClr="000000"/>
              </a:solidFill>
              <a:latin typeface="Meiryo UI" panose="020B0604030504040204" pitchFamily="50" charset="-128"/>
              <a:ea typeface="Meiryo UI" panose="020B0604030504040204" pitchFamily="50" charset="-128"/>
            </a:rPr>
            <a:t>R5.1</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5,000</a:t>
          </a:r>
          <a:r>
            <a:rPr kumimoji="1" lang="ja-JP" altLang="en-US" sz="1100" b="1">
              <a:solidFill>
                <a:sysClr val="windowText" lastClr="000000"/>
              </a:solidFill>
              <a:latin typeface="Meiryo UI" panose="020B0604030504040204" pitchFamily="50" charset="-128"/>
              <a:ea typeface="Meiryo UI" panose="020B0604030504040204" pitchFamily="50" charset="-128"/>
            </a:rPr>
            <a:t>円に賃金改善額を変更</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440531</xdr:colOff>
      <xdr:row>1</xdr:row>
      <xdr:rowOff>142877</xdr:rowOff>
    </xdr:from>
    <xdr:ext cx="5304978" cy="388696"/>
    <xdr:sp macro="" textlink="">
      <xdr:nvSpPr>
        <xdr:cNvPr id="10" name="テキスト ボックス 9"/>
        <xdr:cNvSpPr txBox="1"/>
      </xdr:nvSpPr>
      <xdr:spPr>
        <a:xfrm>
          <a:off x="5953125" y="404815"/>
          <a:ext cx="5304978" cy="388696"/>
        </a:xfrm>
        <a:prstGeom prst="rect">
          <a:avLst/>
        </a:prstGeom>
        <a:solidFill>
          <a:schemeClr val="accent4">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専任教職員のシートと同様に</a:t>
          </a:r>
          <a:r>
            <a:rPr kumimoji="1" lang="en-US" altLang="ja-JP" sz="1400">
              <a:latin typeface="Meiryo UI" panose="020B0604030504040204" pitchFamily="50" charset="-128"/>
              <a:ea typeface="Meiryo UI" panose="020B0604030504040204" pitchFamily="50" charset="-128"/>
            </a:rPr>
            <a:t>I</a:t>
          </a:r>
          <a:r>
            <a:rPr kumimoji="1" lang="ja-JP" altLang="en-US" sz="1400">
              <a:latin typeface="Meiryo UI" panose="020B0604030504040204" pitchFamily="50" charset="-128"/>
              <a:ea typeface="Meiryo UI" panose="020B0604030504040204" pitchFamily="50" charset="-128"/>
            </a:rPr>
            <a:t>列～</a:t>
          </a:r>
          <a:r>
            <a:rPr kumimoji="1" lang="en-US" altLang="ja-JP" sz="1400">
              <a:latin typeface="Meiryo UI" panose="020B0604030504040204" pitchFamily="50" charset="-128"/>
              <a:ea typeface="Meiryo UI" panose="020B0604030504040204" pitchFamily="50" charset="-128"/>
            </a:rPr>
            <a:t>K</a:t>
          </a:r>
          <a:r>
            <a:rPr kumimoji="1" lang="ja-JP" altLang="en-US" sz="1400">
              <a:latin typeface="Meiryo UI" panose="020B0604030504040204" pitchFamily="50" charset="-128"/>
              <a:ea typeface="Meiryo UI" panose="020B0604030504040204" pitchFamily="50" charset="-128"/>
            </a:rPr>
            <a:t>列と</a:t>
          </a:r>
          <a:r>
            <a:rPr kumimoji="1" lang="en-US" altLang="ja-JP" sz="1400">
              <a:latin typeface="Meiryo UI" panose="020B0604030504040204" pitchFamily="50" charset="-128"/>
              <a:ea typeface="Meiryo UI" panose="020B0604030504040204" pitchFamily="50" charset="-128"/>
            </a:rPr>
            <a:t>N</a:t>
          </a:r>
          <a:r>
            <a:rPr kumimoji="1" lang="ja-JP" altLang="en-US" sz="1400">
              <a:latin typeface="Meiryo UI" panose="020B0604030504040204" pitchFamily="50" charset="-128"/>
              <a:ea typeface="Meiryo UI" panose="020B0604030504040204" pitchFamily="50" charset="-128"/>
            </a:rPr>
            <a:t>列～</a:t>
          </a:r>
          <a:r>
            <a:rPr kumimoji="1" lang="en-US" altLang="ja-JP" sz="1400">
              <a:latin typeface="Meiryo UI" panose="020B0604030504040204" pitchFamily="50" charset="-128"/>
              <a:ea typeface="Meiryo UI" panose="020B0604030504040204" pitchFamily="50" charset="-128"/>
            </a:rPr>
            <a:t>O</a:t>
          </a:r>
          <a:r>
            <a:rPr kumimoji="1" lang="ja-JP" altLang="en-US" sz="1400">
              <a:latin typeface="Meiryo UI" panose="020B0604030504040204" pitchFamily="50" charset="-128"/>
              <a:ea typeface="Meiryo UI" panose="020B0604030504040204" pitchFamily="50" charset="-128"/>
            </a:rPr>
            <a:t>列に記入してください。</a:t>
          </a:r>
        </a:p>
      </xdr:txBody>
    </xdr:sp>
    <xdr:clientData/>
  </xdr:oneCellAnchor>
  <xdr:twoCellAnchor>
    <xdr:from>
      <xdr:col>10</xdr:col>
      <xdr:colOff>441951</xdr:colOff>
      <xdr:row>2</xdr:row>
      <xdr:rowOff>225120</xdr:rowOff>
    </xdr:from>
    <xdr:to>
      <xdr:col>10</xdr:col>
      <xdr:colOff>668170</xdr:colOff>
      <xdr:row>6</xdr:row>
      <xdr:rowOff>52151</xdr:rowOff>
    </xdr:to>
    <xdr:sp macro="" textlink="">
      <xdr:nvSpPr>
        <xdr:cNvPr id="4" name="下矢印 3"/>
        <xdr:cNvSpPr/>
      </xdr:nvSpPr>
      <xdr:spPr>
        <a:xfrm rot="720000">
          <a:off x="8109576" y="748995"/>
          <a:ext cx="226219" cy="72000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195294</xdr:colOff>
      <xdr:row>2</xdr:row>
      <xdr:rowOff>219480</xdr:rowOff>
    </xdr:from>
    <xdr:to>
      <xdr:col>14</xdr:col>
      <xdr:colOff>422094</xdr:colOff>
      <xdr:row>8</xdr:row>
      <xdr:rowOff>181980</xdr:rowOff>
    </xdr:to>
    <xdr:sp macro="" textlink="">
      <xdr:nvSpPr>
        <xdr:cNvPr id="5" name="下矢印 4"/>
        <xdr:cNvSpPr/>
      </xdr:nvSpPr>
      <xdr:spPr>
        <a:xfrm rot="-540000">
          <a:off x="9672669" y="743355"/>
          <a:ext cx="226800" cy="129600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738188</xdr:colOff>
      <xdr:row>0</xdr:row>
      <xdr:rowOff>11910</xdr:rowOff>
    </xdr:from>
    <xdr:ext cx="8060529" cy="388696"/>
    <xdr:sp macro="" textlink="">
      <xdr:nvSpPr>
        <xdr:cNvPr id="11" name="テキスト ボックス 10"/>
        <xdr:cNvSpPr txBox="1"/>
      </xdr:nvSpPr>
      <xdr:spPr>
        <a:xfrm>
          <a:off x="4560094" y="11910"/>
          <a:ext cx="8060529"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このシートには教育支援体制整備事業費交付金事業の対象ではない教職員を記載いただく必要がありません。</a:t>
          </a:r>
        </a:p>
      </xdr:txBody>
    </xdr:sp>
    <xdr:clientData/>
  </xdr:oneCellAnchor>
  <xdr:twoCellAnchor>
    <xdr:from>
      <xdr:col>8</xdr:col>
      <xdr:colOff>11906</xdr:colOff>
      <xdr:row>21</xdr:row>
      <xdr:rowOff>119063</xdr:rowOff>
    </xdr:from>
    <xdr:to>
      <xdr:col>11</xdr:col>
      <xdr:colOff>571499</xdr:colOff>
      <xdr:row>26</xdr:row>
      <xdr:rowOff>35719</xdr:rowOff>
    </xdr:to>
    <xdr:sp macro="" textlink="">
      <xdr:nvSpPr>
        <xdr:cNvPr id="12" name="四角形吹き出し 11"/>
        <xdr:cNvSpPr/>
      </xdr:nvSpPr>
      <xdr:spPr>
        <a:xfrm>
          <a:off x="5524500" y="5357813"/>
          <a:ext cx="3524249" cy="988219"/>
        </a:xfrm>
        <a:prstGeom prst="wedgeRectCallout">
          <a:avLst>
            <a:gd name="adj1" fmla="val 33834"/>
            <a:gd name="adj2" fmla="val -124034"/>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「改善方法」が「時給単価増額」の場合で、各月の実労働時間数により改善額が増減する場合、「賃金改善額（月額）」欄には、標準的な</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ヶ月の改善額を記入してください。</a:t>
          </a:r>
        </a:p>
      </xdr:txBody>
    </xdr:sp>
    <xdr:clientData/>
  </xdr:twoCellAnchor>
  <xdr:twoCellAnchor>
    <xdr:from>
      <xdr:col>2</xdr:col>
      <xdr:colOff>11905</xdr:colOff>
      <xdr:row>20</xdr:row>
      <xdr:rowOff>83344</xdr:rowOff>
    </xdr:from>
    <xdr:to>
      <xdr:col>6</xdr:col>
      <xdr:colOff>190499</xdr:colOff>
      <xdr:row>23</xdr:row>
      <xdr:rowOff>154783</xdr:rowOff>
    </xdr:to>
    <xdr:sp macro="" textlink="">
      <xdr:nvSpPr>
        <xdr:cNvPr id="13" name="四角形吹き出し 12"/>
        <xdr:cNvSpPr/>
      </xdr:nvSpPr>
      <xdr:spPr>
        <a:xfrm>
          <a:off x="940593" y="5107782"/>
          <a:ext cx="3071812" cy="714376"/>
        </a:xfrm>
        <a:prstGeom prst="wedgeRectCallout">
          <a:avLst>
            <a:gd name="adj1" fmla="val -40584"/>
            <a:gd name="adj2" fmla="val -132629"/>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基礎資料に記載のない方は「教職員コード」欄は</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空欄としてください。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tabSelected="1" view="pageBreakPreview" zoomScaleNormal="100" zoomScaleSheetLayoutView="100" workbookViewId="0">
      <selection activeCell="B31" sqref="B31"/>
    </sheetView>
  </sheetViews>
  <sheetFormatPr defaultRowHeight="15.75" x14ac:dyDescent="0.4"/>
  <cols>
    <col min="1" max="1" width="5.625" style="2" customWidth="1"/>
    <col min="2" max="6" width="9" style="2"/>
    <col min="7" max="7" width="11.25" style="2" bestFit="1" customWidth="1"/>
    <col min="8" max="8" width="11.5" style="2" customWidth="1"/>
    <col min="9" max="9" width="9" style="2" customWidth="1"/>
    <col min="10" max="16384" width="9" style="2"/>
  </cols>
  <sheetData>
    <row r="1" spans="1:10" x14ac:dyDescent="0.4">
      <c r="A1" s="2" t="s">
        <v>124</v>
      </c>
    </row>
    <row r="3" spans="1:10" x14ac:dyDescent="0.4">
      <c r="H3" s="57" t="s">
        <v>96</v>
      </c>
      <c r="I3" s="57"/>
      <c r="J3" s="57"/>
    </row>
    <row r="4" spans="1:10" x14ac:dyDescent="0.4">
      <c r="H4" s="3"/>
      <c r="I4" s="3"/>
      <c r="J4" s="3"/>
    </row>
    <row r="5" spans="1:10" x14ac:dyDescent="0.4">
      <c r="A5" s="2" t="s">
        <v>22</v>
      </c>
    </row>
    <row r="7" spans="1:10" x14ac:dyDescent="0.4">
      <c r="G7" s="2" t="s">
        <v>16</v>
      </c>
      <c r="H7" s="60"/>
      <c r="I7" s="60"/>
      <c r="J7" s="60"/>
    </row>
    <row r="8" spans="1:10" x14ac:dyDescent="0.4">
      <c r="G8" s="2" t="s">
        <v>17</v>
      </c>
      <c r="H8" s="61"/>
      <c r="I8" s="61"/>
      <c r="J8" s="61"/>
    </row>
    <row r="9" spans="1:10" x14ac:dyDescent="0.4">
      <c r="G9" s="2" t="s">
        <v>20</v>
      </c>
      <c r="H9" s="61"/>
      <c r="I9" s="61"/>
      <c r="J9" s="61"/>
    </row>
    <row r="10" spans="1:10" x14ac:dyDescent="0.4">
      <c r="G10" s="2" t="s">
        <v>18</v>
      </c>
      <c r="H10" s="61"/>
      <c r="I10" s="61"/>
      <c r="J10" s="61"/>
    </row>
    <row r="11" spans="1:10" x14ac:dyDescent="0.4">
      <c r="G11" s="2" t="s">
        <v>19</v>
      </c>
      <c r="H11" s="61"/>
      <c r="I11" s="61"/>
      <c r="J11" s="61"/>
    </row>
    <row r="12" spans="1:10" x14ac:dyDescent="0.4">
      <c r="G12" s="2" t="s">
        <v>21</v>
      </c>
      <c r="H12" s="61"/>
      <c r="I12" s="61"/>
      <c r="J12" s="61"/>
    </row>
    <row r="13" spans="1:10" x14ac:dyDescent="0.4">
      <c r="H13" s="4"/>
      <c r="I13" s="4"/>
      <c r="J13" s="4"/>
    </row>
    <row r="14" spans="1:10" x14ac:dyDescent="0.4">
      <c r="H14" s="5"/>
      <c r="I14" s="5"/>
      <c r="J14" s="5"/>
    </row>
    <row r="15" spans="1:10" x14ac:dyDescent="0.4">
      <c r="H15" s="6"/>
      <c r="I15" s="6"/>
      <c r="J15" s="6"/>
    </row>
    <row r="16" spans="1:10" ht="39" customHeight="1" x14ac:dyDescent="0.4">
      <c r="B16" s="56" t="s">
        <v>111</v>
      </c>
      <c r="C16" s="56"/>
      <c r="D16" s="56"/>
      <c r="E16" s="56"/>
      <c r="F16" s="56"/>
      <c r="G16" s="56"/>
      <c r="H16" s="56"/>
      <c r="I16" s="56"/>
      <c r="J16" s="6"/>
    </row>
    <row r="17" spans="2:10" ht="15.75" customHeight="1" x14ac:dyDescent="0.4">
      <c r="B17" s="7"/>
      <c r="C17" s="7"/>
      <c r="D17" s="7"/>
      <c r="E17" s="7"/>
      <c r="F17" s="7"/>
      <c r="G17" s="7"/>
      <c r="H17" s="7"/>
      <c r="I17" s="7"/>
      <c r="J17" s="6"/>
    </row>
    <row r="18" spans="2:10" ht="15.75" customHeight="1" x14ac:dyDescent="0.4">
      <c r="H18" s="6"/>
      <c r="I18" s="6"/>
      <c r="J18" s="6"/>
    </row>
    <row r="19" spans="2:10" ht="35.1" customHeight="1" x14ac:dyDescent="0.4">
      <c r="B19" s="58" t="s">
        <v>110</v>
      </c>
      <c r="C19" s="59"/>
      <c r="D19" s="59"/>
      <c r="E19" s="59"/>
      <c r="F19" s="59"/>
      <c r="G19" s="59"/>
      <c r="H19" s="59"/>
      <c r="I19" s="59"/>
      <c r="J19" s="6"/>
    </row>
    <row r="22" spans="2:10" ht="16.5" x14ac:dyDescent="0.4">
      <c r="B22" s="8" t="s">
        <v>15</v>
      </c>
      <c r="J22" s="6" t="s">
        <v>112</v>
      </c>
    </row>
    <row r="23" spans="2:10" ht="35.1" customHeight="1" x14ac:dyDescent="0.4">
      <c r="B23" s="55" t="s">
        <v>106</v>
      </c>
      <c r="C23" s="55"/>
      <c r="D23" s="55"/>
      <c r="E23" s="55"/>
      <c r="F23" s="55"/>
      <c r="G23" s="55"/>
      <c r="H23" s="55"/>
      <c r="I23" s="55"/>
      <c r="J23" s="1"/>
    </row>
    <row r="24" spans="2:10" ht="35.1" customHeight="1" x14ac:dyDescent="0.4">
      <c r="B24" s="55" t="s">
        <v>109</v>
      </c>
      <c r="C24" s="55"/>
      <c r="D24" s="55"/>
      <c r="E24" s="55"/>
      <c r="F24" s="55"/>
      <c r="G24" s="55"/>
      <c r="H24" s="55"/>
      <c r="I24" s="55"/>
      <c r="J24" s="1"/>
    </row>
    <row r="25" spans="2:10" ht="35.1" customHeight="1" x14ac:dyDescent="0.4">
      <c r="B25" s="55" t="s">
        <v>108</v>
      </c>
      <c r="C25" s="55"/>
      <c r="D25" s="55"/>
      <c r="E25" s="55"/>
      <c r="F25" s="55"/>
      <c r="G25" s="55"/>
      <c r="H25" s="55"/>
      <c r="I25" s="55"/>
      <c r="J25" s="1"/>
    </row>
    <row r="26" spans="2:10" ht="35.1" customHeight="1" x14ac:dyDescent="0.4">
      <c r="B26" s="55" t="s">
        <v>107</v>
      </c>
      <c r="C26" s="55"/>
      <c r="D26" s="55"/>
      <c r="E26" s="55"/>
      <c r="F26" s="55"/>
      <c r="G26" s="55"/>
      <c r="H26" s="55"/>
      <c r="I26" s="55"/>
      <c r="J26" s="1"/>
    </row>
    <row r="27" spans="2:10" ht="35.1" customHeight="1" x14ac:dyDescent="0.4">
      <c r="B27" s="55" t="s">
        <v>116</v>
      </c>
      <c r="C27" s="55"/>
      <c r="D27" s="55"/>
      <c r="E27" s="55"/>
      <c r="F27" s="55"/>
      <c r="G27" s="55"/>
      <c r="H27" s="55"/>
      <c r="I27" s="55"/>
      <c r="J27" s="1"/>
    </row>
    <row r="28" spans="2:10" ht="35.1" customHeight="1" x14ac:dyDescent="0.4"/>
    <row r="29" spans="2:10" ht="16.5" x14ac:dyDescent="0.4">
      <c r="B29" s="8" t="s">
        <v>93</v>
      </c>
    </row>
    <row r="30" spans="2:10" ht="5.0999999999999996" customHeight="1" x14ac:dyDescent="0.4">
      <c r="B30" s="8"/>
    </row>
    <row r="31" spans="2:10" x14ac:dyDescent="0.4">
      <c r="B31" s="2" t="s">
        <v>127</v>
      </c>
    </row>
    <row r="32" spans="2:10" x14ac:dyDescent="0.4">
      <c r="B32" s="2" t="s">
        <v>117</v>
      </c>
    </row>
    <row r="33" spans="2:2" x14ac:dyDescent="0.4">
      <c r="B33" s="2" t="s">
        <v>92</v>
      </c>
    </row>
    <row r="34" spans="2:2" ht="9.9499999999999993" customHeight="1" x14ac:dyDescent="0.4"/>
    <row r="35" spans="2:2" x14ac:dyDescent="0.4">
      <c r="B35" s="9"/>
    </row>
    <row r="36" spans="2:2" x14ac:dyDescent="0.4">
      <c r="B36" s="9"/>
    </row>
    <row r="37" spans="2:2" x14ac:dyDescent="0.4">
      <c r="B37" s="9"/>
    </row>
  </sheetData>
  <mergeCells count="14">
    <mergeCell ref="B24:I24"/>
    <mergeCell ref="B16:I16"/>
    <mergeCell ref="H3:J3"/>
    <mergeCell ref="B19:I19"/>
    <mergeCell ref="B27:I27"/>
    <mergeCell ref="B25:I25"/>
    <mergeCell ref="B23:I23"/>
    <mergeCell ref="H7:J7"/>
    <mergeCell ref="H8:J8"/>
    <mergeCell ref="H9:J9"/>
    <mergeCell ref="H10:J10"/>
    <mergeCell ref="H11:J11"/>
    <mergeCell ref="H12:J12"/>
    <mergeCell ref="B26:I26"/>
  </mergeCells>
  <phoneticPr fontId="2"/>
  <conditionalFormatting sqref="H7:J12">
    <cfRule type="containsBlanks" dxfId="77" priority="4">
      <formula>LEN(TRIM(H7))=0</formula>
    </cfRule>
  </conditionalFormatting>
  <conditionalFormatting sqref="J23:J25 J27">
    <cfRule type="containsBlanks" dxfId="76" priority="2">
      <formula>LEN(TRIM(J23))=0</formula>
    </cfRule>
  </conditionalFormatting>
  <conditionalFormatting sqref="J26">
    <cfRule type="containsBlanks" dxfId="75" priority="1">
      <formula>LEN(TRIM(J26))=0</formula>
    </cfRule>
  </conditionalFormatting>
  <dataValidations count="1">
    <dataValidation type="list" allowBlank="1" showInputMessage="1" showErrorMessage="1" sqref="J23:J27">
      <formula1>"✓"</formula1>
    </dataValidation>
  </dataValidations>
  <pageMargins left="0.70866141732283472" right="0.70866141732283472" top="0.74803149606299213" bottom="0.74803149606299213" header="0.31496062992125984" footer="0.31496062992125984"/>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3"/>
  <sheetViews>
    <sheetView showGridLines="0" view="pageBreakPreview" zoomScale="80" zoomScaleNormal="100" zoomScaleSheetLayoutView="80" workbookViewId="0">
      <pane xSplit="8" ySplit="11" topLeftCell="P12" activePane="bottomRight" state="frozen"/>
      <selection pane="topRight" activeCell="I1" sqref="I1"/>
      <selection pane="bottomLeft" activeCell="A12" sqref="A12"/>
      <selection pane="bottomRight" activeCell="A2" sqref="A2"/>
    </sheetView>
  </sheetViews>
  <sheetFormatPr defaultRowHeight="15.75" x14ac:dyDescent="0.4"/>
  <cols>
    <col min="1" max="1" width="5.625" style="2" customWidth="1"/>
    <col min="2" max="2" width="3.625" style="2" customWidth="1"/>
    <col min="3" max="3" width="8.5" style="2" customWidth="1"/>
    <col min="4" max="4" width="13.25" style="2" customWidth="1"/>
    <col min="5" max="5" width="7.625" style="2" customWidth="1"/>
    <col min="6" max="6" width="8.625" style="2" customWidth="1"/>
    <col min="7" max="7" width="25.625" style="2" customWidth="1"/>
    <col min="8" max="8" width="1.625" style="15" customWidth="1"/>
    <col min="9" max="9" width="10.625" style="2" customWidth="1"/>
    <col min="10" max="10" width="17.625" style="2" bestFit="1" customWidth="1"/>
    <col min="11" max="12" width="10.625" style="2" customWidth="1"/>
    <col min="13" max="13" width="11.625" style="2" customWidth="1"/>
    <col min="14" max="14" width="1.625" style="2" customWidth="1"/>
    <col min="15" max="17" width="12.625" style="2" customWidth="1"/>
    <col min="18" max="18" width="1.625" style="2" customWidth="1"/>
    <col min="19" max="20" width="12.625" style="2" customWidth="1"/>
    <col min="21" max="21" width="1.625" style="2" customWidth="1"/>
    <col min="22" max="22" width="12.625" style="2" customWidth="1"/>
    <col min="23" max="23" width="1.625" style="2" customWidth="1"/>
    <col min="24" max="24" width="10.625" style="2" customWidth="1"/>
    <col min="25" max="25" width="1.625" style="2" customWidth="1"/>
    <col min="26" max="27" width="10.875" style="2" bestFit="1" customWidth="1"/>
    <col min="28" max="28" width="9" style="2"/>
    <col min="29" max="30" width="12.125" style="2" bestFit="1" customWidth="1"/>
    <col min="31" max="31" width="12.125" style="2" customWidth="1"/>
    <col min="32" max="16384" width="9" style="2"/>
  </cols>
  <sheetData>
    <row r="1" spans="1:32" ht="21" x14ac:dyDescent="0.4">
      <c r="A1" s="14" t="s">
        <v>126</v>
      </c>
    </row>
    <row r="2" spans="1:32" ht="21" x14ac:dyDescent="0.4">
      <c r="A2" s="14"/>
      <c r="M2" s="15"/>
    </row>
    <row r="3" spans="1:32" ht="15" customHeight="1" x14ac:dyDescent="0.4">
      <c r="A3" s="14"/>
      <c r="K3" s="16" t="s">
        <v>87</v>
      </c>
      <c r="L3" s="49" t="s">
        <v>85</v>
      </c>
      <c r="M3" s="51"/>
      <c r="S3" s="2" t="s">
        <v>14</v>
      </c>
    </row>
    <row r="4" spans="1:32" ht="30" customHeight="1" x14ac:dyDescent="0.4">
      <c r="A4" s="14"/>
      <c r="C4" s="82" t="s">
        <v>23</v>
      </c>
      <c r="D4" s="82"/>
      <c r="E4" s="82">
        <f>調査書!H7</f>
        <v>0</v>
      </c>
      <c r="F4" s="82"/>
      <c r="G4" s="82"/>
      <c r="I4" s="80" t="s">
        <v>88</v>
      </c>
      <c r="J4" s="80"/>
      <c r="K4" s="17">
        <f>COUNTIFS(E12:E61,"教員",I12:I61,"○",M12:M61,"&lt;&gt;0")</f>
        <v>0</v>
      </c>
      <c r="L4" s="17">
        <f>COUNTIFS(E12:E61,"教員",I12:I61,"★",M12:M61,"&lt;&gt;0")</f>
        <v>0</v>
      </c>
      <c r="M4" s="52"/>
      <c r="O4" s="92" t="s">
        <v>50</v>
      </c>
      <c r="P4" s="93"/>
      <c r="Q4" s="96" t="e">
        <f>Q6/S6</f>
        <v>#DIV/0!</v>
      </c>
      <c r="S4" s="70" t="s">
        <v>12</v>
      </c>
      <c r="T4" s="70" t="s">
        <v>13</v>
      </c>
      <c r="V4" s="71" t="s">
        <v>113</v>
      </c>
      <c r="X4" s="70" t="s">
        <v>45</v>
      </c>
    </row>
    <row r="5" spans="1:32" s="15" customFormat="1" ht="5.0999999999999996" customHeight="1" x14ac:dyDescent="0.4">
      <c r="A5" s="18"/>
      <c r="C5" s="91"/>
      <c r="D5" s="91"/>
      <c r="E5" s="91"/>
      <c r="F5" s="91"/>
      <c r="G5" s="91"/>
      <c r="I5" s="19"/>
      <c r="J5" s="19"/>
      <c r="K5" s="20"/>
      <c r="L5" s="20"/>
      <c r="M5" s="21"/>
      <c r="O5" s="94"/>
      <c r="P5" s="95"/>
      <c r="Q5" s="96"/>
      <c r="S5" s="70"/>
      <c r="T5" s="70"/>
      <c r="V5" s="71"/>
      <c r="X5" s="70"/>
    </row>
    <row r="6" spans="1:32" ht="30" customHeight="1" x14ac:dyDescent="0.4">
      <c r="C6" s="74" t="s">
        <v>17</v>
      </c>
      <c r="D6" s="74"/>
      <c r="E6" s="74">
        <f>調査書!H8</f>
        <v>0</v>
      </c>
      <c r="F6" s="74"/>
      <c r="G6" s="74"/>
      <c r="I6" s="66" t="s">
        <v>37</v>
      </c>
      <c r="J6" s="67"/>
      <c r="K6" s="67"/>
      <c r="L6" s="67"/>
      <c r="M6" s="97" t="s">
        <v>95</v>
      </c>
      <c r="O6" s="86" t="s">
        <v>121</v>
      </c>
      <c r="P6" s="90"/>
      <c r="Q6" s="22">
        <f>T6-S6</f>
        <v>0</v>
      </c>
      <c r="S6" s="22">
        <f>AC63</f>
        <v>0</v>
      </c>
      <c r="T6" s="22">
        <f>AD63</f>
        <v>0</v>
      </c>
      <c r="V6" s="71"/>
      <c r="X6" s="23" t="str">
        <f>IF(X63&gt;(E63-F63)/2,"○","×")</f>
        <v>×</v>
      </c>
      <c r="Z6" s="24" t="s">
        <v>51</v>
      </c>
      <c r="AA6" s="25"/>
      <c r="AC6" s="2">
        <f>IF($K$9=2,2,IF($K$9=3,1,0))</f>
        <v>0</v>
      </c>
      <c r="AD6" s="2" t="s">
        <v>7</v>
      </c>
    </row>
    <row r="7" spans="1:32" s="26" customFormat="1" ht="5.0999999999999996" customHeight="1" x14ac:dyDescent="0.4">
      <c r="C7" s="74"/>
      <c r="D7" s="74"/>
      <c r="E7" s="74"/>
      <c r="F7" s="74"/>
      <c r="G7" s="74"/>
      <c r="I7" s="68"/>
      <c r="J7" s="69"/>
      <c r="K7" s="69"/>
      <c r="L7" s="69"/>
      <c r="M7" s="98"/>
      <c r="O7" s="27"/>
      <c r="P7" s="27"/>
      <c r="Q7" s="27"/>
      <c r="S7" s="28"/>
      <c r="T7" s="28"/>
      <c r="V7" s="71"/>
      <c r="X7" s="29"/>
      <c r="Z7" s="30"/>
      <c r="AA7" s="29"/>
    </row>
    <row r="8" spans="1:32" ht="30" customHeight="1" x14ac:dyDescent="0.25">
      <c r="C8" s="70" t="s">
        <v>52</v>
      </c>
      <c r="D8" s="74"/>
      <c r="E8" s="74"/>
      <c r="F8" s="84" t="s">
        <v>115</v>
      </c>
      <c r="G8" s="74" t="s">
        <v>3</v>
      </c>
      <c r="I8" s="86" t="s">
        <v>38</v>
      </c>
      <c r="J8" s="87"/>
      <c r="K8" s="62"/>
      <c r="L8" s="88"/>
      <c r="M8" s="63"/>
      <c r="O8" s="75" t="s">
        <v>94</v>
      </c>
      <c r="P8" s="76"/>
      <c r="Q8" s="77"/>
      <c r="S8" s="89" t="s">
        <v>71</v>
      </c>
      <c r="T8" s="89"/>
      <c r="V8" s="72"/>
      <c r="Z8" s="31">
        <f>SUM(AA12:AA61)</f>
        <v>0</v>
      </c>
      <c r="AA8" s="25"/>
      <c r="AC8" s="2">
        <f>IF($K$9=2,12,IF($K$9=3,12,16-$K$9))</f>
        <v>16</v>
      </c>
      <c r="AD8" s="2" t="s">
        <v>8</v>
      </c>
    </row>
    <row r="9" spans="1:32" ht="30" customHeight="1" x14ac:dyDescent="0.4">
      <c r="C9" s="74"/>
      <c r="D9" s="74"/>
      <c r="E9" s="74"/>
      <c r="F9" s="85"/>
      <c r="G9" s="74"/>
      <c r="I9" s="32" t="s">
        <v>43</v>
      </c>
      <c r="J9" s="33" t="s">
        <v>44</v>
      </c>
      <c r="K9" s="62"/>
      <c r="L9" s="63"/>
      <c r="M9" s="34" t="s">
        <v>6</v>
      </c>
      <c r="O9" s="64" t="s">
        <v>99</v>
      </c>
      <c r="P9" s="64" t="s">
        <v>100</v>
      </c>
      <c r="Q9" s="64" t="s">
        <v>101</v>
      </c>
      <c r="S9" s="70" t="s">
        <v>76</v>
      </c>
      <c r="T9" s="70" t="s">
        <v>102</v>
      </c>
      <c r="V9" s="70" t="s">
        <v>114</v>
      </c>
      <c r="X9" s="70" t="s">
        <v>9</v>
      </c>
      <c r="Z9" s="78" t="s">
        <v>48</v>
      </c>
      <c r="AA9" s="35"/>
    </row>
    <row r="10" spans="1:32" ht="27.6" customHeight="1" x14ac:dyDescent="0.4">
      <c r="C10" s="80" t="s">
        <v>5</v>
      </c>
      <c r="D10" s="74" t="s">
        <v>0</v>
      </c>
      <c r="E10" s="74" t="s">
        <v>1</v>
      </c>
      <c r="F10" s="85"/>
      <c r="G10" s="74"/>
      <c r="H10" s="36"/>
      <c r="I10" s="70" t="s">
        <v>4</v>
      </c>
      <c r="J10" s="64" t="s">
        <v>36</v>
      </c>
      <c r="K10" s="81" t="s">
        <v>122</v>
      </c>
      <c r="L10" s="64" t="s">
        <v>120</v>
      </c>
      <c r="M10" s="70" t="s">
        <v>98</v>
      </c>
      <c r="O10" s="73"/>
      <c r="P10" s="73"/>
      <c r="Q10" s="73"/>
      <c r="S10" s="74"/>
      <c r="T10" s="74"/>
      <c r="V10" s="70"/>
      <c r="X10" s="74"/>
      <c r="Z10" s="79"/>
      <c r="AA10" s="25"/>
      <c r="AC10" s="2" t="s">
        <v>39</v>
      </c>
    </row>
    <row r="11" spans="1:32" ht="27.6" customHeight="1" x14ac:dyDescent="0.4">
      <c r="C11" s="81"/>
      <c r="D11" s="82"/>
      <c r="E11" s="82"/>
      <c r="F11" s="85"/>
      <c r="G11" s="82"/>
      <c r="H11" s="36"/>
      <c r="I11" s="70"/>
      <c r="J11" s="65"/>
      <c r="K11" s="83"/>
      <c r="L11" s="65"/>
      <c r="M11" s="74"/>
      <c r="O11" s="65"/>
      <c r="P11" s="65"/>
      <c r="Q11" s="65"/>
      <c r="S11" s="74"/>
      <c r="T11" s="74"/>
      <c r="V11" s="70"/>
      <c r="X11" s="74"/>
      <c r="Z11" s="79"/>
      <c r="AA11" s="37" t="s">
        <v>78</v>
      </c>
      <c r="AC11" s="2" t="s">
        <v>10</v>
      </c>
      <c r="AD11" s="2" t="s">
        <v>11</v>
      </c>
      <c r="AE11" s="2" t="s">
        <v>90</v>
      </c>
      <c r="AF11" s="2" t="s">
        <v>91</v>
      </c>
    </row>
    <row r="12" spans="1:32" ht="17.45" customHeight="1" x14ac:dyDescent="0.4">
      <c r="A12" s="38" t="s">
        <v>2</v>
      </c>
      <c r="B12" s="2">
        <v>1</v>
      </c>
      <c r="C12" s="11"/>
      <c r="D12" s="11"/>
      <c r="E12" s="10"/>
      <c r="F12" s="10"/>
      <c r="G12" s="11"/>
      <c r="I12" s="10"/>
      <c r="J12" s="10"/>
      <c r="K12" s="12"/>
      <c r="L12" s="12"/>
      <c r="M12" s="13">
        <f t="shared" ref="M12:M61" si="0">K12*3</f>
        <v>0</v>
      </c>
      <c r="O12" s="12"/>
      <c r="P12" s="12"/>
      <c r="Q12" s="41">
        <f>O12+P12</f>
        <v>0</v>
      </c>
      <c r="S12" s="13"/>
      <c r="T12" s="13"/>
      <c r="V12" s="10"/>
      <c r="X12" s="16" t="str">
        <f t="shared" ref="X12:X43" si="1">IF(F12="○","‐",IF(E12="職員","‐",IF((AD12-AC12)&gt;(AC12*0.005),"○","×")))</f>
        <v>×</v>
      </c>
      <c r="Z12" s="24" t="str">
        <f>IFERROR(IF((M12+O12)/(M12+Q12)&gt;=2/3,"○","×"),"-")</f>
        <v>-</v>
      </c>
      <c r="AA12" s="42">
        <f>IF(Z12="○",M12+Q12,0)</f>
        <v>0</v>
      </c>
      <c r="AC12" s="43">
        <f t="shared" ref="AC12:AC43" si="2">IF(F12="○",0,IF(I12="★",S12,S12-K12*$AC$6))</f>
        <v>0</v>
      </c>
      <c r="AD12" s="43">
        <f t="shared" ref="AD12:AD43" si="3">IF(F12="○",0,IF(I12="★",T12-M12,T12-K12*$AC$8))</f>
        <v>0</v>
      </c>
      <c r="AE12" s="44">
        <f>AD12-AC12</f>
        <v>0</v>
      </c>
      <c r="AF12" s="6" t="str">
        <f t="shared" ref="AF12:AF43" si="4">IF(OR(F12="○",J12="時給単価増額"),"‐",IF(AE12&gt;=Q12,"○","×"))</f>
        <v>○</v>
      </c>
    </row>
    <row r="13" spans="1:32" ht="17.45" customHeight="1" x14ac:dyDescent="0.4">
      <c r="A13" s="38" t="s">
        <v>2</v>
      </c>
      <c r="B13" s="2">
        <f>B12+1</f>
        <v>2</v>
      </c>
      <c r="C13" s="11"/>
      <c r="D13" s="11"/>
      <c r="E13" s="10"/>
      <c r="F13" s="10"/>
      <c r="G13" s="11"/>
      <c r="I13" s="10"/>
      <c r="J13" s="10"/>
      <c r="K13" s="12"/>
      <c r="L13" s="12"/>
      <c r="M13" s="13">
        <f t="shared" si="0"/>
        <v>0</v>
      </c>
      <c r="O13" s="12"/>
      <c r="P13" s="12"/>
      <c r="Q13" s="41">
        <f t="shared" ref="Q13:Q61" si="5">O13+P13</f>
        <v>0</v>
      </c>
      <c r="S13" s="13"/>
      <c r="T13" s="13"/>
      <c r="V13" s="10"/>
      <c r="X13" s="47" t="str">
        <f t="shared" si="1"/>
        <v>×</v>
      </c>
      <c r="Z13" s="24" t="str">
        <f t="shared" ref="Z13:Z61" si="6">IFERROR(IF((M13+O13)/(M13+Q13)&gt;=2/3,"○","×"),"-")</f>
        <v>-</v>
      </c>
      <c r="AA13" s="42">
        <f t="shared" ref="AA13:AA61" si="7">IF(Z13="○",M13+Q13,0)</f>
        <v>0</v>
      </c>
      <c r="AC13" s="43">
        <f t="shared" si="2"/>
        <v>0</v>
      </c>
      <c r="AD13" s="43">
        <f t="shared" si="3"/>
        <v>0</v>
      </c>
      <c r="AE13" s="44">
        <f t="shared" ref="AE13:AE61" si="8">AD13-AC13</f>
        <v>0</v>
      </c>
      <c r="AF13" s="6" t="str">
        <f t="shared" si="4"/>
        <v>○</v>
      </c>
    </row>
    <row r="14" spans="1:32" ht="17.45" customHeight="1" x14ac:dyDescent="0.4">
      <c r="A14" s="38" t="s">
        <v>2</v>
      </c>
      <c r="B14" s="2">
        <f t="shared" ref="B14:B61" si="9">B13+1</f>
        <v>3</v>
      </c>
      <c r="C14" s="11"/>
      <c r="D14" s="11"/>
      <c r="E14" s="10"/>
      <c r="F14" s="10"/>
      <c r="G14" s="11"/>
      <c r="I14" s="10"/>
      <c r="J14" s="10"/>
      <c r="K14" s="12"/>
      <c r="L14" s="12"/>
      <c r="M14" s="13">
        <f t="shared" si="0"/>
        <v>0</v>
      </c>
      <c r="O14" s="12"/>
      <c r="P14" s="12"/>
      <c r="Q14" s="41">
        <f t="shared" si="5"/>
        <v>0</v>
      </c>
      <c r="S14" s="13"/>
      <c r="T14" s="13"/>
      <c r="V14" s="10"/>
      <c r="X14" s="47" t="str">
        <f t="shared" si="1"/>
        <v>×</v>
      </c>
      <c r="Z14" s="24" t="str">
        <f t="shared" si="6"/>
        <v>-</v>
      </c>
      <c r="AA14" s="42">
        <f t="shared" si="7"/>
        <v>0</v>
      </c>
      <c r="AC14" s="43">
        <f t="shared" si="2"/>
        <v>0</v>
      </c>
      <c r="AD14" s="43">
        <f t="shared" si="3"/>
        <v>0</v>
      </c>
      <c r="AE14" s="44">
        <f t="shared" si="8"/>
        <v>0</v>
      </c>
      <c r="AF14" s="6" t="str">
        <f t="shared" si="4"/>
        <v>○</v>
      </c>
    </row>
    <row r="15" spans="1:32" ht="17.45" customHeight="1" x14ac:dyDescent="0.4">
      <c r="A15" s="38" t="s">
        <v>2</v>
      </c>
      <c r="B15" s="2">
        <f t="shared" si="9"/>
        <v>4</v>
      </c>
      <c r="C15" s="11"/>
      <c r="D15" s="11"/>
      <c r="E15" s="10"/>
      <c r="F15" s="10"/>
      <c r="G15" s="11"/>
      <c r="I15" s="10"/>
      <c r="J15" s="10"/>
      <c r="K15" s="12"/>
      <c r="L15" s="12"/>
      <c r="M15" s="13">
        <f t="shared" si="0"/>
        <v>0</v>
      </c>
      <c r="O15" s="12"/>
      <c r="P15" s="12"/>
      <c r="Q15" s="41">
        <f t="shared" si="5"/>
        <v>0</v>
      </c>
      <c r="S15" s="13"/>
      <c r="T15" s="13"/>
      <c r="V15" s="10"/>
      <c r="X15" s="47" t="str">
        <f t="shared" si="1"/>
        <v>×</v>
      </c>
      <c r="Z15" s="24" t="str">
        <f t="shared" si="6"/>
        <v>-</v>
      </c>
      <c r="AA15" s="42">
        <f t="shared" si="7"/>
        <v>0</v>
      </c>
      <c r="AC15" s="43">
        <f t="shared" si="2"/>
        <v>0</v>
      </c>
      <c r="AD15" s="43">
        <f t="shared" si="3"/>
        <v>0</v>
      </c>
      <c r="AE15" s="44">
        <f t="shared" si="8"/>
        <v>0</v>
      </c>
      <c r="AF15" s="6" t="str">
        <f t="shared" si="4"/>
        <v>○</v>
      </c>
    </row>
    <row r="16" spans="1:32" ht="17.45" customHeight="1" x14ac:dyDescent="0.4">
      <c r="A16" s="38" t="s">
        <v>2</v>
      </c>
      <c r="B16" s="2">
        <f t="shared" si="9"/>
        <v>5</v>
      </c>
      <c r="C16" s="11"/>
      <c r="D16" s="11"/>
      <c r="E16" s="10"/>
      <c r="F16" s="10"/>
      <c r="G16" s="11"/>
      <c r="I16" s="10"/>
      <c r="J16" s="10"/>
      <c r="K16" s="12"/>
      <c r="L16" s="12"/>
      <c r="M16" s="13">
        <f t="shared" si="0"/>
        <v>0</v>
      </c>
      <c r="O16" s="12"/>
      <c r="P16" s="12"/>
      <c r="Q16" s="41">
        <f t="shared" si="5"/>
        <v>0</v>
      </c>
      <c r="S16" s="13"/>
      <c r="T16" s="13"/>
      <c r="V16" s="10"/>
      <c r="X16" s="47" t="str">
        <f t="shared" si="1"/>
        <v>×</v>
      </c>
      <c r="Z16" s="24" t="str">
        <f t="shared" si="6"/>
        <v>-</v>
      </c>
      <c r="AA16" s="42">
        <f t="shared" si="7"/>
        <v>0</v>
      </c>
      <c r="AC16" s="43">
        <f t="shared" si="2"/>
        <v>0</v>
      </c>
      <c r="AD16" s="43">
        <f t="shared" si="3"/>
        <v>0</v>
      </c>
      <c r="AE16" s="44">
        <f t="shared" si="8"/>
        <v>0</v>
      </c>
      <c r="AF16" s="6" t="str">
        <f t="shared" si="4"/>
        <v>○</v>
      </c>
    </row>
    <row r="17" spans="1:32" ht="17.45" customHeight="1" x14ac:dyDescent="0.4">
      <c r="A17" s="38" t="s">
        <v>2</v>
      </c>
      <c r="B17" s="2">
        <f t="shared" si="9"/>
        <v>6</v>
      </c>
      <c r="C17" s="11"/>
      <c r="D17" s="11"/>
      <c r="E17" s="10"/>
      <c r="F17" s="10"/>
      <c r="G17" s="11"/>
      <c r="I17" s="10"/>
      <c r="J17" s="10"/>
      <c r="K17" s="12"/>
      <c r="L17" s="12"/>
      <c r="M17" s="13">
        <f t="shared" si="0"/>
        <v>0</v>
      </c>
      <c r="O17" s="12"/>
      <c r="P17" s="12"/>
      <c r="Q17" s="41">
        <f t="shared" si="5"/>
        <v>0</v>
      </c>
      <c r="S17" s="13"/>
      <c r="T17" s="13"/>
      <c r="V17" s="10"/>
      <c r="X17" s="47" t="str">
        <f t="shared" si="1"/>
        <v>×</v>
      </c>
      <c r="Z17" s="24" t="str">
        <f t="shared" si="6"/>
        <v>-</v>
      </c>
      <c r="AA17" s="42">
        <f t="shared" si="7"/>
        <v>0</v>
      </c>
      <c r="AC17" s="43">
        <f t="shared" si="2"/>
        <v>0</v>
      </c>
      <c r="AD17" s="43">
        <f t="shared" si="3"/>
        <v>0</v>
      </c>
      <c r="AE17" s="44">
        <f t="shared" si="8"/>
        <v>0</v>
      </c>
      <c r="AF17" s="6" t="str">
        <f t="shared" si="4"/>
        <v>○</v>
      </c>
    </row>
    <row r="18" spans="1:32" ht="17.45" customHeight="1" x14ac:dyDescent="0.4">
      <c r="A18" s="38" t="s">
        <v>2</v>
      </c>
      <c r="B18" s="2">
        <f t="shared" si="9"/>
        <v>7</v>
      </c>
      <c r="C18" s="11"/>
      <c r="D18" s="11"/>
      <c r="E18" s="10"/>
      <c r="F18" s="10"/>
      <c r="G18" s="11"/>
      <c r="I18" s="10"/>
      <c r="J18" s="10"/>
      <c r="K18" s="12"/>
      <c r="L18" s="12"/>
      <c r="M18" s="13">
        <f t="shared" si="0"/>
        <v>0</v>
      </c>
      <c r="O18" s="12"/>
      <c r="P18" s="12"/>
      <c r="Q18" s="41">
        <f t="shared" si="5"/>
        <v>0</v>
      </c>
      <c r="S18" s="13"/>
      <c r="T18" s="13"/>
      <c r="V18" s="10"/>
      <c r="X18" s="47" t="str">
        <f t="shared" si="1"/>
        <v>×</v>
      </c>
      <c r="Z18" s="24" t="str">
        <f t="shared" si="6"/>
        <v>-</v>
      </c>
      <c r="AA18" s="42">
        <f t="shared" si="7"/>
        <v>0</v>
      </c>
      <c r="AC18" s="43">
        <f t="shared" si="2"/>
        <v>0</v>
      </c>
      <c r="AD18" s="43">
        <f t="shared" si="3"/>
        <v>0</v>
      </c>
      <c r="AE18" s="44">
        <f t="shared" si="8"/>
        <v>0</v>
      </c>
      <c r="AF18" s="6" t="str">
        <f t="shared" si="4"/>
        <v>○</v>
      </c>
    </row>
    <row r="19" spans="1:32" ht="17.45" customHeight="1" x14ac:dyDescent="0.4">
      <c r="A19" s="38" t="s">
        <v>2</v>
      </c>
      <c r="B19" s="2">
        <f t="shared" si="9"/>
        <v>8</v>
      </c>
      <c r="C19" s="11"/>
      <c r="D19" s="11"/>
      <c r="E19" s="10"/>
      <c r="F19" s="10"/>
      <c r="G19" s="11"/>
      <c r="I19" s="10"/>
      <c r="J19" s="10"/>
      <c r="K19" s="12"/>
      <c r="L19" s="12"/>
      <c r="M19" s="13">
        <f t="shared" si="0"/>
        <v>0</v>
      </c>
      <c r="O19" s="12"/>
      <c r="P19" s="12"/>
      <c r="Q19" s="41">
        <f t="shared" si="5"/>
        <v>0</v>
      </c>
      <c r="S19" s="13"/>
      <c r="T19" s="13"/>
      <c r="V19" s="10"/>
      <c r="X19" s="47" t="str">
        <f t="shared" si="1"/>
        <v>×</v>
      </c>
      <c r="Z19" s="24" t="str">
        <f t="shared" si="6"/>
        <v>-</v>
      </c>
      <c r="AA19" s="42">
        <f t="shared" si="7"/>
        <v>0</v>
      </c>
      <c r="AC19" s="43">
        <f t="shared" si="2"/>
        <v>0</v>
      </c>
      <c r="AD19" s="43">
        <f t="shared" si="3"/>
        <v>0</v>
      </c>
      <c r="AE19" s="44">
        <f t="shared" si="8"/>
        <v>0</v>
      </c>
      <c r="AF19" s="6" t="str">
        <f t="shared" si="4"/>
        <v>○</v>
      </c>
    </row>
    <row r="20" spans="1:32" ht="17.45" customHeight="1" x14ac:dyDescent="0.4">
      <c r="A20" s="38" t="s">
        <v>2</v>
      </c>
      <c r="B20" s="2">
        <f t="shared" si="9"/>
        <v>9</v>
      </c>
      <c r="C20" s="11"/>
      <c r="D20" s="11"/>
      <c r="E20" s="10"/>
      <c r="F20" s="10"/>
      <c r="G20" s="11"/>
      <c r="I20" s="10"/>
      <c r="J20" s="10"/>
      <c r="K20" s="12"/>
      <c r="L20" s="12"/>
      <c r="M20" s="13">
        <f t="shared" si="0"/>
        <v>0</v>
      </c>
      <c r="O20" s="12"/>
      <c r="P20" s="12"/>
      <c r="Q20" s="41">
        <f t="shared" si="5"/>
        <v>0</v>
      </c>
      <c r="S20" s="13"/>
      <c r="T20" s="13"/>
      <c r="V20" s="10"/>
      <c r="X20" s="47" t="str">
        <f t="shared" si="1"/>
        <v>×</v>
      </c>
      <c r="Z20" s="24" t="str">
        <f t="shared" si="6"/>
        <v>-</v>
      </c>
      <c r="AA20" s="42">
        <f t="shared" si="7"/>
        <v>0</v>
      </c>
      <c r="AC20" s="43">
        <f t="shared" si="2"/>
        <v>0</v>
      </c>
      <c r="AD20" s="43">
        <f t="shared" si="3"/>
        <v>0</v>
      </c>
      <c r="AE20" s="44">
        <f t="shared" si="8"/>
        <v>0</v>
      </c>
      <c r="AF20" s="6" t="str">
        <f t="shared" si="4"/>
        <v>○</v>
      </c>
    </row>
    <row r="21" spans="1:32" ht="17.45" customHeight="1" x14ac:dyDescent="0.4">
      <c r="A21" s="38" t="s">
        <v>2</v>
      </c>
      <c r="B21" s="2">
        <f t="shared" si="9"/>
        <v>10</v>
      </c>
      <c r="C21" s="11"/>
      <c r="D21" s="11"/>
      <c r="E21" s="10"/>
      <c r="F21" s="10"/>
      <c r="G21" s="11"/>
      <c r="I21" s="10"/>
      <c r="J21" s="10"/>
      <c r="K21" s="12"/>
      <c r="L21" s="12"/>
      <c r="M21" s="13">
        <f t="shared" si="0"/>
        <v>0</v>
      </c>
      <c r="O21" s="12"/>
      <c r="P21" s="12"/>
      <c r="Q21" s="41">
        <f t="shared" si="5"/>
        <v>0</v>
      </c>
      <c r="S21" s="13"/>
      <c r="T21" s="13"/>
      <c r="V21" s="10"/>
      <c r="X21" s="47" t="str">
        <f t="shared" si="1"/>
        <v>×</v>
      </c>
      <c r="Z21" s="24" t="str">
        <f t="shared" si="6"/>
        <v>-</v>
      </c>
      <c r="AA21" s="42">
        <f t="shared" si="7"/>
        <v>0</v>
      </c>
      <c r="AC21" s="43">
        <f t="shared" si="2"/>
        <v>0</v>
      </c>
      <c r="AD21" s="43">
        <f t="shared" si="3"/>
        <v>0</v>
      </c>
      <c r="AE21" s="44">
        <f t="shared" si="8"/>
        <v>0</v>
      </c>
      <c r="AF21" s="6" t="str">
        <f t="shared" si="4"/>
        <v>○</v>
      </c>
    </row>
    <row r="22" spans="1:32" ht="17.45" customHeight="1" x14ac:dyDescent="0.4">
      <c r="A22" s="38" t="s">
        <v>2</v>
      </c>
      <c r="B22" s="2">
        <f t="shared" si="9"/>
        <v>11</v>
      </c>
      <c r="C22" s="11"/>
      <c r="D22" s="11"/>
      <c r="E22" s="10"/>
      <c r="F22" s="10"/>
      <c r="G22" s="11"/>
      <c r="I22" s="10"/>
      <c r="J22" s="10"/>
      <c r="K22" s="12"/>
      <c r="L22" s="12"/>
      <c r="M22" s="13">
        <f t="shared" si="0"/>
        <v>0</v>
      </c>
      <c r="O22" s="12"/>
      <c r="P22" s="12"/>
      <c r="Q22" s="41">
        <f t="shared" si="5"/>
        <v>0</v>
      </c>
      <c r="S22" s="13"/>
      <c r="T22" s="13"/>
      <c r="V22" s="10"/>
      <c r="X22" s="47" t="str">
        <f t="shared" si="1"/>
        <v>×</v>
      </c>
      <c r="Z22" s="24" t="str">
        <f t="shared" si="6"/>
        <v>-</v>
      </c>
      <c r="AA22" s="42">
        <f t="shared" si="7"/>
        <v>0</v>
      </c>
      <c r="AC22" s="43">
        <f t="shared" si="2"/>
        <v>0</v>
      </c>
      <c r="AD22" s="43">
        <f t="shared" si="3"/>
        <v>0</v>
      </c>
      <c r="AE22" s="44">
        <f t="shared" si="8"/>
        <v>0</v>
      </c>
      <c r="AF22" s="6" t="str">
        <f t="shared" si="4"/>
        <v>○</v>
      </c>
    </row>
    <row r="23" spans="1:32" ht="17.45" customHeight="1" x14ac:dyDescent="0.4">
      <c r="A23" s="38" t="s">
        <v>2</v>
      </c>
      <c r="B23" s="2">
        <f t="shared" si="9"/>
        <v>12</v>
      </c>
      <c r="C23" s="11"/>
      <c r="D23" s="11"/>
      <c r="E23" s="10"/>
      <c r="F23" s="10"/>
      <c r="G23" s="11"/>
      <c r="I23" s="10"/>
      <c r="J23" s="10"/>
      <c r="K23" s="12"/>
      <c r="L23" s="12"/>
      <c r="M23" s="13">
        <f t="shared" si="0"/>
        <v>0</v>
      </c>
      <c r="O23" s="12"/>
      <c r="P23" s="12"/>
      <c r="Q23" s="41">
        <f t="shared" si="5"/>
        <v>0</v>
      </c>
      <c r="S23" s="13"/>
      <c r="T23" s="13"/>
      <c r="V23" s="10"/>
      <c r="X23" s="47" t="str">
        <f t="shared" si="1"/>
        <v>×</v>
      </c>
      <c r="Z23" s="24" t="str">
        <f t="shared" si="6"/>
        <v>-</v>
      </c>
      <c r="AA23" s="42">
        <f t="shared" si="7"/>
        <v>0</v>
      </c>
      <c r="AC23" s="43">
        <f t="shared" si="2"/>
        <v>0</v>
      </c>
      <c r="AD23" s="43">
        <f t="shared" si="3"/>
        <v>0</v>
      </c>
      <c r="AE23" s="44">
        <f t="shared" si="8"/>
        <v>0</v>
      </c>
      <c r="AF23" s="6" t="str">
        <f t="shared" si="4"/>
        <v>○</v>
      </c>
    </row>
    <row r="24" spans="1:32" ht="17.45" customHeight="1" x14ac:dyDescent="0.4">
      <c r="A24" s="38" t="s">
        <v>2</v>
      </c>
      <c r="B24" s="2">
        <f t="shared" si="9"/>
        <v>13</v>
      </c>
      <c r="C24" s="11"/>
      <c r="D24" s="11"/>
      <c r="E24" s="10"/>
      <c r="F24" s="10"/>
      <c r="G24" s="11"/>
      <c r="I24" s="10"/>
      <c r="J24" s="10"/>
      <c r="K24" s="12"/>
      <c r="L24" s="12"/>
      <c r="M24" s="13">
        <f t="shared" si="0"/>
        <v>0</v>
      </c>
      <c r="O24" s="12"/>
      <c r="P24" s="12"/>
      <c r="Q24" s="41">
        <f t="shared" si="5"/>
        <v>0</v>
      </c>
      <c r="S24" s="13"/>
      <c r="T24" s="13"/>
      <c r="V24" s="10"/>
      <c r="X24" s="47" t="str">
        <f t="shared" si="1"/>
        <v>×</v>
      </c>
      <c r="Z24" s="24" t="str">
        <f t="shared" si="6"/>
        <v>-</v>
      </c>
      <c r="AA24" s="42">
        <f t="shared" si="7"/>
        <v>0</v>
      </c>
      <c r="AC24" s="43">
        <f t="shared" si="2"/>
        <v>0</v>
      </c>
      <c r="AD24" s="43">
        <f t="shared" si="3"/>
        <v>0</v>
      </c>
      <c r="AE24" s="44">
        <f t="shared" si="8"/>
        <v>0</v>
      </c>
      <c r="AF24" s="6" t="str">
        <f t="shared" si="4"/>
        <v>○</v>
      </c>
    </row>
    <row r="25" spans="1:32" ht="17.45" customHeight="1" x14ac:dyDescent="0.4">
      <c r="A25" s="38" t="s">
        <v>2</v>
      </c>
      <c r="B25" s="2">
        <f t="shared" si="9"/>
        <v>14</v>
      </c>
      <c r="C25" s="11"/>
      <c r="D25" s="11"/>
      <c r="E25" s="10"/>
      <c r="F25" s="10"/>
      <c r="G25" s="11"/>
      <c r="I25" s="10"/>
      <c r="J25" s="10"/>
      <c r="K25" s="12"/>
      <c r="L25" s="12"/>
      <c r="M25" s="13">
        <f t="shared" si="0"/>
        <v>0</v>
      </c>
      <c r="O25" s="12"/>
      <c r="P25" s="12"/>
      <c r="Q25" s="41">
        <f t="shared" si="5"/>
        <v>0</v>
      </c>
      <c r="S25" s="13"/>
      <c r="T25" s="13"/>
      <c r="V25" s="10"/>
      <c r="X25" s="47" t="str">
        <f t="shared" si="1"/>
        <v>×</v>
      </c>
      <c r="Z25" s="24" t="str">
        <f t="shared" si="6"/>
        <v>-</v>
      </c>
      <c r="AA25" s="42">
        <f t="shared" si="7"/>
        <v>0</v>
      </c>
      <c r="AC25" s="43">
        <f t="shared" si="2"/>
        <v>0</v>
      </c>
      <c r="AD25" s="43">
        <f t="shared" si="3"/>
        <v>0</v>
      </c>
      <c r="AE25" s="44">
        <f t="shared" si="8"/>
        <v>0</v>
      </c>
      <c r="AF25" s="6" t="str">
        <f t="shared" si="4"/>
        <v>○</v>
      </c>
    </row>
    <row r="26" spans="1:32" ht="17.45" customHeight="1" x14ac:dyDescent="0.4">
      <c r="A26" s="38" t="s">
        <v>2</v>
      </c>
      <c r="B26" s="2">
        <f t="shared" si="9"/>
        <v>15</v>
      </c>
      <c r="C26" s="11"/>
      <c r="D26" s="11"/>
      <c r="E26" s="10"/>
      <c r="F26" s="10"/>
      <c r="G26" s="11"/>
      <c r="I26" s="10"/>
      <c r="J26" s="10"/>
      <c r="K26" s="12"/>
      <c r="L26" s="12"/>
      <c r="M26" s="13">
        <f t="shared" si="0"/>
        <v>0</v>
      </c>
      <c r="O26" s="12"/>
      <c r="P26" s="12"/>
      <c r="Q26" s="41">
        <f t="shared" si="5"/>
        <v>0</v>
      </c>
      <c r="S26" s="13"/>
      <c r="T26" s="13"/>
      <c r="V26" s="10"/>
      <c r="X26" s="47" t="str">
        <f t="shared" si="1"/>
        <v>×</v>
      </c>
      <c r="Z26" s="24" t="str">
        <f t="shared" si="6"/>
        <v>-</v>
      </c>
      <c r="AA26" s="42">
        <f t="shared" si="7"/>
        <v>0</v>
      </c>
      <c r="AC26" s="43">
        <f t="shared" si="2"/>
        <v>0</v>
      </c>
      <c r="AD26" s="43">
        <f t="shared" si="3"/>
        <v>0</v>
      </c>
      <c r="AE26" s="44">
        <f t="shared" si="8"/>
        <v>0</v>
      </c>
      <c r="AF26" s="6" t="str">
        <f t="shared" si="4"/>
        <v>○</v>
      </c>
    </row>
    <row r="27" spans="1:32" ht="17.45" customHeight="1" x14ac:dyDescent="0.4">
      <c r="A27" s="38" t="s">
        <v>2</v>
      </c>
      <c r="B27" s="2">
        <f t="shared" si="9"/>
        <v>16</v>
      </c>
      <c r="C27" s="11"/>
      <c r="D27" s="11"/>
      <c r="E27" s="10"/>
      <c r="F27" s="10"/>
      <c r="G27" s="11"/>
      <c r="I27" s="10"/>
      <c r="J27" s="10"/>
      <c r="K27" s="12"/>
      <c r="L27" s="12"/>
      <c r="M27" s="13">
        <f t="shared" si="0"/>
        <v>0</v>
      </c>
      <c r="O27" s="12"/>
      <c r="P27" s="12"/>
      <c r="Q27" s="41">
        <f t="shared" si="5"/>
        <v>0</v>
      </c>
      <c r="S27" s="13"/>
      <c r="T27" s="13"/>
      <c r="V27" s="10"/>
      <c r="X27" s="47" t="str">
        <f t="shared" si="1"/>
        <v>×</v>
      </c>
      <c r="Z27" s="24" t="str">
        <f t="shared" si="6"/>
        <v>-</v>
      </c>
      <c r="AA27" s="42">
        <f t="shared" si="7"/>
        <v>0</v>
      </c>
      <c r="AC27" s="43">
        <f t="shared" si="2"/>
        <v>0</v>
      </c>
      <c r="AD27" s="43">
        <f t="shared" si="3"/>
        <v>0</v>
      </c>
      <c r="AE27" s="44">
        <f t="shared" si="8"/>
        <v>0</v>
      </c>
      <c r="AF27" s="6" t="str">
        <f t="shared" si="4"/>
        <v>○</v>
      </c>
    </row>
    <row r="28" spans="1:32" ht="17.45" customHeight="1" x14ac:dyDescent="0.4">
      <c r="A28" s="38" t="s">
        <v>2</v>
      </c>
      <c r="B28" s="2">
        <f t="shared" si="9"/>
        <v>17</v>
      </c>
      <c r="C28" s="11"/>
      <c r="D28" s="11"/>
      <c r="E28" s="10"/>
      <c r="F28" s="10"/>
      <c r="G28" s="11"/>
      <c r="I28" s="10"/>
      <c r="J28" s="10"/>
      <c r="K28" s="12"/>
      <c r="L28" s="12"/>
      <c r="M28" s="13">
        <f t="shared" si="0"/>
        <v>0</v>
      </c>
      <c r="O28" s="12"/>
      <c r="P28" s="12"/>
      <c r="Q28" s="41">
        <f t="shared" si="5"/>
        <v>0</v>
      </c>
      <c r="S28" s="13"/>
      <c r="T28" s="13"/>
      <c r="V28" s="10"/>
      <c r="X28" s="47" t="str">
        <f t="shared" si="1"/>
        <v>×</v>
      </c>
      <c r="Z28" s="24" t="str">
        <f t="shared" si="6"/>
        <v>-</v>
      </c>
      <c r="AA28" s="42">
        <f t="shared" si="7"/>
        <v>0</v>
      </c>
      <c r="AC28" s="43">
        <f t="shared" si="2"/>
        <v>0</v>
      </c>
      <c r="AD28" s="43">
        <f t="shared" si="3"/>
        <v>0</v>
      </c>
      <c r="AE28" s="44">
        <f t="shared" si="8"/>
        <v>0</v>
      </c>
      <c r="AF28" s="6" t="str">
        <f t="shared" si="4"/>
        <v>○</v>
      </c>
    </row>
    <row r="29" spans="1:32" ht="17.45" customHeight="1" x14ac:dyDescent="0.4">
      <c r="A29" s="38" t="s">
        <v>2</v>
      </c>
      <c r="B29" s="2">
        <f t="shared" si="9"/>
        <v>18</v>
      </c>
      <c r="C29" s="11"/>
      <c r="D29" s="11"/>
      <c r="E29" s="10"/>
      <c r="F29" s="10"/>
      <c r="G29" s="11"/>
      <c r="I29" s="10"/>
      <c r="J29" s="10"/>
      <c r="K29" s="12"/>
      <c r="L29" s="12"/>
      <c r="M29" s="13">
        <f t="shared" si="0"/>
        <v>0</v>
      </c>
      <c r="O29" s="12"/>
      <c r="P29" s="12"/>
      <c r="Q29" s="41">
        <f t="shared" si="5"/>
        <v>0</v>
      </c>
      <c r="S29" s="13"/>
      <c r="T29" s="13"/>
      <c r="V29" s="10"/>
      <c r="X29" s="47" t="str">
        <f t="shared" si="1"/>
        <v>×</v>
      </c>
      <c r="Z29" s="24" t="str">
        <f t="shared" si="6"/>
        <v>-</v>
      </c>
      <c r="AA29" s="42">
        <f t="shared" si="7"/>
        <v>0</v>
      </c>
      <c r="AC29" s="43">
        <f t="shared" si="2"/>
        <v>0</v>
      </c>
      <c r="AD29" s="43">
        <f t="shared" si="3"/>
        <v>0</v>
      </c>
      <c r="AE29" s="44">
        <f t="shared" si="8"/>
        <v>0</v>
      </c>
      <c r="AF29" s="6" t="str">
        <f t="shared" si="4"/>
        <v>○</v>
      </c>
    </row>
    <row r="30" spans="1:32" ht="17.45" customHeight="1" x14ac:dyDescent="0.4">
      <c r="A30" s="38" t="s">
        <v>2</v>
      </c>
      <c r="B30" s="2">
        <f t="shared" si="9"/>
        <v>19</v>
      </c>
      <c r="C30" s="11"/>
      <c r="D30" s="11"/>
      <c r="E30" s="10"/>
      <c r="F30" s="10"/>
      <c r="G30" s="11"/>
      <c r="I30" s="10"/>
      <c r="J30" s="10"/>
      <c r="K30" s="12"/>
      <c r="L30" s="12"/>
      <c r="M30" s="13">
        <f t="shared" si="0"/>
        <v>0</v>
      </c>
      <c r="O30" s="12"/>
      <c r="P30" s="12"/>
      <c r="Q30" s="41">
        <f t="shared" si="5"/>
        <v>0</v>
      </c>
      <c r="S30" s="13"/>
      <c r="T30" s="13"/>
      <c r="V30" s="10"/>
      <c r="X30" s="47" t="str">
        <f t="shared" si="1"/>
        <v>×</v>
      </c>
      <c r="Z30" s="24" t="str">
        <f t="shared" si="6"/>
        <v>-</v>
      </c>
      <c r="AA30" s="42">
        <f t="shared" si="7"/>
        <v>0</v>
      </c>
      <c r="AC30" s="43">
        <f t="shared" si="2"/>
        <v>0</v>
      </c>
      <c r="AD30" s="43">
        <f t="shared" si="3"/>
        <v>0</v>
      </c>
      <c r="AE30" s="44">
        <f t="shared" si="8"/>
        <v>0</v>
      </c>
      <c r="AF30" s="6" t="str">
        <f t="shared" si="4"/>
        <v>○</v>
      </c>
    </row>
    <row r="31" spans="1:32" ht="17.45" customHeight="1" x14ac:dyDescent="0.4">
      <c r="A31" s="38" t="s">
        <v>2</v>
      </c>
      <c r="B31" s="2">
        <f t="shared" si="9"/>
        <v>20</v>
      </c>
      <c r="C31" s="11"/>
      <c r="D31" s="11"/>
      <c r="E31" s="10"/>
      <c r="F31" s="10"/>
      <c r="G31" s="11"/>
      <c r="I31" s="10"/>
      <c r="J31" s="10"/>
      <c r="K31" s="12"/>
      <c r="L31" s="12"/>
      <c r="M31" s="13">
        <f t="shared" si="0"/>
        <v>0</v>
      </c>
      <c r="O31" s="12"/>
      <c r="P31" s="12"/>
      <c r="Q31" s="41">
        <f t="shared" si="5"/>
        <v>0</v>
      </c>
      <c r="S31" s="13"/>
      <c r="T31" s="13"/>
      <c r="V31" s="10"/>
      <c r="X31" s="47" t="str">
        <f t="shared" si="1"/>
        <v>×</v>
      </c>
      <c r="Z31" s="24" t="str">
        <f t="shared" si="6"/>
        <v>-</v>
      </c>
      <c r="AA31" s="42">
        <f t="shared" si="7"/>
        <v>0</v>
      </c>
      <c r="AC31" s="43">
        <f t="shared" si="2"/>
        <v>0</v>
      </c>
      <c r="AD31" s="43">
        <f t="shared" si="3"/>
        <v>0</v>
      </c>
      <c r="AE31" s="44">
        <f t="shared" si="8"/>
        <v>0</v>
      </c>
      <c r="AF31" s="6" t="str">
        <f t="shared" si="4"/>
        <v>○</v>
      </c>
    </row>
    <row r="32" spans="1:32" ht="17.45" customHeight="1" x14ac:dyDescent="0.4">
      <c r="A32" s="38" t="s">
        <v>2</v>
      </c>
      <c r="B32" s="2">
        <f t="shared" si="9"/>
        <v>21</v>
      </c>
      <c r="C32" s="11"/>
      <c r="D32" s="11"/>
      <c r="E32" s="10"/>
      <c r="F32" s="10"/>
      <c r="G32" s="11"/>
      <c r="I32" s="10"/>
      <c r="J32" s="10"/>
      <c r="K32" s="12"/>
      <c r="L32" s="12"/>
      <c r="M32" s="13">
        <f t="shared" si="0"/>
        <v>0</v>
      </c>
      <c r="O32" s="12"/>
      <c r="P32" s="12"/>
      <c r="Q32" s="41">
        <f t="shared" si="5"/>
        <v>0</v>
      </c>
      <c r="S32" s="13"/>
      <c r="T32" s="13"/>
      <c r="V32" s="10"/>
      <c r="X32" s="47" t="str">
        <f t="shared" si="1"/>
        <v>×</v>
      </c>
      <c r="Z32" s="24" t="str">
        <f t="shared" si="6"/>
        <v>-</v>
      </c>
      <c r="AA32" s="42">
        <f t="shared" si="7"/>
        <v>0</v>
      </c>
      <c r="AC32" s="43">
        <f t="shared" si="2"/>
        <v>0</v>
      </c>
      <c r="AD32" s="43">
        <f t="shared" si="3"/>
        <v>0</v>
      </c>
      <c r="AE32" s="44">
        <f t="shared" si="8"/>
        <v>0</v>
      </c>
      <c r="AF32" s="6" t="str">
        <f t="shared" si="4"/>
        <v>○</v>
      </c>
    </row>
    <row r="33" spans="1:32" ht="17.45" customHeight="1" x14ac:dyDescent="0.4">
      <c r="A33" s="38" t="s">
        <v>2</v>
      </c>
      <c r="B33" s="2">
        <f t="shared" si="9"/>
        <v>22</v>
      </c>
      <c r="C33" s="11"/>
      <c r="D33" s="11"/>
      <c r="E33" s="10"/>
      <c r="F33" s="10"/>
      <c r="G33" s="11"/>
      <c r="I33" s="10"/>
      <c r="J33" s="10"/>
      <c r="K33" s="12"/>
      <c r="L33" s="12"/>
      <c r="M33" s="13">
        <f t="shared" si="0"/>
        <v>0</v>
      </c>
      <c r="O33" s="12"/>
      <c r="P33" s="12"/>
      <c r="Q33" s="41">
        <f t="shared" si="5"/>
        <v>0</v>
      </c>
      <c r="S33" s="13"/>
      <c r="T33" s="13"/>
      <c r="V33" s="10"/>
      <c r="X33" s="47" t="str">
        <f t="shared" si="1"/>
        <v>×</v>
      </c>
      <c r="Z33" s="24" t="str">
        <f t="shared" si="6"/>
        <v>-</v>
      </c>
      <c r="AA33" s="42">
        <f t="shared" si="7"/>
        <v>0</v>
      </c>
      <c r="AC33" s="43">
        <f t="shared" si="2"/>
        <v>0</v>
      </c>
      <c r="AD33" s="43">
        <f t="shared" si="3"/>
        <v>0</v>
      </c>
      <c r="AE33" s="44">
        <f t="shared" si="8"/>
        <v>0</v>
      </c>
      <c r="AF33" s="6" t="str">
        <f t="shared" si="4"/>
        <v>○</v>
      </c>
    </row>
    <row r="34" spans="1:32" ht="17.45" customHeight="1" x14ac:dyDescent="0.4">
      <c r="A34" s="38" t="s">
        <v>2</v>
      </c>
      <c r="B34" s="2">
        <f t="shared" si="9"/>
        <v>23</v>
      </c>
      <c r="C34" s="11"/>
      <c r="D34" s="11"/>
      <c r="E34" s="10"/>
      <c r="F34" s="10"/>
      <c r="G34" s="11"/>
      <c r="I34" s="10"/>
      <c r="J34" s="10"/>
      <c r="K34" s="12"/>
      <c r="L34" s="12"/>
      <c r="M34" s="13">
        <f t="shared" si="0"/>
        <v>0</v>
      </c>
      <c r="O34" s="12"/>
      <c r="P34" s="12"/>
      <c r="Q34" s="41">
        <f t="shared" si="5"/>
        <v>0</v>
      </c>
      <c r="S34" s="13"/>
      <c r="T34" s="13"/>
      <c r="V34" s="10"/>
      <c r="X34" s="47" t="str">
        <f t="shared" si="1"/>
        <v>×</v>
      </c>
      <c r="Z34" s="24" t="str">
        <f t="shared" si="6"/>
        <v>-</v>
      </c>
      <c r="AA34" s="42">
        <f t="shared" si="7"/>
        <v>0</v>
      </c>
      <c r="AC34" s="43">
        <f t="shared" si="2"/>
        <v>0</v>
      </c>
      <c r="AD34" s="43">
        <f t="shared" si="3"/>
        <v>0</v>
      </c>
      <c r="AE34" s="44">
        <f t="shared" si="8"/>
        <v>0</v>
      </c>
      <c r="AF34" s="6" t="str">
        <f t="shared" si="4"/>
        <v>○</v>
      </c>
    </row>
    <row r="35" spans="1:32" ht="17.45" customHeight="1" x14ac:dyDescent="0.4">
      <c r="A35" s="38" t="s">
        <v>2</v>
      </c>
      <c r="B35" s="2">
        <f t="shared" si="9"/>
        <v>24</v>
      </c>
      <c r="C35" s="11"/>
      <c r="D35" s="11"/>
      <c r="E35" s="10"/>
      <c r="F35" s="10"/>
      <c r="G35" s="11"/>
      <c r="I35" s="10"/>
      <c r="J35" s="10"/>
      <c r="K35" s="12"/>
      <c r="L35" s="12"/>
      <c r="M35" s="13">
        <f t="shared" si="0"/>
        <v>0</v>
      </c>
      <c r="O35" s="12"/>
      <c r="P35" s="12"/>
      <c r="Q35" s="41">
        <f t="shared" si="5"/>
        <v>0</v>
      </c>
      <c r="S35" s="13"/>
      <c r="T35" s="13"/>
      <c r="V35" s="10"/>
      <c r="X35" s="47" t="str">
        <f t="shared" si="1"/>
        <v>×</v>
      </c>
      <c r="Z35" s="24" t="str">
        <f t="shared" si="6"/>
        <v>-</v>
      </c>
      <c r="AA35" s="42">
        <f t="shared" si="7"/>
        <v>0</v>
      </c>
      <c r="AC35" s="43">
        <f t="shared" si="2"/>
        <v>0</v>
      </c>
      <c r="AD35" s="43">
        <f t="shared" si="3"/>
        <v>0</v>
      </c>
      <c r="AE35" s="44">
        <f t="shared" si="8"/>
        <v>0</v>
      </c>
      <c r="AF35" s="6" t="str">
        <f t="shared" si="4"/>
        <v>○</v>
      </c>
    </row>
    <row r="36" spans="1:32" ht="17.45" customHeight="1" x14ac:dyDescent="0.4">
      <c r="A36" s="38" t="s">
        <v>2</v>
      </c>
      <c r="B36" s="2">
        <f t="shared" si="9"/>
        <v>25</v>
      </c>
      <c r="C36" s="11"/>
      <c r="D36" s="11"/>
      <c r="E36" s="10"/>
      <c r="F36" s="10"/>
      <c r="G36" s="11"/>
      <c r="I36" s="10"/>
      <c r="J36" s="10"/>
      <c r="K36" s="12"/>
      <c r="L36" s="12"/>
      <c r="M36" s="13">
        <f t="shared" si="0"/>
        <v>0</v>
      </c>
      <c r="O36" s="12"/>
      <c r="P36" s="12"/>
      <c r="Q36" s="41">
        <f t="shared" si="5"/>
        <v>0</v>
      </c>
      <c r="S36" s="13"/>
      <c r="T36" s="13"/>
      <c r="V36" s="10"/>
      <c r="X36" s="47" t="str">
        <f t="shared" si="1"/>
        <v>×</v>
      </c>
      <c r="Z36" s="24" t="str">
        <f t="shared" si="6"/>
        <v>-</v>
      </c>
      <c r="AA36" s="42">
        <f t="shared" si="7"/>
        <v>0</v>
      </c>
      <c r="AC36" s="43">
        <f t="shared" si="2"/>
        <v>0</v>
      </c>
      <c r="AD36" s="43">
        <f t="shared" si="3"/>
        <v>0</v>
      </c>
      <c r="AE36" s="44">
        <f t="shared" si="8"/>
        <v>0</v>
      </c>
      <c r="AF36" s="6" t="str">
        <f t="shared" si="4"/>
        <v>○</v>
      </c>
    </row>
    <row r="37" spans="1:32" ht="17.45" customHeight="1" x14ac:dyDescent="0.4">
      <c r="A37" s="38" t="s">
        <v>2</v>
      </c>
      <c r="B37" s="2">
        <f t="shared" si="9"/>
        <v>26</v>
      </c>
      <c r="C37" s="11"/>
      <c r="D37" s="11"/>
      <c r="E37" s="10"/>
      <c r="F37" s="10"/>
      <c r="G37" s="11"/>
      <c r="I37" s="10"/>
      <c r="J37" s="10"/>
      <c r="K37" s="12"/>
      <c r="L37" s="12"/>
      <c r="M37" s="13">
        <f t="shared" si="0"/>
        <v>0</v>
      </c>
      <c r="O37" s="12"/>
      <c r="P37" s="12"/>
      <c r="Q37" s="41">
        <f t="shared" si="5"/>
        <v>0</v>
      </c>
      <c r="S37" s="13"/>
      <c r="T37" s="13"/>
      <c r="V37" s="10"/>
      <c r="X37" s="47" t="str">
        <f t="shared" si="1"/>
        <v>×</v>
      </c>
      <c r="Z37" s="24" t="str">
        <f t="shared" si="6"/>
        <v>-</v>
      </c>
      <c r="AA37" s="42">
        <f t="shared" si="7"/>
        <v>0</v>
      </c>
      <c r="AC37" s="43">
        <f t="shared" si="2"/>
        <v>0</v>
      </c>
      <c r="AD37" s="43">
        <f t="shared" si="3"/>
        <v>0</v>
      </c>
      <c r="AE37" s="44">
        <f t="shared" si="8"/>
        <v>0</v>
      </c>
      <c r="AF37" s="6" t="str">
        <f t="shared" si="4"/>
        <v>○</v>
      </c>
    </row>
    <row r="38" spans="1:32" ht="17.45" customHeight="1" x14ac:dyDescent="0.4">
      <c r="A38" s="38" t="s">
        <v>2</v>
      </c>
      <c r="B38" s="2">
        <f t="shared" si="9"/>
        <v>27</v>
      </c>
      <c r="C38" s="11"/>
      <c r="D38" s="11"/>
      <c r="E38" s="10"/>
      <c r="F38" s="10"/>
      <c r="G38" s="11"/>
      <c r="I38" s="10"/>
      <c r="J38" s="10"/>
      <c r="K38" s="12"/>
      <c r="L38" s="12"/>
      <c r="M38" s="13">
        <f t="shared" si="0"/>
        <v>0</v>
      </c>
      <c r="O38" s="12"/>
      <c r="P38" s="12"/>
      <c r="Q38" s="41">
        <f t="shared" si="5"/>
        <v>0</v>
      </c>
      <c r="S38" s="13"/>
      <c r="T38" s="13"/>
      <c r="V38" s="10"/>
      <c r="X38" s="47" t="str">
        <f t="shared" si="1"/>
        <v>×</v>
      </c>
      <c r="Z38" s="24" t="str">
        <f t="shared" si="6"/>
        <v>-</v>
      </c>
      <c r="AA38" s="42">
        <f t="shared" si="7"/>
        <v>0</v>
      </c>
      <c r="AC38" s="43">
        <f t="shared" si="2"/>
        <v>0</v>
      </c>
      <c r="AD38" s="43">
        <f t="shared" si="3"/>
        <v>0</v>
      </c>
      <c r="AE38" s="44">
        <f t="shared" si="8"/>
        <v>0</v>
      </c>
      <c r="AF38" s="6" t="str">
        <f t="shared" si="4"/>
        <v>○</v>
      </c>
    </row>
    <row r="39" spans="1:32" ht="17.45" customHeight="1" x14ac:dyDescent="0.4">
      <c r="A39" s="38" t="s">
        <v>2</v>
      </c>
      <c r="B39" s="2">
        <f t="shared" si="9"/>
        <v>28</v>
      </c>
      <c r="C39" s="11"/>
      <c r="D39" s="11"/>
      <c r="E39" s="10"/>
      <c r="F39" s="10"/>
      <c r="G39" s="11"/>
      <c r="I39" s="10"/>
      <c r="J39" s="10"/>
      <c r="K39" s="12"/>
      <c r="L39" s="12"/>
      <c r="M39" s="13">
        <f t="shared" si="0"/>
        <v>0</v>
      </c>
      <c r="O39" s="12"/>
      <c r="P39" s="12"/>
      <c r="Q39" s="41">
        <f t="shared" si="5"/>
        <v>0</v>
      </c>
      <c r="S39" s="13"/>
      <c r="T39" s="13"/>
      <c r="V39" s="10"/>
      <c r="X39" s="47" t="str">
        <f t="shared" si="1"/>
        <v>×</v>
      </c>
      <c r="Z39" s="24" t="str">
        <f t="shared" si="6"/>
        <v>-</v>
      </c>
      <c r="AA39" s="42">
        <f t="shared" si="7"/>
        <v>0</v>
      </c>
      <c r="AC39" s="43">
        <f t="shared" si="2"/>
        <v>0</v>
      </c>
      <c r="AD39" s="43">
        <f t="shared" si="3"/>
        <v>0</v>
      </c>
      <c r="AE39" s="44">
        <f t="shared" si="8"/>
        <v>0</v>
      </c>
      <c r="AF39" s="6" t="str">
        <f t="shared" si="4"/>
        <v>○</v>
      </c>
    </row>
    <row r="40" spans="1:32" ht="17.45" customHeight="1" x14ac:dyDescent="0.4">
      <c r="A40" s="38" t="s">
        <v>2</v>
      </c>
      <c r="B40" s="2">
        <f t="shared" si="9"/>
        <v>29</v>
      </c>
      <c r="C40" s="11"/>
      <c r="D40" s="11"/>
      <c r="E40" s="10"/>
      <c r="F40" s="10"/>
      <c r="G40" s="11"/>
      <c r="I40" s="10"/>
      <c r="J40" s="10"/>
      <c r="K40" s="12"/>
      <c r="L40" s="12"/>
      <c r="M40" s="13">
        <f t="shared" si="0"/>
        <v>0</v>
      </c>
      <c r="O40" s="12"/>
      <c r="P40" s="12"/>
      <c r="Q40" s="41">
        <f t="shared" si="5"/>
        <v>0</v>
      </c>
      <c r="S40" s="13"/>
      <c r="T40" s="13"/>
      <c r="V40" s="10"/>
      <c r="X40" s="47" t="str">
        <f t="shared" si="1"/>
        <v>×</v>
      </c>
      <c r="Z40" s="24" t="str">
        <f t="shared" si="6"/>
        <v>-</v>
      </c>
      <c r="AA40" s="42">
        <f t="shared" si="7"/>
        <v>0</v>
      </c>
      <c r="AC40" s="43">
        <f t="shared" si="2"/>
        <v>0</v>
      </c>
      <c r="AD40" s="43">
        <f t="shared" si="3"/>
        <v>0</v>
      </c>
      <c r="AE40" s="44">
        <f t="shared" si="8"/>
        <v>0</v>
      </c>
      <c r="AF40" s="6" t="str">
        <f t="shared" si="4"/>
        <v>○</v>
      </c>
    </row>
    <row r="41" spans="1:32" ht="17.45" customHeight="1" x14ac:dyDescent="0.4">
      <c r="A41" s="38" t="s">
        <v>2</v>
      </c>
      <c r="B41" s="2">
        <f t="shared" si="9"/>
        <v>30</v>
      </c>
      <c r="C41" s="11"/>
      <c r="D41" s="11"/>
      <c r="E41" s="10"/>
      <c r="F41" s="10"/>
      <c r="G41" s="11"/>
      <c r="I41" s="10"/>
      <c r="J41" s="10"/>
      <c r="K41" s="12"/>
      <c r="L41" s="12"/>
      <c r="M41" s="13">
        <f t="shared" si="0"/>
        <v>0</v>
      </c>
      <c r="O41" s="12"/>
      <c r="P41" s="12"/>
      <c r="Q41" s="41">
        <f t="shared" si="5"/>
        <v>0</v>
      </c>
      <c r="S41" s="13"/>
      <c r="T41" s="13"/>
      <c r="V41" s="10"/>
      <c r="X41" s="47" t="str">
        <f t="shared" si="1"/>
        <v>×</v>
      </c>
      <c r="Z41" s="24" t="str">
        <f t="shared" si="6"/>
        <v>-</v>
      </c>
      <c r="AA41" s="42">
        <f t="shared" si="7"/>
        <v>0</v>
      </c>
      <c r="AC41" s="43">
        <f t="shared" si="2"/>
        <v>0</v>
      </c>
      <c r="AD41" s="43">
        <f t="shared" si="3"/>
        <v>0</v>
      </c>
      <c r="AE41" s="44">
        <f t="shared" si="8"/>
        <v>0</v>
      </c>
      <c r="AF41" s="6" t="str">
        <f t="shared" si="4"/>
        <v>○</v>
      </c>
    </row>
    <row r="42" spans="1:32" ht="17.45" customHeight="1" x14ac:dyDescent="0.4">
      <c r="A42" s="38" t="s">
        <v>2</v>
      </c>
      <c r="B42" s="2">
        <f t="shared" si="9"/>
        <v>31</v>
      </c>
      <c r="C42" s="11"/>
      <c r="D42" s="11"/>
      <c r="E42" s="10"/>
      <c r="F42" s="10"/>
      <c r="G42" s="11"/>
      <c r="I42" s="10"/>
      <c r="J42" s="10"/>
      <c r="K42" s="12"/>
      <c r="L42" s="12"/>
      <c r="M42" s="13">
        <f t="shared" si="0"/>
        <v>0</v>
      </c>
      <c r="O42" s="12"/>
      <c r="P42" s="12"/>
      <c r="Q42" s="41">
        <f t="shared" si="5"/>
        <v>0</v>
      </c>
      <c r="S42" s="13"/>
      <c r="T42" s="13"/>
      <c r="V42" s="10"/>
      <c r="X42" s="47" t="str">
        <f t="shared" si="1"/>
        <v>×</v>
      </c>
      <c r="Z42" s="24" t="str">
        <f t="shared" si="6"/>
        <v>-</v>
      </c>
      <c r="AA42" s="42">
        <f t="shared" si="7"/>
        <v>0</v>
      </c>
      <c r="AC42" s="43">
        <f t="shared" si="2"/>
        <v>0</v>
      </c>
      <c r="AD42" s="43">
        <f t="shared" si="3"/>
        <v>0</v>
      </c>
      <c r="AE42" s="44">
        <f t="shared" si="8"/>
        <v>0</v>
      </c>
      <c r="AF42" s="6" t="str">
        <f t="shared" si="4"/>
        <v>○</v>
      </c>
    </row>
    <row r="43" spans="1:32" ht="17.45" customHeight="1" x14ac:dyDescent="0.4">
      <c r="A43" s="38" t="s">
        <v>2</v>
      </c>
      <c r="B43" s="2">
        <f t="shared" si="9"/>
        <v>32</v>
      </c>
      <c r="C43" s="11"/>
      <c r="D43" s="11"/>
      <c r="E43" s="10"/>
      <c r="F43" s="10"/>
      <c r="G43" s="11"/>
      <c r="I43" s="10"/>
      <c r="J43" s="10"/>
      <c r="K43" s="12"/>
      <c r="L43" s="12"/>
      <c r="M43" s="13">
        <f t="shared" si="0"/>
        <v>0</v>
      </c>
      <c r="O43" s="12"/>
      <c r="P43" s="12"/>
      <c r="Q43" s="41">
        <f t="shared" si="5"/>
        <v>0</v>
      </c>
      <c r="S43" s="13"/>
      <c r="T43" s="13"/>
      <c r="V43" s="10"/>
      <c r="X43" s="47" t="str">
        <f t="shared" si="1"/>
        <v>×</v>
      </c>
      <c r="Z43" s="24" t="str">
        <f t="shared" si="6"/>
        <v>-</v>
      </c>
      <c r="AA43" s="42">
        <f t="shared" si="7"/>
        <v>0</v>
      </c>
      <c r="AC43" s="43">
        <f t="shared" si="2"/>
        <v>0</v>
      </c>
      <c r="AD43" s="43">
        <f t="shared" si="3"/>
        <v>0</v>
      </c>
      <c r="AE43" s="44">
        <f t="shared" si="8"/>
        <v>0</v>
      </c>
      <c r="AF43" s="6" t="str">
        <f t="shared" si="4"/>
        <v>○</v>
      </c>
    </row>
    <row r="44" spans="1:32" ht="17.45" customHeight="1" x14ac:dyDescent="0.4">
      <c r="A44" s="38" t="s">
        <v>2</v>
      </c>
      <c r="B44" s="2">
        <f t="shared" si="9"/>
        <v>33</v>
      </c>
      <c r="C44" s="11"/>
      <c r="D44" s="11"/>
      <c r="E44" s="10"/>
      <c r="F44" s="10"/>
      <c r="G44" s="11"/>
      <c r="I44" s="10"/>
      <c r="J44" s="10"/>
      <c r="K44" s="12"/>
      <c r="L44" s="12"/>
      <c r="M44" s="13">
        <f t="shared" si="0"/>
        <v>0</v>
      </c>
      <c r="O44" s="12"/>
      <c r="P44" s="12"/>
      <c r="Q44" s="41">
        <f t="shared" si="5"/>
        <v>0</v>
      </c>
      <c r="S44" s="13"/>
      <c r="T44" s="13"/>
      <c r="V44" s="10"/>
      <c r="X44" s="47" t="str">
        <f t="shared" ref="X44:X61" si="10">IF(F44="○","‐",IF(E44="職員","‐",IF((AD44-AC44)&gt;(AC44*0.005),"○","×")))</f>
        <v>×</v>
      </c>
      <c r="Z44" s="24" t="str">
        <f t="shared" si="6"/>
        <v>-</v>
      </c>
      <c r="AA44" s="42">
        <f t="shared" si="7"/>
        <v>0</v>
      </c>
      <c r="AC44" s="43">
        <f t="shared" ref="AC44:AC61" si="11">IF(F44="○",0,IF(I44="★",S44,S44-K44*$AC$6))</f>
        <v>0</v>
      </c>
      <c r="AD44" s="43">
        <f t="shared" ref="AD44:AD61" si="12">IF(F44="○",0,IF(I44="★",T44-M44,T44-K44*$AC$8))</f>
        <v>0</v>
      </c>
      <c r="AE44" s="44">
        <f t="shared" si="8"/>
        <v>0</v>
      </c>
      <c r="AF44" s="6" t="str">
        <f t="shared" ref="AF44:AF61" si="13">IF(OR(F44="○",J44="時給単価増額"),"‐",IF(AE44&gt;=Q44,"○","×"))</f>
        <v>○</v>
      </c>
    </row>
    <row r="45" spans="1:32" ht="17.45" customHeight="1" x14ac:dyDescent="0.4">
      <c r="A45" s="38" t="s">
        <v>2</v>
      </c>
      <c r="B45" s="2">
        <f t="shared" si="9"/>
        <v>34</v>
      </c>
      <c r="C45" s="11"/>
      <c r="D45" s="11"/>
      <c r="E45" s="10"/>
      <c r="F45" s="10"/>
      <c r="G45" s="11"/>
      <c r="I45" s="10"/>
      <c r="J45" s="10"/>
      <c r="K45" s="12"/>
      <c r="L45" s="12"/>
      <c r="M45" s="13">
        <f t="shared" si="0"/>
        <v>0</v>
      </c>
      <c r="O45" s="12"/>
      <c r="P45" s="12"/>
      <c r="Q45" s="41">
        <f t="shared" si="5"/>
        <v>0</v>
      </c>
      <c r="S45" s="13"/>
      <c r="T45" s="13"/>
      <c r="V45" s="10"/>
      <c r="X45" s="47" t="str">
        <f t="shared" si="10"/>
        <v>×</v>
      </c>
      <c r="Z45" s="24" t="str">
        <f t="shared" si="6"/>
        <v>-</v>
      </c>
      <c r="AA45" s="42">
        <f t="shared" si="7"/>
        <v>0</v>
      </c>
      <c r="AC45" s="43">
        <f t="shared" si="11"/>
        <v>0</v>
      </c>
      <c r="AD45" s="43">
        <f t="shared" si="12"/>
        <v>0</v>
      </c>
      <c r="AE45" s="44">
        <f t="shared" si="8"/>
        <v>0</v>
      </c>
      <c r="AF45" s="6" t="str">
        <f t="shared" si="13"/>
        <v>○</v>
      </c>
    </row>
    <row r="46" spans="1:32" ht="17.45" customHeight="1" x14ac:dyDescent="0.4">
      <c r="A46" s="38" t="s">
        <v>2</v>
      </c>
      <c r="B46" s="2">
        <f t="shared" si="9"/>
        <v>35</v>
      </c>
      <c r="C46" s="11"/>
      <c r="D46" s="11"/>
      <c r="E46" s="10"/>
      <c r="F46" s="10"/>
      <c r="G46" s="11"/>
      <c r="I46" s="10"/>
      <c r="J46" s="10"/>
      <c r="K46" s="12"/>
      <c r="L46" s="12"/>
      <c r="M46" s="13">
        <f t="shared" si="0"/>
        <v>0</v>
      </c>
      <c r="O46" s="12"/>
      <c r="P46" s="12"/>
      <c r="Q46" s="41">
        <f t="shared" si="5"/>
        <v>0</v>
      </c>
      <c r="S46" s="13"/>
      <c r="T46" s="13"/>
      <c r="V46" s="10"/>
      <c r="X46" s="47" t="str">
        <f t="shared" si="10"/>
        <v>×</v>
      </c>
      <c r="Z46" s="24" t="str">
        <f t="shared" si="6"/>
        <v>-</v>
      </c>
      <c r="AA46" s="42">
        <f t="shared" si="7"/>
        <v>0</v>
      </c>
      <c r="AC46" s="43">
        <f t="shared" si="11"/>
        <v>0</v>
      </c>
      <c r="AD46" s="43">
        <f t="shared" si="12"/>
        <v>0</v>
      </c>
      <c r="AE46" s="44">
        <f t="shared" si="8"/>
        <v>0</v>
      </c>
      <c r="AF46" s="6" t="str">
        <f t="shared" si="13"/>
        <v>○</v>
      </c>
    </row>
    <row r="47" spans="1:32" ht="17.45" customHeight="1" x14ac:dyDescent="0.4">
      <c r="A47" s="38" t="s">
        <v>2</v>
      </c>
      <c r="B47" s="2">
        <f t="shared" si="9"/>
        <v>36</v>
      </c>
      <c r="C47" s="11"/>
      <c r="D47" s="11"/>
      <c r="E47" s="10"/>
      <c r="F47" s="10"/>
      <c r="G47" s="11"/>
      <c r="I47" s="10"/>
      <c r="J47" s="10"/>
      <c r="K47" s="12"/>
      <c r="L47" s="12"/>
      <c r="M47" s="13">
        <f t="shared" si="0"/>
        <v>0</v>
      </c>
      <c r="O47" s="12"/>
      <c r="P47" s="12"/>
      <c r="Q47" s="41">
        <f t="shared" si="5"/>
        <v>0</v>
      </c>
      <c r="S47" s="13"/>
      <c r="T47" s="13"/>
      <c r="V47" s="10"/>
      <c r="X47" s="47" t="str">
        <f t="shared" si="10"/>
        <v>×</v>
      </c>
      <c r="Z47" s="24" t="str">
        <f t="shared" si="6"/>
        <v>-</v>
      </c>
      <c r="AA47" s="42">
        <f t="shared" si="7"/>
        <v>0</v>
      </c>
      <c r="AC47" s="43">
        <f t="shared" si="11"/>
        <v>0</v>
      </c>
      <c r="AD47" s="43">
        <f t="shared" si="12"/>
        <v>0</v>
      </c>
      <c r="AE47" s="44">
        <f t="shared" si="8"/>
        <v>0</v>
      </c>
      <c r="AF47" s="6" t="str">
        <f t="shared" si="13"/>
        <v>○</v>
      </c>
    </row>
    <row r="48" spans="1:32" ht="17.45" customHeight="1" x14ac:dyDescent="0.4">
      <c r="A48" s="38" t="s">
        <v>2</v>
      </c>
      <c r="B48" s="2">
        <f t="shared" si="9"/>
        <v>37</v>
      </c>
      <c r="C48" s="11"/>
      <c r="D48" s="11"/>
      <c r="E48" s="10"/>
      <c r="F48" s="10"/>
      <c r="G48" s="11"/>
      <c r="I48" s="10"/>
      <c r="J48" s="10"/>
      <c r="K48" s="12"/>
      <c r="L48" s="12"/>
      <c r="M48" s="13">
        <f t="shared" si="0"/>
        <v>0</v>
      </c>
      <c r="O48" s="12"/>
      <c r="P48" s="12"/>
      <c r="Q48" s="41">
        <f t="shared" si="5"/>
        <v>0</v>
      </c>
      <c r="S48" s="13"/>
      <c r="T48" s="13"/>
      <c r="V48" s="10"/>
      <c r="X48" s="47" t="str">
        <f t="shared" si="10"/>
        <v>×</v>
      </c>
      <c r="Z48" s="24" t="str">
        <f t="shared" si="6"/>
        <v>-</v>
      </c>
      <c r="AA48" s="42">
        <f t="shared" si="7"/>
        <v>0</v>
      </c>
      <c r="AC48" s="43">
        <f t="shared" si="11"/>
        <v>0</v>
      </c>
      <c r="AD48" s="43">
        <f t="shared" si="12"/>
        <v>0</v>
      </c>
      <c r="AE48" s="44">
        <f t="shared" si="8"/>
        <v>0</v>
      </c>
      <c r="AF48" s="6" t="str">
        <f t="shared" si="13"/>
        <v>○</v>
      </c>
    </row>
    <row r="49" spans="1:32" ht="17.45" customHeight="1" x14ac:dyDescent="0.4">
      <c r="A49" s="38" t="s">
        <v>2</v>
      </c>
      <c r="B49" s="2">
        <f t="shared" si="9"/>
        <v>38</v>
      </c>
      <c r="C49" s="11"/>
      <c r="D49" s="11"/>
      <c r="E49" s="10"/>
      <c r="F49" s="10"/>
      <c r="G49" s="11"/>
      <c r="I49" s="10"/>
      <c r="J49" s="10"/>
      <c r="K49" s="12"/>
      <c r="L49" s="12"/>
      <c r="M49" s="13">
        <f t="shared" si="0"/>
        <v>0</v>
      </c>
      <c r="O49" s="12"/>
      <c r="P49" s="12"/>
      <c r="Q49" s="41">
        <f t="shared" si="5"/>
        <v>0</v>
      </c>
      <c r="S49" s="13"/>
      <c r="T49" s="13"/>
      <c r="V49" s="10"/>
      <c r="X49" s="47" t="str">
        <f t="shared" si="10"/>
        <v>×</v>
      </c>
      <c r="Z49" s="24" t="str">
        <f t="shared" si="6"/>
        <v>-</v>
      </c>
      <c r="AA49" s="42">
        <f t="shared" si="7"/>
        <v>0</v>
      </c>
      <c r="AC49" s="43">
        <f t="shared" si="11"/>
        <v>0</v>
      </c>
      <c r="AD49" s="43">
        <f t="shared" si="12"/>
        <v>0</v>
      </c>
      <c r="AE49" s="44">
        <f t="shared" si="8"/>
        <v>0</v>
      </c>
      <c r="AF49" s="6" t="str">
        <f t="shared" si="13"/>
        <v>○</v>
      </c>
    </row>
    <row r="50" spans="1:32" ht="17.45" customHeight="1" x14ac:dyDescent="0.4">
      <c r="A50" s="38" t="s">
        <v>2</v>
      </c>
      <c r="B50" s="2">
        <f t="shared" si="9"/>
        <v>39</v>
      </c>
      <c r="C50" s="11"/>
      <c r="D50" s="11"/>
      <c r="E50" s="10"/>
      <c r="F50" s="10"/>
      <c r="G50" s="11"/>
      <c r="I50" s="10"/>
      <c r="J50" s="10"/>
      <c r="K50" s="12"/>
      <c r="L50" s="12"/>
      <c r="M50" s="13">
        <f t="shared" si="0"/>
        <v>0</v>
      </c>
      <c r="O50" s="12"/>
      <c r="P50" s="12"/>
      <c r="Q50" s="41">
        <f t="shared" si="5"/>
        <v>0</v>
      </c>
      <c r="S50" s="13"/>
      <c r="T50" s="13"/>
      <c r="V50" s="10"/>
      <c r="X50" s="47" t="str">
        <f t="shared" si="10"/>
        <v>×</v>
      </c>
      <c r="Z50" s="24" t="str">
        <f t="shared" si="6"/>
        <v>-</v>
      </c>
      <c r="AA50" s="42">
        <f t="shared" si="7"/>
        <v>0</v>
      </c>
      <c r="AC50" s="43">
        <f t="shared" si="11"/>
        <v>0</v>
      </c>
      <c r="AD50" s="43">
        <f t="shared" si="12"/>
        <v>0</v>
      </c>
      <c r="AE50" s="44">
        <f t="shared" si="8"/>
        <v>0</v>
      </c>
      <c r="AF50" s="6" t="str">
        <f t="shared" si="13"/>
        <v>○</v>
      </c>
    </row>
    <row r="51" spans="1:32" ht="17.45" customHeight="1" x14ac:dyDescent="0.4">
      <c r="A51" s="38" t="s">
        <v>2</v>
      </c>
      <c r="B51" s="2">
        <f t="shared" si="9"/>
        <v>40</v>
      </c>
      <c r="C51" s="11"/>
      <c r="D51" s="11"/>
      <c r="E51" s="10"/>
      <c r="F51" s="10"/>
      <c r="G51" s="11"/>
      <c r="I51" s="10"/>
      <c r="J51" s="10"/>
      <c r="K51" s="12"/>
      <c r="L51" s="12"/>
      <c r="M51" s="13">
        <f t="shared" si="0"/>
        <v>0</v>
      </c>
      <c r="O51" s="12"/>
      <c r="P51" s="12"/>
      <c r="Q51" s="41">
        <f t="shared" si="5"/>
        <v>0</v>
      </c>
      <c r="S51" s="13"/>
      <c r="T51" s="13"/>
      <c r="V51" s="10"/>
      <c r="X51" s="47" t="str">
        <f t="shared" si="10"/>
        <v>×</v>
      </c>
      <c r="Z51" s="24" t="str">
        <f t="shared" si="6"/>
        <v>-</v>
      </c>
      <c r="AA51" s="42">
        <f t="shared" si="7"/>
        <v>0</v>
      </c>
      <c r="AC51" s="43">
        <f t="shared" si="11"/>
        <v>0</v>
      </c>
      <c r="AD51" s="43">
        <f t="shared" si="12"/>
        <v>0</v>
      </c>
      <c r="AE51" s="44">
        <f t="shared" si="8"/>
        <v>0</v>
      </c>
      <c r="AF51" s="6" t="str">
        <f t="shared" si="13"/>
        <v>○</v>
      </c>
    </row>
    <row r="52" spans="1:32" ht="17.45" customHeight="1" x14ac:dyDescent="0.4">
      <c r="A52" s="38" t="s">
        <v>2</v>
      </c>
      <c r="B52" s="2">
        <f t="shared" si="9"/>
        <v>41</v>
      </c>
      <c r="C52" s="11"/>
      <c r="D52" s="11"/>
      <c r="E52" s="10"/>
      <c r="F52" s="10"/>
      <c r="G52" s="11"/>
      <c r="I52" s="10"/>
      <c r="J52" s="10"/>
      <c r="K52" s="12"/>
      <c r="L52" s="12"/>
      <c r="M52" s="13">
        <f t="shared" si="0"/>
        <v>0</v>
      </c>
      <c r="O52" s="12"/>
      <c r="P52" s="12"/>
      <c r="Q52" s="41">
        <f t="shared" si="5"/>
        <v>0</v>
      </c>
      <c r="S52" s="13"/>
      <c r="T52" s="13"/>
      <c r="V52" s="10"/>
      <c r="X52" s="47" t="str">
        <f t="shared" si="10"/>
        <v>×</v>
      </c>
      <c r="Z52" s="24" t="str">
        <f t="shared" si="6"/>
        <v>-</v>
      </c>
      <c r="AA52" s="42">
        <f t="shared" si="7"/>
        <v>0</v>
      </c>
      <c r="AC52" s="43">
        <f t="shared" si="11"/>
        <v>0</v>
      </c>
      <c r="AD52" s="43">
        <f t="shared" si="12"/>
        <v>0</v>
      </c>
      <c r="AE52" s="44">
        <f t="shared" si="8"/>
        <v>0</v>
      </c>
      <c r="AF52" s="6" t="str">
        <f t="shared" si="13"/>
        <v>○</v>
      </c>
    </row>
    <row r="53" spans="1:32" ht="17.45" customHeight="1" x14ac:dyDescent="0.4">
      <c r="A53" s="38" t="s">
        <v>2</v>
      </c>
      <c r="B53" s="2">
        <f t="shared" si="9"/>
        <v>42</v>
      </c>
      <c r="C53" s="11"/>
      <c r="D53" s="11"/>
      <c r="E53" s="10"/>
      <c r="F53" s="10"/>
      <c r="G53" s="11"/>
      <c r="I53" s="10"/>
      <c r="J53" s="10"/>
      <c r="K53" s="12"/>
      <c r="L53" s="12"/>
      <c r="M53" s="13">
        <f t="shared" si="0"/>
        <v>0</v>
      </c>
      <c r="O53" s="12"/>
      <c r="P53" s="12"/>
      <c r="Q53" s="41">
        <f t="shared" si="5"/>
        <v>0</v>
      </c>
      <c r="S53" s="13"/>
      <c r="T53" s="13"/>
      <c r="V53" s="10"/>
      <c r="X53" s="47" t="str">
        <f t="shared" si="10"/>
        <v>×</v>
      </c>
      <c r="Z53" s="24" t="str">
        <f t="shared" si="6"/>
        <v>-</v>
      </c>
      <c r="AA53" s="42">
        <f t="shared" si="7"/>
        <v>0</v>
      </c>
      <c r="AC53" s="43">
        <f t="shared" si="11"/>
        <v>0</v>
      </c>
      <c r="AD53" s="43">
        <f t="shared" si="12"/>
        <v>0</v>
      </c>
      <c r="AE53" s="44">
        <f t="shared" si="8"/>
        <v>0</v>
      </c>
      <c r="AF53" s="6" t="str">
        <f t="shared" si="13"/>
        <v>○</v>
      </c>
    </row>
    <row r="54" spans="1:32" ht="17.45" customHeight="1" x14ac:dyDescent="0.4">
      <c r="A54" s="38" t="s">
        <v>2</v>
      </c>
      <c r="B54" s="2">
        <f t="shared" si="9"/>
        <v>43</v>
      </c>
      <c r="C54" s="11"/>
      <c r="D54" s="11"/>
      <c r="E54" s="10"/>
      <c r="F54" s="10"/>
      <c r="G54" s="11"/>
      <c r="I54" s="10"/>
      <c r="J54" s="10"/>
      <c r="K54" s="12"/>
      <c r="L54" s="12"/>
      <c r="M54" s="13">
        <f t="shared" si="0"/>
        <v>0</v>
      </c>
      <c r="O54" s="12"/>
      <c r="P54" s="12"/>
      <c r="Q54" s="41">
        <f t="shared" si="5"/>
        <v>0</v>
      </c>
      <c r="S54" s="13"/>
      <c r="T54" s="13"/>
      <c r="V54" s="10"/>
      <c r="X54" s="47" t="str">
        <f t="shared" si="10"/>
        <v>×</v>
      </c>
      <c r="Z54" s="24" t="str">
        <f t="shared" si="6"/>
        <v>-</v>
      </c>
      <c r="AA54" s="42">
        <f t="shared" si="7"/>
        <v>0</v>
      </c>
      <c r="AC54" s="43">
        <f t="shared" si="11"/>
        <v>0</v>
      </c>
      <c r="AD54" s="43">
        <f t="shared" si="12"/>
        <v>0</v>
      </c>
      <c r="AE54" s="44">
        <f t="shared" si="8"/>
        <v>0</v>
      </c>
      <c r="AF54" s="6" t="str">
        <f t="shared" si="13"/>
        <v>○</v>
      </c>
    </row>
    <row r="55" spans="1:32" ht="17.45" customHeight="1" x14ac:dyDescent="0.4">
      <c r="A55" s="38" t="s">
        <v>2</v>
      </c>
      <c r="B55" s="2">
        <f t="shared" si="9"/>
        <v>44</v>
      </c>
      <c r="C55" s="11"/>
      <c r="D55" s="11"/>
      <c r="E55" s="10"/>
      <c r="F55" s="10"/>
      <c r="G55" s="11"/>
      <c r="I55" s="10"/>
      <c r="J55" s="10"/>
      <c r="K55" s="12"/>
      <c r="L55" s="12"/>
      <c r="M55" s="13">
        <f t="shared" si="0"/>
        <v>0</v>
      </c>
      <c r="O55" s="12"/>
      <c r="P55" s="12"/>
      <c r="Q55" s="41">
        <f t="shared" si="5"/>
        <v>0</v>
      </c>
      <c r="S55" s="13"/>
      <c r="T55" s="13"/>
      <c r="V55" s="10"/>
      <c r="X55" s="47" t="str">
        <f t="shared" si="10"/>
        <v>×</v>
      </c>
      <c r="Z55" s="24" t="str">
        <f t="shared" si="6"/>
        <v>-</v>
      </c>
      <c r="AA55" s="42">
        <f t="shared" si="7"/>
        <v>0</v>
      </c>
      <c r="AC55" s="43">
        <f t="shared" si="11"/>
        <v>0</v>
      </c>
      <c r="AD55" s="43">
        <f t="shared" si="12"/>
        <v>0</v>
      </c>
      <c r="AE55" s="44">
        <f t="shared" si="8"/>
        <v>0</v>
      </c>
      <c r="AF55" s="6" t="str">
        <f t="shared" si="13"/>
        <v>○</v>
      </c>
    </row>
    <row r="56" spans="1:32" ht="17.45" customHeight="1" x14ac:dyDescent="0.4">
      <c r="A56" s="38" t="s">
        <v>2</v>
      </c>
      <c r="B56" s="2">
        <f t="shared" si="9"/>
        <v>45</v>
      </c>
      <c r="C56" s="11"/>
      <c r="D56" s="11"/>
      <c r="E56" s="10"/>
      <c r="F56" s="10"/>
      <c r="G56" s="11"/>
      <c r="I56" s="10"/>
      <c r="J56" s="10"/>
      <c r="K56" s="12"/>
      <c r="L56" s="12"/>
      <c r="M56" s="13">
        <f t="shared" si="0"/>
        <v>0</v>
      </c>
      <c r="O56" s="12"/>
      <c r="P56" s="12"/>
      <c r="Q56" s="41">
        <f t="shared" si="5"/>
        <v>0</v>
      </c>
      <c r="S56" s="13"/>
      <c r="T56" s="13"/>
      <c r="V56" s="10"/>
      <c r="X56" s="47" t="str">
        <f t="shared" si="10"/>
        <v>×</v>
      </c>
      <c r="Z56" s="24" t="str">
        <f t="shared" si="6"/>
        <v>-</v>
      </c>
      <c r="AA56" s="42">
        <f t="shared" si="7"/>
        <v>0</v>
      </c>
      <c r="AC56" s="43">
        <f t="shared" si="11"/>
        <v>0</v>
      </c>
      <c r="AD56" s="43">
        <f t="shared" si="12"/>
        <v>0</v>
      </c>
      <c r="AE56" s="44">
        <f t="shared" si="8"/>
        <v>0</v>
      </c>
      <c r="AF56" s="6" t="str">
        <f t="shared" si="13"/>
        <v>○</v>
      </c>
    </row>
    <row r="57" spans="1:32" ht="17.45" customHeight="1" x14ac:dyDescent="0.4">
      <c r="A57" s="38" t="s">
        <v>2</v>
      </c>
      <c r="B57" s="2">
        <f t="shared" si="9"/>
        <v>46</v>
      </c>
      <c r="C57" s="11"/>
      <c r="D57" s="11"/>
      <c r="E57" s="10"/>
      <c r="F57" s="10"/>
      <c r="G57" s="11"/>
      <c r="I57" s="10"/>
      <c r="J57" s="10"/>
      <c r="K57" s="12"/>
      <c r="L57" s="12"/>
      <c r="M57" s="13">
        <f t="shared" si="0"/>
        <v>0</v>
      </c>
      <c r="O57" s="12"/>
      <c r="P57" s="12"/>
      <c r="Q57" s="41">
        <f t="shared" si="5"/>
        <v>0</v>
      </c>
      <c r="S57" s="13"/>
      <c r="T57" s="13"/>
      <c r="V57" s="10"/>
      <c r="X57" s="47" t="str">
        <f t="shared" si="10"/>
        <v>×</v>
      </c>
      <c r="Z57" s="24" t="str">
        <f t="shared" si="6"/>
        <v>-</v>
      </c>
      <c r="AA57" s="42">
        <f t="shared" si="7"/>
        <v>0</v>
      </c>
      <c r="AC57" s="43">
        <f t="shared" si="11"/>
        <v>0</v>
      </c>
      <c r="AD57" s="43">
        <f t="shared" si="12"/>
        <v>0</v>
      </c>
      <c r="AE57" s="44">
        <f t="shared" si="8"/>
        <v>0</v>
      </c>
      <c r="AF57" s="6" t="str">
        <f t="shared" si="13"/>
        <v>○</v>
      </c>
    </row>
    <row r="58" spans="1:32" ht="17.45" customHeight="1" x14ac:dyDescent="0.4">
      <c r="A58" s="38" t="s">
        <v>2</v>
      </c>
      <c r="B58" s="2">
        <f t="shared" si="9"/>
        <v>47</v>
      </c>
      <c r="C58" s="11"/>
      <c r="D58" s="11"/>
      <c r="E58" s="10"/>
      <c r="F58" s="10"/>
      <c r="G58" s="11"/>
      <c r="I58" s="10"/>
      <c r="J58" s="10"/>
      <c r="K58" s="12"/>
      <c r="L58" s="12"/>
      <c r="M58" s="13">
        <f t="shared" si="0"/>
        <v>0</v>
      </c>
      <c r="O58" s="12"/>
      <c r="P58" s="12"/>
      <c r="Q58" s="41">
        <f t="shared" si="5"/>
        <v>0</v>
      </c>
      <c r="S58" s="13"/>
      <c r="T58" s="13"/>
      <c r="V58" s="10"/>
      <c r="X58" s="47" t="str">
        <f t="shared" si="10"/>
        <v>×</v>
      </c>
      <c r="Z58" s="24" t="str">
        <f t="shared" si="6"/>
        <v>-</v>
      </c>
      <c r="AA58" s="42">
        <f t="shared" si="7"/>
        <v>0</v>
      </c>
      <c r="AC58" s="43">
        <f t="shared" si="11"/>
        <v>0</v>
      </c>
      <c r="AD58" s="43">
        <f t="shared" si="12"/>
        <v>0</v>
      </c>
      <c r="AE58" s="44">
        <f t="shared" si="8"/>
        <v>0</v>
      </c>
      <c r="AF58" s="6" t="str">
        <f t="shared" si="13"/>
        <v>○</v>
      </c>
    </row>
    <row r="59" spans="1:32" ht="17.45" customHeight="1" x14ac:dyDescent="0.4">
      <c r="A59" s="38" t="s">
        <v>2</v>
      </c>
      <c r="B59" s="2">
        <f t="shared" si="9"/>
        <v>48</v>
      </c>
      <c r="C59" s="11"/>
      <c r="D59" s="11"/>
      <c r="E59" s="10"/>
      <c r="F59" s="10"/>
      <c r="G59" s="11"/>
      <c r="I59" s="10"/>
      <c r="J59" s="10"/>
      <c r="K59" s="12"/>
      <c r="L59" s="12"/>
      <c r="M59" s="13">
        <f t="shared" si="0"/>
        <v>0</v>
      </c>
      <c r="O59" s="12"/>
      <c r="P59" s="12"/>
      <c r="Q59" s="41">
        <f t="shared" si="5"/>
        <v>0</v>
      </c>
      <c r="S59" s="13"/>
      <c r="T59" s="13"/>
      <c r="V59" s="10"/>
      <c r="X59" s="47" t="str">
        <f t="shared" si="10"/>
        <v>×</v>
      </c>
      <c r="Z59" s="24" t="str">
        <f t="shared" si="6"/>
        <v>-</v>
      </c>
      <c r="AA59" s="42">
        <f t="shared" si="7"/>
        <v>0</v>
      </c>
      <c r="AC59" s="43">
        <f t="shared" si="11"/>
        <v>0</v>
      </c>
      <c r="AD59" s="43">
        <f t="shared" si="12"/>
        <v>0</v>
      </c>
      <c r="AE59" s="44">
        <f t="shared" si="8"/>
        <v>0</v>
      </c>
      <c r="AF59" s="6" t="str">
        <f t="shared" si="13"/>
        <v>○</v>
      </c>
    </row>
    <row r="60" spans="1:32" ht="17.45" customHeight="1" x14ac:dyDescent="0.4">
      <c r="A60" s="38" t="s">
        <v>2</v>
      </c>
      <c r="B60" s="2">
        <f t="shared" si="9"/>
        <v>49</v>
      </c>
      <c r="C60" s="11"/>
      <c r="D60" s="11"/>
      <c r="E60" s="10"/>
      <c r="F60" s="10"/>
      <c r="G60" s="11"/>
      <c r="I60" s="10"/>
      <c r="J60" s="10"/>
      <c r="K60" s="12"/>
      <c r="L60" s="12"/>
      <c r="M60" s="13">
        <f t="shared" si="0"/>
        <v>0</v>
      </c>
      <c r="O60" s="12"/>
      <c r="P60" s="12"/>
      <c r="Q60" s="41">
        <f t="shared" si="5"/>
        <v>0</v>
      </c>
      <c r="S60" s="13"/>
      <c r="T60" s="13"/>
      <c r="V60" s="10"/>
      <c r="X60" s="47" t="str">
        <f t="shared" si="10"/>
        <v>×</v>
      </c>
      <c r="Z60" s="24" t="str">
        <f t="shared" si="6"/>
        <v>-</v>
      </c>
      <c r="AA60" s="42">
        <f t="shared" si="7"/>
        <v>0</v>
      </c>
      <c r="AC60" s="43">
        <f t="shared" si="11"/>
        <v>0</v>
      </c>
      <c r="AD60" s="43">
        <f t="shared" si="12"/>
        <v>0</v>
      </c>
      <c r="AE60" s="44">
        <f t="shared" si="8"/>
        <v>0</v>
      </c>
      <c r="AF60" s="6" t="str">
        <f t="shared" si="13"/>
        <v>○</v>
      </c>
    </row>
    <row r="61" spans="1:32" ht="17.45" customHeight="1" x14ac:dyDescent="0.4">
      <c r="A61" s="38" t="s">
        <v>2</v>
      </c>
      <c r="B61" s="2">
        <f t="shared" si="9"/>
        <v>50</v>
      </c>
      <c r="C61" s="11"/>
      <c r="D61" s="11"/>
      <c r="E61" s="10"/>
      <c r="F61" s="10"/>
      <c r="G61" s="11"/>
      <c r="I61" s="10"/>
      <c r="J61" s="10"/>
      <c r="K61" s="12"/>
      <c r="L61" s="12"/>
      <c r="M61" s="13">
        <f t="shared" si="0"/>
        <v>0</v>
      </c>
      <c r="O61" s="12"/>
      <c r="P61" s="12"/>
      <c r="Q61" s="41">
        <f t="shared" si="5"/>
        <v>0</v>
      </c>
      <c r="S61" s="13"/>
      <c r="T61" s="13"/>
      <c r="V61" s="10"/>
      <c r="X61" s="47" t="str">
        <f t="shared" si="10"/>
        <v>×</v>
      </c>
      <c r="Z61" s="24" t="str">
        <f t="shared" si="6"/>
        <v>-</v>
      </c>
      <c r="AA61" s="42">
        <f t="shared" si="7"/>
        <v>0</v>
      </c>
      <c r="AC61" s="43">
        <f t="shared" si="11"/>
        <v>0</v>
      </c>
      <c r="AD61" s="43">
        <f t="shared" si="12"/>
        <v>0</v>
      </c>
      <c r="AE61" s="44">
        <f t="shared" si="8"/>
        <v>0</v>
      </c>
      <c r="AF61" s="6" t="str">
        <f t="shared" si="13"/>
        <v>○</v>
      </c>
    </row>
    <row r="63" spans="1:32" x14ac:dyDescent="0.4">
      <c r="E63" s="2">
        <f>COUNTIF(E12:E61,"教員")</f>
        <v>0</v>
      </c>
      <c r="F63" s="2">
        <f>COUNTIFS(E12:E61,"教員",F12:F61,"○")</f>
        <v>0</v>
      </c>
      <c r="M63" s="44">
        <f>SUM(M12:M61)</f>
        <v>0</v>
      </c>
      <c r="O63" s="44">
        <f t="shared" ref="O63:Q63" si="14">SUM(O12:O61)</f>
        <v>0</v>
      </c>
      <c r="P63" s="44">
        <f t="shared" si="14"/>
        <v>0</v>
      </c>
      <c r="Q63" s="44">
        <f t="shared" si="14"/>
        <v>0</v>
      </c>
      <c r="X63" s="2">
        <f>COUNTIF(X12:X61,"○")</f>
        <v>0</v>
      </c>
      <c r="AA63" s="43">
        <f>SUM(AA12:AA61)</f>
        <v>0</v>
      </c>
      <c r="AC63" s="43">
        <f>SUMIF(E12:E61,"教員",AC12:AC61)</f>
        <v>0</v>
      </c>
      <c r="AD63" s="43">
        <f>SUMIF(E12:E61,"教員",AD12:AD61)</f>
        <v>0</v>
      </c>
    </row>
  </sheetData>
  <sheetProtection algorithmName="SHA-512" hashValue="gfhUeMVXvSUjRUWIl/4zDFXUjBSb7dQ/kNfqc1kVlx1JqKqkGPVxmy0ic3TFJQmWmAZDbbUYiVUXN/dcDg8nFQ==" saltValue="pAk83nDEVjPd7ma7oArp1g==" spinCount="100000" sheet="1" objects="1" scenarios="1"/>
  <mergeCells count="38">
    <mergeCell ref="X4:X5"/>
    <mergeCell ref="C6:D7"/>
    <mergeCell ref="E6:G7"/>
    <mergeCell ref="O6:P6"/>
    <mergeCell ref="C4:D5"/>
    <mergeCell ref="E4:G5"/>
    <mergeCell ref="I4:J4"/>
    <mergeCell ref="O4:P5"/>
    <mergeCell ref="Q4:Q5"/>
    <mergeCell ref="S4:S5"/>
    <mergeCell ref="M6:M7"/>
    <mergeCell ref="X9:X11"/>
    <mergeCell ref="Z9:Z11"/>
    <mergeCell ref="C10:C11"/>
    <mergeCell ref="D10:D11"/>
    <mergeCell ref="E10:E11"/>
    <mergeCell ref="I10:I11"/>
    <mergeCell ref="J10:J11"/>
    <mergeCell ref="K10:K11"/>
    <mergeCell ref="M10:M11"/>
    <mergeCell ref="C8:E9"/>
    <mergeCell ref="F8:F11"/>
    <mergeCell ref="G8:G11"/>
    <mergeCell ref="I8:J8"/>
    <mergeCell ref="K8:M8"/>
    <mergeCell ref="S8:T8"/>
    <mergeCell ref="O9:O11"/>
    <mergeCell ref="K9:L9"/>
    <mergeCell ref="L10:L11"/>
    <mergeCell ref="I6:L7"/>
    <mergeCell ref="V9:V11"/>
    <mergeCell ref="V4:V8"/>
    <mergeCell ref="P9:P11"/>
    <mergeCell ref="Q9:Q11"/>
    <mergeCell ref="S9:S11"/>
    <mergeCell ref="T9:T11"/>
    <mergeCell ref="O8:Q8"/>
    <mergeCell ref="T4:T5"/>
  </mergeCells>
  <phoneticPr fontId="2"/>
  <conditionalFormatting sqref="F12 F15:F19 F21 F23:F61">
    <cfRule type="containsBlanks" dxfId="74" priority="19">
      <formula>LEN(TRIM(F12))=0</formula>
    </cfRule>
  </conditionalFormatting>
  <conditionalFormatting sqref="K9">
    <cfRule type="expression" dxfId="73" priority="11">
      <formula>$K$8="なし"</formula>
    </cfRule>
    <cfRule type="containsBlanks" dxfId="72" priority="20">
      <formula>LEN(TRIM(K9))=0</formula>
    </cfRule>
  </conditionalFormatting>
  <conditionalFormatting sqref="K8:M8">
    <cfRule type="containsBlanks" dxfId="71" priority="18">
      <formula>LEN(TRIM(K8))=0</formula>
    </cfRule>
  </conditionalFormatting>
  <conditionalFormatting sqref="M12:M61">
    <cfRule type="expression" dxfId="70" priority="8">
      <formula>$I12="★"</formula>
    </cfRule>
    <cfRule type="expression" dxfId="69" priority="12">
      <formula>$F12="○"</formula>
    </cfRule>
    <cfRule type="cellIs" dxfId="68" priority="13" operator="lessThan">
      <formula>$K12*3</formula>
    </cfRule>
  </conditionalFormatting>
  <conditionalFormatting sqref="C12:E61">
    <cfRule type="containsBlanks" dxfId="67" priority="15">
      <formula>LEN(TRIM(C12))=0</formula>
    </cfRule>
  </conditionalFormatting>
  <conditionalFormatting sqref="J12:M61">
    <cfRule type="expression" dxfId="66" priority="9">
      <formula>$I12="‐"</formula>
    </cfRule>
  </conditionalFormatting>
  <conditionalFormatting sqref="O12:P61">
    <cfRule type="containsBlanks" dxfId="65" priority="21">
      <formula>LEN(TRIM(O12))=0</formula>
    </cfRule>
  </conditionalFormatting>
  <conditionalFormatting sqref="S12:T61">
    <cfRule type="containsBlanks" dxfId="64" priority="17">
      <formula>LEN(TRIM(S12))=0</formula>
    </cfRule>
  </conditionalFormatting>
  <conditionalFormatting sqref="I12:M61">
    <cfRule type="expression" dxfId="63" priority="14">
      <formula>$K$8="なし"</formula>
    </cfRule>
  </conditionalFormatting>
  <conditionalFormatting sqref="I12:L61">
    <cfRule type="containsBlanks" dxfId="62" priority="16">
      <formula>LEN(TRIM(I12))=0</formula>
    </cfRule>
  </conditionalFormatting>
  <conditionalFormatting sqref="G12 G15:G19 G21 G23:G61">
    <cfRule type="containsBlanks" dxfId="61" priority="10">
      <formula>LEN(TRIM(G12))=0</formula>
    </cfRule>
  </conditionalFormatting>
  <conditionalFormatting sqref="F13:F14">
    <cfRule type="containsBlanks" dxfId="60" priority="7">
      <formula>LEN(TRIM(F13))=0</formula>
    </cfRule>
  </conditionalFormatting>
  <conditionalFormatting sqref="G13:G14">
    <cfRule type="containsBlanks" dxfId="59" priority="6">
      <formula>LEN(TRIM(G13))=0</formula>
    </cfRule>
  </conditionalFormatting>
  <conditionalFormatting sqref="F20">
    <cfRule type="containsBlanks" dxfId="58" priority="5">
      <formula>LEN(TRIM(F20))=0</formula>
    </cfRule>
  </conditionalFormatting>
  <conditionalFormatting sqref="G20">
    <cfRule type="containsBlanks" dxfId="57" priority="4">
      <formula>LEN(TRIM(G20))=0</formula>
    </cfRule>
  </conditionalFormatting>
  <conditionalFormatting sqref="F22">
    <cfRule type="containsBlanks" dxfId="56" priority="3">
      <formula>LEN(TRIM(F22))=0</formula>
    </cfRule>
  </conditionalFormatting>
  <conditionalFormatting sqref="G22">
    <cfRule type="containsBlanks" dxfId="55" priority="2">
      <formula>LEN(TRIM(G22))=0</formula>
    </cfRule>
  </conditionalFormatting>
  <conditionalFormatting sqref="V12:V61">
    <cfRule type="containsBlanks" dxfId="54" priority="1">
      <formula>LEN(TRIM(V12))=0</formula>
    </cfRule>
  </conditionalFormatting>
  <dataValidations count="6">
    <dataValidation type="list" allowBlank="1" showInputMessage="1" showErrorMessage="1" sqref="J12:J61">
      <formula1>"基本給増額,手当支給（毎月）,時給単価増額"</formula1>
    </dataValidation>
    <dataValidation type="list" allowBlank="1" showInputMessage="1" showErrorMessage="1" sqref="I12:I61">
      <formula1>"○,‐,★"</formula1>
    </dataValidation>
    <dataValidation type="list" allowBlank="1" showInputMessage="1" showErrorMessage="1" sqref="E12:E61">
      <formula1>"教員,職員"</formula1>
    </dataValidation>
    <dataValidation type="list" allowBlank="1" showInputMessage="1" showErrorMessage="1" sqref="K8:M8">
      <formula1>"あり,なし"</formula1>
    </dataValidation>
    <dataValidation type="list" allowBlank="1" showInputMessage="1" showErrorMessage="1" sqref="F12:F61">
      <formula1>"○"</formula1>
    </dataValidation>
    <dataValidation type="list" allowBlank="1" showInputMessage="1" showErrorMessage="1" sqref="V12:V61">
      <formula1>"有,無"</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63"/>
  <sheetViews>
    <sheetView showGridLines="0" view="pageBreakPreview" zoomScale="80" zoomScaleNormal="100" zoomScaleSheetLayoutView="80" workbookViewId="0">
      <pane xSplit="8" ySplit="11" topLeftCell="I12" activePane="bottomRight" state="frozen"/>
      <selection pane="topRight" activeCell="I1" sqref="I1"/>
      <selection pane="bottomLeft" activeCell="A12" sqref="A12"/>
      <selection pane="bottomRight" activeCell="A2" sqref="A2"/>
    </sheetView>
  </sheetViews>
  <sheetFormatPr defaultRowHeight="15.75" x14ac:dyDescent="0.4"/>
  <cols>
    <col min="1" max="1" width="8.625" style="2" customWidth="1"/>
    <col min="2" max="2" width="3.625" style="2" customWidth="1"/>
    <col min="3" max="3" width="8.5" style="2" customWidth="1"/>
    <col min="4" max="4" width="13.25" style="2" customWidth="1"/>
    <col min="5" max="5" width="7.625" style="2" customWidth="1"/>
    <col min="6" max="6" width="8.625" style="2" customWidth="1"/>
    <col min="7" max="7" width="20.625" style="2" customWidth="1"/>
    <col min="8" max="8" width="1.625" style="15" customWidth="1"/>
    <col min="9" max="9" width="10.625" style="2" customWidth="1"/>
    <col min="10" max="10" width="17.625" style="2" bestFit="1" customWidth="1"/>
    <col min="11" max="12" width="10.625" style="2" customWidth="1"/>
    <col min="13" max="13" width="11.625" style="2" customWidth="1"/>
    <col min="14" max="14" width="1.625" style="2" customWidth="1"/>
    <col min="15" max="17" width="12.625" style="2" customWidth="1"/>
    <col min="18" max="18" width="1.625" style="2" customWidth="1"/>
    <col min="19" max="20" width="12.625" style="2" customWidth="1"/>
    <col min="21" max="21" width="1.625" style="2" customWidth="1"/>
    <col min="22" max="22" width="12.625" style="2" customWidth="1"/>
    <col min="23" max="23" width="1.625" style="2" customWidth="1"/>
    <col min="24" max="25" width="10.875" style="2" bestFit="1" customWidth="1"/>
    <col min="26" max="26" width="9" style="2"/>
    <col min="27" max="28" width="12.125" style="2" bestFit="1" customWidth="1"/>
    <col min="29" max="29" width="12.125" style="2" customWidth="1"/>
    <col min="30" max="16384" width="9" style="2"/>
  </cols>
  <sheetData>
    <row r="1" spans="1:30" ht="21" x14ac:dyDescent="0.4">
      <c r="A1" s="14" t="s">
        <v>125</v>
      </c>
    </row>
    <row r="2" spans="1:30" ht="9.9499999999999993" customHeight="1" x14ac:dyDescent="0.4">
      <c r="A2" s="14"/>
      <c r="M2" s="15"/>
    </row>
    <row r="3" spans="1:30" ht="15" customHeight="1" x14ac:dyDescent="0.4">
      <c r="A3" s="14"/>
      <c r="K3" s="16" t="s">
        <v>87</v>
      </c>
      <c r="L3" s="49" t="s">
        <v>85</v>
      </c>
      <c r="M3" s="51"/>
      <c r="N3" s="15"/>
      <c r="S3" s="15"/>
      <c r="T3" s="15"/>
    </row>
    <row r="4" spans="1:30" ht="30" customHeight="1" x14ac:dyDescent="0.4">
      <c r="A4" s="14"/>
      <c r="C4" s="82" t="s">
        <v>23</v>
      </c>
      <c r="D4" s="82"/>
      <c r="E4" s="82">
        <f>調査書!H7</f>
        <v>0</v>
      </c>
      <c r="F4" s="82"/>
      <c r="G4" s="82"/>
      <c r="I4" s="80" t="s">
        <v>72</v>
      </c>
      <c r="J4" s="80"/>
      <c r="K4" s="17">
        <f>COUNTIFS($E12:$E61,"教員",$I12:$I61,"○",$M12:$M61,"&lt;&gt;0")</f>
        <v>0</v>
      </c>
      <c r="L4" s="17">
        <f>COUNTIFS($E12:$E61,"教員",$I12:$I61,"★",$M12:$M61,"&lt;&gt;0")</f>
        <v>0</v>
      </c>
      <c r="M4" s="52"/>
      <c r="N4" s="15"/>
      <c r="O4" s="102"/>
      <c r="P4" s="102"/>
      <c r="Q4" s="100"/>
      <c r="S4" s="99"/>
      <c r="T4" s="99"/>
      <c r="V4" s="71" t="s">
        <v>113</v>
      </c>
    </row>
    <row r="5" spans="1:30" s="15" customFormat="1" ht="5.0999999999999996" customHeight="1" x14ac:dyDescent="0.4">
      <c r="A5" s="18"/>
      <c r="C5" s="91"/>
      <c r="D5" s="91"/>
      <c r="E5" s="91"/>
      <c r="F5" s="91"/>
      <c r="G5" s="91"/>
      <c r="I5" s="19"/>
      <c r="J5" s="19"/>
      <c r="K5" s="20"/>
      <c r="L5" s="20"/>
      <c r="M5" s="21"/>
      <c r="O5" s="102"/>
      <c r="P5" s="102"/>
      <c r="Q5" s="100"/>
      <c r="S5" s="99"/>
      <c r="T5" s="99"/>
      <c r="V5" s="71"/>
    </row>
    <row r="6" spans="1:30" ht="30" customHeight="1" x14ac:dyDescent="0.4">
      <c r="C6" s="74" t="s">
        <v>17</v>
      </c>
      <c r="D6" s="74"/>
      <c r="E6" s="74">
        <f>調査書!H8</f>
        <v>0</v>
      </c>
      <c r="F6" s="74"/>
      <c r="G6" s="74"/>
      <c r="I6" s="66" t="s">
        <v>37</v>
      </c>
      <c r="J6" s="67"/>
      <c r="K6" s="67"/>
      <c r="L6" s="67"/>
      <c r="M6" s="97" t="s">
        <v>95</v>
      </c>
      <c r="O6" s="101"/>
      <c r="P6" s="101"/>
      <c r="Q6" s="45"/>
      <c r="S6" s="46"/>
      <c r="T6" s="46"/>
      <c r="V6" s="71"/>
      <c r="X6" s="24" t="s">
        <v>51</v>
      </c>
      <c r="Y6" s="25"/>
      <c r="AA6" s="2">
        <f>IF($K$9=2,2,IF($K$9=3,1,0))</f>
        <v>0</v>
      </c>
      <c r="AB6" s="2" t="s">
        <v>7</v>
      </c>
    </row>
    <row r="7" spans="1:30" s="26" customFormat="1" ht="5.0999999999999996" customHeight="1" x14ac:dyDescent="0.4">
      <c r="C7" s="74"/>
      <c r="D7" s="74"/>
      <c r="E7" s="74"/>
      <c r="F7" s="74"/>
      <c r="G7" s="74"/>
      <c r="I7" s="68"/>
      <c r="J7" s="69"/>
      <c r="K7" s="69"/>
      <c r="L7" s="69"/>
      <c r="M7" s="98"/>
      <c r="O7" s="27"/>
      <c r="P7" s="27"/>
      <c r="Q7" s="27"/>
      <c r="S7" s="45"/>
      <c r="T7" s="45"/>
      <c r="V7" s="71"/>
      <c r="X7" s="30"/>
      <c r="Y7" s="29"/>
    </row>
    <row r="8" spans="1:30" ht="30" customHeight="1" x14ac:dyDescent="0.25">
      <c r="C8" s="70" t="s">
        <v>52</v>
      </c>
      <c r="D8" s="74"/>
      <c r="E8" s="74"/>
      <c r="F8" s="84" t="s">
        <v>115</v>
      </c>
      <c r="G8" s="74" t="s">
        <v>3</v>
      </c>
      <c r="I8" s="86" t="s">
        <v>38</v>
      </c>
      <c r="J8" s="87"/>
      <c r="K8" s="62"/>
      <c r="L8" s="88"/>
      <c r="M8" s="63"/>
      <c r="O8" s="75" t="s">
        <v>94</v>
      </c>
      <c r="P8" s="76"/>
      <c r="Q8" s="77"/>
      <c r="S8" s="89" t="s">
        <v>71</v>
      </c>
      <c r="T8" s="89"/>
      <c r="V8" s="72"/>
      <c r="X8" s="31">
        <f>SUM(Y12:Y61)</f>
        <v>0</v>
      </c>
      <c r="Y8" s="25"/>
      <c r="AA8" s="2">
        <f>IF($K$9=2,12,IF($K$9=3,12,16-$K$9))</f>
        <v>16</v>
      </c>
      <c r="AB8" s="2" t="s">
        <v>8</v>
      </c>
    </row>
    <row r="9" spans="1:30" ht="30" customHeight="1" x14ac:dyDescent="0.4">
      <c r="C9" s="74"/>
      <c r="D9" s="74"/>
      <c r="E9" s="74"/>
      <c r="F9" s="85"/>
      <c r="G9" s="74"/>
      <c r="I9" s="32" t="s">
        <v>43</v>
      </c>
      <c r="J9" s="33" t="s">
        <v>44</v>
      </c>
      <c r="K9" s="62"/>
      <c r="L9" s="63"/>
      <c r="M9" s="34" t="s">
        <v>6</v>
      </c>
      <c r="O9" s="64" t="s">
        <v>104</v>
      </c>
      <c r="P9" s="64" t="s">
        <v>100</v>
      </c>
      <c r="Q9" s="64" t="s">
        <v>101</v>
      </c>
      <c r="S9" s="70" t="s">
        <v>76</v>
      </c>
      <c r="T9" s="70" t="s">
        <v>102</v>
      </c>
      <c r="V9" s="70" t="s">
        <v>114</v>
      </c>
      <c r="X9" s="78" t="s">
        <v>48</v>
      </c>
      <c r="Y9" s="35"/>
    </row>
    <row r="10" spans="1:30" ht="27.6" customHeight="1" x14ac:dyDescent="0.4">
      <c r="C10" s="80" t="s">
        <v>5</v>
      </c>
      <c r="D10" s="74" t="s">
        <v>0</v>
      </c>
      <c r="E10" s="74" t="s">
        <v>1</v>
      </c>
      <c r="F10" s="85"/>
      <c r="G10" s="74"/>
      <c r="H10" s="36"/>
      <c r="I10" s="70" t="s">
        <v>4</v>
      </c>
      <c r="J10" s="64" t="s">
        <v>36</v>
      </c>
      <c r="K10" s="81" t="s">
        <v>122</v>
      </c>
      <c r="L10" s="64" t="s">
        <v>120</v>
      </c>
      <c r="M10" s="70" t="s">
        <v>103</v>
      </c>
      <c r="O10" s="73"/>
      <c r="P10" s="73"/>
      <c r="Q10" s="73"/>
      <c r="S10" s="74"/>
      <c r="T10" s="74"/>
      <c r="V10" s="70"/>
      <c r="X10" s="79"/>
      <c r="Y10" s="25"/>
      <c r="AA10" s="2" t="s">
        <v>39</v>
      </c>
    </row>
    <row r="11" spans="1:30" ht="27.6" customHeight="1" x14ac:dyDescent="0.4">
      <c r="C11" s="81"/>
      <c r="D11" s="82"/>
      <c r="E11" s="82"/>
      <c r="F11" s="85"/>
      <c r="G11" s="82"/>
      <c r="H11" s="36"/>
      <c r="I11" s="70"/>
      <c r="J11" s="65"/>
      <c r="K11" s="83"/>
      <c r="L11" s="65"/>
      <c r="M11" s="74"/>
      <c r="O11" s="65"/>
      <c r="P11" s="65"/>
      <c r="Q11" s="65"/>
      <c r="S11" s="74"/>
      <c r="T11" s="74"/>
      <c r="V11" s="70"/>
      <c r="X11" s="79"/>
      <c r="Y11" s="37" t="s">
        <v>78</v>
      </c>
      <c r="AA11" s="2" t="s">
        <v>10</v>
      </c>
      <c r="AB11" s="2" t="s">
        <v>11</v>
      </c>
      <c r="AC11" s="2" t="s">
        <v>79</v>
      </c>
      <c r="AD11" s="2" t="s">
        <v>80</v>
      </c>
    </row>
    <row r="12" spans="1:30" ht="17.45" customHeight="1" x14ac:dyDescent="0.4">
      <c r="A12" s="38" t="s">
        <v>53</v>
      </c>
      <c r="B12" s="2">
        <v>1</v>
      </c>
      <c r="C12" s="11"/>
      <c r="D12" s="11"/>
      <c r="E12" s="10"/>
      <c r="F12" s="10"/>
      <c r="G12" s="11"/>
      <c r="I12" s="10"/>
      <c r="J12" s="10"/>
      <c r="K12" s="12"/>
      <c r="L12" s="12"/>
      <c r="M12" s="13">
        <f>K12*3</f>
        <v>0</v>
      </c>
      <c r="O12" s="12"/>
      <c r="P12" s="12"/>
      <c r="Q12" s="41">
        <f>O12+P12</f>
        <v>0</v>
      </c>
      <c r="S12" s="13"/>
      <c r="T12" s="13"/>
      <c r="V12" s="10"/>
      <c r="X12" s="24" t="str">
        <f t="shared" ref="X12:X43" si="0">IFERROR(IF((M12+O12)/(M12+Q12)&gt;=2/3,"○","×"),"-")</f>
        <v>-</v>
      </c>
      <c r="Y12" s="42">
        <f t="shared" ref="Y12:Y43" si="1">IF(X12="○",M12+Q12,0)</f>
        <v>0</v>
      </c>
      <c r="AA12" s="43">
        <f t="shared" ref="AA12:AA43" si="2">S12-K12*$AA$6</f>
        <v>0</v>
      </c>
      <c r="AB12" s="43">
        <f t="shared" ref="AB12:AB43" si="3">T12-K12*$AA$8</f>
        <v>0</v>
      </c>
      <c r="AC12" s="44">
        <f>AB12-AA12</f>
        <v>0</v>
      </c>
      <c r="AD12" s="6" t="str">
        <f t="shared" ref="AD12:AD43" si="4">IF(OR(F12="○",J12="時給単価増額"),"‐",IF(AC12&gt;=Q12,"○","×"))</f>
        <v>○</v>
      </c>
    </row>
    <row r="13" spans="1:30" ht="17.45" customHeight="1" x14ac:dyDescent="0.4">
      <c r="A13" s="38" t="s">
        <v>53</v>
      </c>
      <c r="B13" s="2">
        <f>B12+1</f>
        <v>2</v>
      </c>
      <c r="C13" s="11"/>
      <c r="D13" s="11"/>
      <c r="E13" s="10"/>
      <c r="F13" s="10"/>
      <c r="G13" s="11"/>
      <c r="I13" s="10"/>
      <c r="J13" s="10"/>
      <c r="K13" s="12"/>
      <c r="L13" s="12"/>
      <c r="M13" s="13">
        <f t="shared" ref="M13:M61" si="5">K13*3</f>
        <v>0</v>
      </c>
      <c r="O13" s="12"/>
      <c r="P13" s="12"/>
      <c r="Q13" s="41">
        <f t="shared" ref="Q13:Q61" si="6">O13+P13</f>
        <v>0</v>
      </c>
      <c r="S13" s="13"/>
      <c r="T13" s="13"/>
      <c r="V13" s="10"/>
      <c r="X13" s="24" t="str">
        <f t="shared" si="0"/>
        <v>-</v>
      </c>
      <c r="Y13" s="42">
        <f t="shared" si="1"/>
        <v>0</v>
      </c>
      <c r="AA13" s="43">
        <f t="shared" si="2"/>
        <v>0</v>
      </c>
      <c r="AB13" s="43">
        <f t="shared" si="3"/>
        <v>0</v>
      </c>
      <c r="AC13" s="44">
        <f t="shared" ref="AC13:AC61" si="7">AB13-AA13</f>
        <v>0</v>
      </c>
      <c r="AD13" s="6" t="str">
        <f t="shared" si="4"/>
        <v>○</v>
      </c>
    </row>
    <row r="14" spans="1:30" ht="17.45" customHeight="1" x14ac:dyDescent="0.4">
      <c r="A14" s="38" t="s">
        <v>53</v>
      </c>
      <c r="B14" s="2">
        <f t="shared" ref="B14:B61" si="8">B13+1</f>
        <v>3</v>
      </c>
      <c r="C14" s="11"/>
      <c r="D14" s="11"/>
      <c r="E14" s="10"/>
      <c r="F14" s="10"/>
      <c r="G14" s="11"/>
      <c r="I14" s="10"/>
      <c r="J14" s="10"/>
      <c r="K14" s="12"/>
      <c r="L14" s="12"/>
      <c r="M14" s="13">
        <f t="shared" si="5"/>
        <v>0</v>
      </c>
      <c r="O14" s="12"/>
      <c r="P14" s="12"/>
      <c r="Q14" s="41">
        <f t="shared" si="6"/>
        <v>0</v>
      </c>
      <c r="S14" s="13"/>
      <c r="T14" s="13"/>
      <c r="V14" s="10"/>
      <c r="X14" s="24" t="str">
        <f t="shared" si="0"/>
        <v>-</v>
      </c>
      <c r="Y14" s="42">
        <f t="shared" si="1"/>
        <v>0</v>
      </c>
      <c r="AA14" s="43">
        <f t="shared" si="2"/>
        <v>0</v>
      </c>
      <c r="AB14" s="43">
        <f t="shared" si="3"/>
        <v>0</v>
      </c>
      <c r="AC14" s="44">
        <f t="shared" si="7"/>
        <v>0</v>
      </c>
      <c r="AD14" s="6" t="str">
        <f t="shared" si="4"/>
        <v>○</v>
      </c>
    </row>
    <row r="15" spans="1:30" ht="17.45" customHeight="1" x14ac:dyDescent="0.4">
      <c r="A15" s="38" t="s">
        <v>53</v>
      </c>
      <c r="B15" s="2">
        <f t="shared" si="8"/>
        <v>4</v>
      </c>
      <c r="C15" s="11"/>
      <c r="D15" s="11"/>
      <c r="E15" s="10"/>
      <c r="F15" s="10"/>
      <c r="G15" s="11"/>
      <c r="I15" s="10"/>
      <c r="J15" s="10"/>
      <c r="K15" s="12"/>
      <c r="L15" s="12"/>
      <c r="M15" s="13">
        <f t="shared" si="5"/>
        <v>0</v>
      </c>
      <c r="O15" s="12"/>
      <c r="P15" s="12"/>
      <c r="Q15" s="41">
        <f t="shared" si="6"/>
        <v>0</v>
      </c>
      <c r="S15" s="13"/>
      <c r="T15" s="13"/>
      <c r="V15" s="10"/>
      <c r="X15" s="24" t="str">
        <f t="shared" si="0"/>
        <v>-</v>
      </c>
      <c r="Y15" s="42">
        <f t="shared" si="1"/>
        <v>0</v>
      </c>
      <c r="AA15" s="43">
        <f t="shared" si="2"/>
        <v>0</v>
      </c>
      <c r="AB15" s="43">
        <f t="shared" si="3"/>
        <v>0</v>
      </c>
      <c r="AC15" s="44">
        <f t="shared" si="7"/>
        <v>0</v>
      </c>
      <c r="AD15" s="6" t="str">
        <f t="shared" si="4"/>
        <v>○</v>
      </c>
    </row>
    <row r="16" spans="1:30" ht="17.45" customHeight="1" x14ac:dyDescent="0.4">
      <c r="A16" s="38" t="s">
        <v>53</v>
      </c>
      <c r="B16" s="2">
        <f t="shared" si="8"/>
        <v>5</v>
      </c>
      <c r="C16" s="11"/>
      <c r="D16" s="11"/>
      <c r="E16" s="10"/>
      <c r="F16" s="10"/>
      <c r="G16" s="11"/>
      <c r="I16" s="10"/>
      <c r="J16" s="10"/>
      <c r="K16" s="12"/>
      <c r="L16" s="12"/>
      <c r="M16" s="13">
        <f t="shared" si="5"/>
        <v>0</v>
      </c>
      <c r="O16" s="12"/>
      <c r="P16" s="12"/>
      <c r="Q16" s="41">
        <f t="shared" si="6"/>
        <v>0</v>
      </c>
      <c r="S16" s="13"/>
      <c r="T16" s="13"/>
      <c r="V16" s="10"/>
      <c r="X16" s="24" t="str">
        <f t="shared" si="0"/>
        <v>-</v>
      </c>
      <c r="Y16" s="42">
        <f t="shared" si="1"/>
        <v>0</v>
      </c>
      <c r="AA16" s="43">
        <f t="shared" si="2"/>
        <v>0</v>
      </c>
      <c r="AB16" s="43">
        <f t="shared" si="3"/>
        <v>0</v>
      </c>
      <c r="AC16" s="44">
        <f t="shared" si="7"/>
        <v>0</v>
      </c>
      <c r="AD16" s="6" t="str">
        <f t="shared" si="4"/>
        <v>○</v>
      </c>
    </row>
    <row r="17" spans="1:30" ht="17.45" customHeight="1" x14ac:dyDescent="0.4">
      <c r="A17" s="38" t="s">
        <v>53</v>
      </c>
      <c r="B17" s="2">
        <f t="shared" si="8"/>
        <v>6</v>
      </c>
      <c r="C17" s="11"/>
      <c r="D17" s="11"/>
      <c r="E17" s="10"/>
      <c r="F17" s="10"/>
      <c r="G17" s="11"/>
      <c r="I17" s="10"/>
      <c r="J17" s="10"/>
      <c r="K17" s="12"/>
      <c r="L17" s="12"/>
      <c r="M17" s="13">
        <f t="shared" si="5"/>
        <v>0</v>
      </c>
      <c r="O17" s="12"/>
      <c r="P17" s="12"/>
      <c r="Q17" s="41">
        <f t="shared" si="6"/>
        <v>0</v>
      </c>
      <c r="S17" s="13"/>
      <c r="T17" s="13"/>
      <c r="V17" s="10"/>
      <c r="X17" s="24" t="str">
        <f t="shared" si="0"/>
        <v>-</v>
      </c>
      <c r="Y17" s="42">
        <f t="shared" si="1"/>
        <v>0</v>
      </c>
      <c r="AA17" s="43">
        <f t="shared" si="2"/>
        <v>0</v>
      </c>
      <c r="AB17" s="43">
        <f t="shared" si="3"/>
        <v>0</v>
      </c>
      <c r="AC17" s="44">
        <f t="shared" si="7"/>
        <v>0</v>
      </c>
      <c r="AD17" s="6" t="str">
        <f t="shared" si="4"/>
        <v>○</v>
      </c>
    </row>
    <row r="18" spans="1:30" ht="17.45" customHeight="1" x14ac:dyDescent="0.4">
      <c r="A18" s="38" t="s">
        <v>53</v>
      </c>
      <c r="B18" s="2">
        <f t="shared" si="8"/>
        <v>7</v>
      </c>
      <c r="C18" s="11"/>
      <c r="D18" s="11"/>
      <c r="E18" s="10"/>
      <c r="F18" s="10"/>
      <c r="G18" s="11"/>
      <c r="I18" s="10"/>
      <c r="J18" s="10"/>
      <c r="K18" s="12"/>
      <c r="L18" s="12"/>
      <c r="M18" s="13">
        <f t="shared" si="5"/>
        <v>0</v>
      </c>
      <c r="O18" s="12"/>
      <c r="P18" s="12"/>
      <c r="Q18" s="41">
        <f t="shared" si="6"/>
        <v>0</v>
      </c>
      <c r="S18" s="13"/>
      <c r="T18" s="13"/>
      <c r="V18" s="10"/>
      <c r="X18" s="24" t="str">
        <f t="shared" si="0"/>
        <v>-</v>
      </c>
      <c r="Y18" s="42">
        <f t="shared" si="1"/>
        <v>0</v>
      </c>
      <c r="AA18" s="43">
        <f t="shared" si="2"/>
        <v>0</v>
      </c>
      <c r="AB18" s="43">
        <f t="shared" si="3"/>
        <v>0</v>
      </c>
      <c r="AC18" s="44">
        <f t="shared" si="7"/>
        <v>0</v>
      </c>
      <c r="AD18" s="6" t="str">
        <f t="shared" si="4"/>
        <v>○</v>
      </c>
    </row>
    <row r="19" spans="1:30" ht="17.45" customHeight="1" x14ac:dyDescent="0.4">
      <c r="A19" s="38" t="s">
        <v>53</v>
      </c>
      <c r="B19" s="2">
        <f t="shared" si="8"/>
        <v>8</v>
      </c>
      <c r="C19" s="11"/>
      <c r="D19" s="11"/>
      <c r="E19" s="10"/>
      <c r="F19" s="10"/>
      <c r="G19" s="11"/>
      <c r="I19" s="10"/>
      <c r="J19" s="10"/>
      <c r="K19" s="12"/>
      <c r="L19" s="12"/>
      <c r="M19" s="13">
        <f t="shared" si="5"/>
        <v>0</v>
      </c>
      <c r="O19" s="12"/>
      <c r="P19" s="12"/>
      <c r="Q19" s="41">
        <f t="shared" si="6"/>
        <v>0</v>
      </c>
      <c r="S19" s="13"/>
      <c r="T19" s="13"/>
      <c r="V19" s="10"/>
      <c r="X19" s="24" t="str">
        <f t="shared" si="0"/>
        <v>-</v>
      </c>
      <c r="Y19" s="42">
        <f t="shared" si="1"/>
        <v>0</v>
      </c>
      <c r="AA19" s="43">
        <f t="shared" si="2"/>
        <v>0</v>
      </c>
      <c r="AB19" s="43">
        <f t="shared" si="3"/>
        <v>0</v>
      </c>
      <c r="AC19" s="44">
        <f t="shared" si="7"/>
        <v>0</v>
      </c>
      <c r="AD19" s="6" t="str">
        <f t="shared" si="4"/>
        <v>○</v>
      </c>
    </row>
    <row r="20" spans="1:30" ht="17.45" customHeight="1" x14ac:dyDescent="0.4">
      <c r="A20" s="38" t="s">
        <v>53</v>
      </c>
      <c r="B20" s="2">
        <f t="shared" si="8"/>
        <v>9</v>
      </c>
      <c r="C20" s="11"/>
      <c r="D20" s="11"/>
      <c r="E20" s="10"/>
      <c r="F20" s="10"/>
      <c r="G20" s="11"/>
      <c r="I20" s="10"/>
      <c r="J20" s="10"/>
      <c r="K20" s="12"/>
      <c r="L20" s="12"/>
      <c r="M20" s="13">
        <f t="shared" si="5"/>
        <v>0</v>
      </c>
      <c r="O20" s="12"/>
      <c r="P20" s="12"/>
      <c r="Q20" s="41">
        <f t="shared" si="6"/>
        <v>0</v>
      </c>
      <c r="S20" s="13"/>
      <c r="T20" s="13"/>
      <c r="V20" s="10"/>
      <c r="X20" s="24" t="str">
        <f t="shared" si="0"/>
        <v>-</v>
      </c>
      <c r="Y20" s="42">
        <f t="shared" si="1"/>
        <v>0</v>
      </c>
      <c r="AA20" s="43">
        <f t="shared" si="2"/>
        <v>0</v>
      </c>
      <c r="AB20" s="43">
        <f t="shared" si="3"/>
        <v>0</v>
      </c>
      <c r="AC20" s="44">
        <f t="shared" si="7"/>
        <v>0</v>
      </c>
      <c r="AD20" s="6" t="str">
        <f t="shared" si="4"/>
        <v>○</v>
      </c>
    </row>
    <row r="21" spans="1:30" ht="17.45" customHeight="1" x14ac:dyDescent="0.4">
      <c r="A21" s="38" t="s">
        <v>53</v>
      </c>
      <c r="B21" s="2">
        <f t="shared" si="8"/>
        <v>10</v>
      </c>
      <c r="C21" s="11"/>
      <c r="D21" s="11"/>
      <c r="E21" s="10"/>
      <c r="F21" s="10"/>
      <c r="G21" s="11"/>
      <c r="I21" s="10"/>
      <c r="J21" s="10"/>
      <c r="K21" s="12"/>
      <c r="L21" s="12"/>
      <c r="M21" s="13">
        <f t="shared" si="5"/>
        <v>0</v>
      </c>
      <c r="O21" s="12"/>
      <c r="P21" s="12"/>
      <c r="Q21" s="41">
        <f t="shared" si="6"/>
        <v>0</v>
      </c>
      <c r="S21" s="13"/>
      <c r="T21" s="13"/>
      <c r="V21" s="10"/>
      <c r="X21" s="24" t="str">
        <f t="shared" si="0"/>
        <v>-</v>
      </c>
      <c r="Y21" s="42">
        <f t="shared" si="1"/>
        <v>0</v>
      </c>
      <c r="AA21" s="43">
        <f t="shared" si="2"/>
        <v>0</v>
      </c>
      <c r="AB21" s="43">
        <f t="shared" si="3"/>
        <v>0</v>
      </c>
      <c r="AC21" s="44">
        <f t="shared" si="7"/>
        <v>0</v>
      </c>
      <c r="AD21" s="6" t="str">
        <f t="shared" si="4"/>
        <v>○</v>
      </c>
    </row>
    <row r="22" spans="1:30" ht="17.45" customHeight="1" x14ac:dyDescent="0.4">
      <c r="A22" s="38" t="s">
        <v>53</v>
      </c>
      <c r="B22" s="2">
        <f t="shared" si="8"/>
        <v>11</v>
      </c>
      <c r="C22" s="11"/>
      <c r="D22" s="11"/>
      <c r="E22" s="10"/>
      <c r="F22" s="10"/>
      <c r="G22" s="11"/>
      <c r="I22" s="10"/>
      <c r="J22" s="10"/>
      <c r="K22" s="12"/>
      <c r="L22" s="12"/>
      <c r="M22" s="13">
        <f t="shared" si="5"/>
        <v>0</v>
      </c>
      <c r="O22" s="12"/>
      <c r="P22" s="12"/>
      <c r="Q22" s="41">
        <f t="shared" si="6"/>
        <v>0</v>
      </c>
      <c r="S22" s="13"/>
      <c r="T22" s="13"/>
      <c r="V22" s="10"/>
      <c r="X22" s="24" t="str">
        <f t="shared" si="0"/>
        <v>-</v>
      </c>
      <c r="Y22" s="42">
        <f t="shared" si="1"/>
        <v>0</v>
      </c>
      <c r="AA22" s="43">
        <f t="shared" si="2"/>
        <v>0</v>
      </c>
      <c r="AB22" s="43">
        <f t="shared" si="3"/>
        <v>0</v>
      </c>
      <c r="AC22" s="44">
        <f t="shared" si="7"/>
        <v>0</v>
      </c>
      <c r="AD22" s="6" t="str">
        <f t="shared" si="4"/>
        <v>○</v>
      </c>
    </row>
    <row r="23" spans="1:30" ht="17.45" customHeight="1" x14ac:dyDescent="0.4">
      <c r="A23" s="38" t="s">
        <v>53</v>
      </c>
      <c r="B23" s="2">
        <f t="shared" si="8"/>
        <v>12</v>
      </c>
      <c r="C23" s="11"/>
      <c r="D23" s="11"/>
      <c r="E23" s="10"/>
      <c r="F23" s="10"/>
      <c r="G23" s="11"/>
      <c r="I23" s="10"/>
      <c r="J23" s="10"/>
      <c r="K23" s="12"/>
      <c r="L23" s="12"/>
      <c r="M23" s="13">
        <f t="shared" si="5"/>
        <v>0</v>
      </c>
      <c r="O23" s="12"/>
      <c r="P23" s="12"/>
      <c r="Q23" s="41">
        <f t="shared" si="6"/>
        <v>0</v>
      </c>
      <c r="S23" s="13"/>
      <c r="T23" s="13"/>
      <c r="V23" s="10"/>
      <c r="X23" s="24" t="str">
        <f t="shared" si="0"/>
        <v>-</v>
      </c>
      <c r="Y23" s="42">
        <f t="shared" si="1"/>
        <v>0</v>
      </c>
      <c r="AA23" s="43">
        <f t="shared" si="2"/>
        <v>0</v>
      </c>
      <c r="AB23" s="43">
        <f t="shared" si="3"/>
        <v>0</v>
      </c>
      <c r="AC23" s="44">
        <f t="shared" si="7"/>
        <v>0</v>
      </c>
      <c r="AD23" s="6" t="str">
        <f t="shared" si="4"/>
        <v>○</v>
      </c>
    </row>
    <row r="24" spans="1:30" ht="17.45" customHeight="1" x14ac:dyDescent="0.4">
      <c r="A24" s="38" t="s">
        <v>53</v>
      </c>
      <c r="B24" s="2">
        <f t="shared" si="8"/>
        <v>13</v>
      </c>
      <c r="C24" s="11"/>
      <c r="D24" s="11"/>
      <c r="E24" s="10"/>
      <c r="F24" s="10"/>
      <c r="G24" s="11"/>
      <c r="I24" s="10"/>
      <c r="J24" s="10"/>
      <c r="K24" s="12"/>
      <c r="L24" s="12"/>
      <c r="M24" s="13">
        <f t="shared" si="5"/>
        <v>0</v>
      </c>
      <c r="O24" s="12"/>
      <c r="P24" s="12"/>
      <c r="Q24" s="41">
        <f t="shared" si="6"/>
        <v>0</v>
      </c>
      <c r="S24" s="13"/>
      <c r="T24" s="13"/>
      <c r="V24" s="10"/>
      <c r="X24" s="24" t="str">
        <f t="shared" si="0"/>
        <v>-</v>
      </c>
      <c r="Y24" s="42">
        <f t="shared" si="1"/>
        <v>0</v>
      </c>
      <c r="AA24" s="43">
        <f t="shared" si="2"/>
        <v>0</v>
      </c>
      <c r="AB24" s="43">
        <f t="shared" si="3"/>
        <v>0</v>
      </c>
      <c r="AC24" s="44">
        <f t="shared" si="7"/>
        <v>0</v>
      </c>
      <c r="AD24" s="6" t="str">
        <f t="shared" si="4"/>
        <v>○</v>
      </c>
    </row>
    <row r="25" spans="1:30" ht="17.45" customHeight="1" x14ac:dyDescent="0.4">
      <c r="A25" s="38" t="s">
        <v>53</v>
      </c>
      <c r="B25" s="2">
        <f t="shared" si="8"/>
        <v>14</v>
      </c>
      <c r="C25" s="11"/>
      <c r="D25" s="11"/>
      <c r="E25" s="10"/>
      <c r="F25" s="10"/>
      <c r="G25" s="11"/>
      <c r="I25" s="10"/>
      <c r="J25" s="10"/>
      <c r="K25" s="12"/>
      <c r="L25" s="12"/>
      <c r="M25" s="13">
        <f t="shared" si="5"/>
        <v>0</v>
      </c>
      <c r="O25" s="12"/>
      <c r="P25" s="12"/>
      <c r="Q25" s="41">
        <f t="shared" si="6"/>
        <v>0</v>
      </c>
      <c r="S25" s="13"/>
      <c r="T25" s="13"/>
      <c r="V25" s="10"/>
      <c r="X25" s="24" t="str">
        <f t="shared" si="0"/>
        <v>-</v>
      </c>
      <c r="Y25" s="42">
        <f t="shared" si="1"/>
        <v>0</v>
      </c>
      <c r="AA25" s="43">
        <f t="shared" si="2"/>
        <v>0</v>
      </c>
      <c r="AB25" s="43">
        <f t="shared" si="3"/>
        <v>0</v>
      </c>
      <c r="AC25" s="44">
        <f t="shared" si="7"/>
        <v>0</v>
      </c>
      <c r="AD25" s="6" t="str">
        <f t="shared" si="4"/>
        <v>○</v>
      </c>
    </row>
    <row r="26" spans="1:30" ht="17.45" customHeight="1" x14ac:dyDescent="0.4">
      <c r="A26" s="38" t="s">
        <v>53</v>
      </c>
      <c r="B26" s="2">
        <f t="shared" si="8"/>
        <v>15</v>
      </c>
      <c r="C26" s="11"/>
      <c r="D26" s="11"/>
      <c r="E26" s="10"/>
      <c r="F26" s="10"/>
      <c r="G26" s="11"/>
      <c r="I26" s="10"/>
      <c r="J26" s="10"/>
      <c r="K26" s="12"/>
      <c r="L26" s="12"/>
      <c r="M26" s="13">
        <f t="shared" si="5"/>
        <v>0</v>
      </c>
      <c r="O26" s="12"/>
      <c r="P26" s="12"/>
      <c r="Q26" s="41">
        <f t="shared" si="6"/>
        <v>0</v>
      </c>
      <c r="S26" s="13"/>
      <c r="T26" s="13"/>
      <c r="V26" s="10"/>
      <c r="X26" s="24" t="str">
        <f t="shared" si="0"/>
        <v>-</v>
      </c>
      <c r="Y26" s="42">
        <f t="shared" si="1"/>
        <v>0</v>
      </c>
      <c r="AA26" s="43">
        <f t="shared" si="2"/>
        <v>0</v>
      </c>
      <c r="AB26" s="43">
        <f t="shared" si="3"/>
        <v>0</v>
      </c>
      <c r="AC26" s="44">
        <f t="shared" si="7"/>
        <v>0</v>
      </c>
      <c r="AD26" s="6" t="str">
        <f t="shared" si="4"/>
        <v>○</v>
      </c>
    </row>
    <row r="27" spans="1:30" ht="17.45" customHeight="1" x14ac:dyDescent="0.4">
      <c r="A27" s="38" t="s">
        <v>53</v>
      </c>
      <c r="B27" s="2">
        <f t="shared" si="8"/>
        <v>16</v>
      </c>
      <c r="C27" s="11"/>
      <c r="D27" s="11"/>
      <c r="E27" s="10"/>
      <c r="F27" s="10"/>
      <c r="G27" s="11"/>
      <c r="I27" s="10"/>
      <c r="J27" s="10"/>
      <c r="K27" s="12"/>
      <c r="L27" s="12"/>
      <c r="M27" s="13">
        <f t="shared" si="5"/>
        <v>0</v>
      </c>
      <c r="O27" s="12"/>
      <c r="P27" s="12"/>
      <c r="Q27" s="41">
        <f t="shared" si="6"/>
        <v>0</v>
      </c>
      <c r="S27" s="13"/>
      <c r="T27" s="13"/>
      <c r="V27" s="10"/>
      <c r="X27" s="24" t="str">
        <f t="shared" si="0"/>
        <v>-</v>
      </c>
      <c r="Y27" s="42">
        <f t="shared" si="1"/>
        <v>0</v>
      </c>
      <c r="AA27" s="43">
        <f t="shared" si="2"/>
        <v>0</v>
      </c>
      <c r="AB27" s="43">
        <f t="shared" si="3"/>
        <v>0</v>
      </c>
      <c r="AC27" s="44">
        <f t="shared" si="7"/>
        <v>0</v>
      </c>
      <c r="AD27" s="6" t="str">
        <f t="shared" si="4"/>
        <v>○</v>
      </c>
    </row>
    <row r="28" spans="1:30" ht="17.45" customHeight="1" x14ac:dyDescent="0.4">
      <c r="A28" s="38" t="s">
        <v>53</v>
      </c>
      <c r="B28" s="2">
        <f t="shared" si="8"/>
        <v>17</v>
      </c>
      <c r="C28" s="11"/>
      <c r="D28" s="11"/>
      <c r="E28" s="10"/>
      <c r="F28" s="10"/>
      <c r="G28" s="11"/>
      <c r="I28" s="10"/>
      <c r="J28" s="10"/>
      <c r="K28" s="12"/>
      <c r="L28" s="12"/>
      <c r="M28" s="13">
        <f t="shared" si="5"/>
        <v>0</v>
      </c>
      <c r="O28" s="12"/>
      <c r="P28" s="12"/>
      <c r="Q28" s="41">
        <f t="shared" si="6"/>
        <v>0</v>
      </c>
      <c r="S28" s="13"/>
      <c r="T28" s="13"/>
      <c r="V28" s="10"/>
      <c r="X28" s="24" t="str">
        <f t="shared" si="0"/>
        <v>-</v>
      </c>
      <c r="Y28" s="42">
        <f t="shared" si="1"/>
        <v>0</v>
      </c>
      <c r="AA28" s="43">
        <f t="shared" si="2"/>
        <v>0</v>
      </c>
      <c r="AB28" s="43">
        <f t="shared" si="3"/>
        <v>0</v>
      </c>
      <c r="AC28" s="44">
        <f t="shared" si="7"/>
        <v>0</v>
      </c>
      <c r="AD28" s="6" t="str">
        <f t="shared" si="4"/>
        <v>○</v>
      </c>
    </row>
    <row r="29" spans="1:30" ht="17.45" customHeight="1" x14ac:dyDescent="0.4">
      <c r="A29" s="38" t="s">
        <v>53</v>
      </c>
      <c r="B29" s="2">
        <f t="shared" si="8"/>
        <v>18</v>
      </c>
      <c r="C29" s="11"/>
      <c r="D29" s="11"/>
      <c r="E29" s="10"/>
      <c r="F29" s="10"/>
      <c r="G29" s="11"/>
      <c r="I29" s="10"/>
      <c r="J29" s="10"/>
      <c r="K29" s="12"/>
      <c r="L29" s="12"/>
      <c r="M29" s="13">
        <f t="shared" si="5"/>
        <v>0</v>
      </c>
      <c r="O29" s="12"/>
      <c r="P29" s="12"/>
      <c r="Q29" s="41">
        <f t="shared" si="6"/>
        <v>0</v>
      </c>
      <c r="S29" s="13"/>
      <c r="T29" s="13"/>
      <c r="V29" s="10"/>
      <c r="X29" s="24" t="str">
        <f t="shared" si="0"/>
        <v>-</v>
      </c>
      <c r="Y29" s="42">
        <f t="shared" si="1"/>
        <v>0</v>
      </c>
      <c r="AA29" s="43">
        <f t="shared" si="2"/>
        <v>0</v>
      </c>
      <c r="AB29" s="43">
        <f t="shared" si="3"/>
        <v>0</v>
      </c>
      <c r="AC29" s="44">
        <f t="shared" si="7"/>
        <v>0</v>
      </c>
      <c r="AD29" s="6" t="str">
        <f t="shared" si="4"/>
        <v>○</v>
      </c>
    </row>
    <row r="30" spans="1:30" ht="17.45" customHeight="1" x14ac:dyDescent="0.4">
      <c r="A30" s="38" t="s">
        <v>53</v>
      </c>
      <c r="B30" s="2">
        <f t="shared" si="8"/>
        <v>19</v>
      </c>
      <c r="C30" s="11"/>
      <c r="D30" s="11"/>
      <c r="E30" s="10"/>
      <c r="F30" s="10"/>
      <c r="G30" s="11"/>
      <c r="I30" s="10"/>
      <c r="J30" s="10"/>
      <c r="K30" s="12"/>
      <c r="L30" s="12"/>
      <c r="M30" s="13">
        <f t="shared" si="5"/>
        <v>0</v>
      </c>
      <c r="O30" s="12"/>
      <c r="P30" s="12"/>
      <c r="Q30" s="41">
        <f t="shared" si="6"/>
        <v>0</v>
      </c>
      <c r="S30" s="13"/>
      <c r="T30" s="13"/>
      <c r="V30" s="10"/>
      <c r="X30" s="24" t="str">
        <f t="shared" si="0"/>
        <v>-</v>
      </c>
      <c r="Y30" s="42">
        <f t="shared" si="1"/>
        <v>0</v>
      </c>
      <c r="AA30" s="43">
        <f t="shared" si="2"/>
        <v>0</v>
      </c>
      <c r="AB30" s="43">
        <f t="shared" si="3"/>
        <v>0</v>
      </c>
      <c r="AC30" s="44">
        <f t="shared" si="7"/>
        <v>0</v>
      </c>
      <c r="AD30" s="6" t="str">
        <f t="shared" si="4"/>
        <v>○</v>
      </c>
    </row>
    <row r="31" spans="1:30" ht="17.45" customHeight="1" x14ac:dyDescent="0.4">
      <c r="A31" s="38" t="s">
        <v>53</v>
      </c>
      <c r="B31" s="2">
        <f t="shared" si="8"/>
        <v>20</v>
      </c>
      <c r="C31" s="11"/>
      <c r="D31" s="11"/>
      <c r="E31" s="10"/>
      <c r="F31" s="10"/>
      <c r="G31" s="11"/>
      <c r="I31" s="10"/>
      <c r="J31" s="10"/>
      <c r="K31" s="12"/>
      <c r="L31" s="12"/>
      <c r="M31" s="13">
        <f t="shared" si="5"/>
        <v>0</v>
      </c>
      <c r="O31" s="12"/>
      <c r="P31" s="12"/>
      <c r="Q31" s="41">
        <f t="shared" si="6"/>
        <v>0</v>
      </c>
      <c r="S31" s="13"/>
      <c r="T31" s="13"/>
      <c r="V31" s="10"/>
      <c r="X31" s="24" t="str">
        <f t="shared" si="0"/>
        <v>-</v>
      </c>
      <c r="Y31" s="42">
        <f t="shared" si="1"/>
        <v>0</v>
      </c>
      <c r="AA31" s="43">
        <f t="shared" si="2"/>
        <v>0</v>
      </c>
      <c r="AB31" s="43">
        <f t="shared" si="3"/>
        <v>0</v>
      </c>
      <c r="AC31" s="44">
        <f t="shared" si="7"/>
        <v>0</v>
      </c>
      <c r="AD31" s="6" t="str">
        <f t="shared" si="4"/>
        <v>○</v>
      </c>
    </row>
    <row r="32" spans="1:30" ht="17.45" customHeight="1" x14ac:dyDescent="0.4">
      <c r="A32" s="38" t="s">
        <v>53</v>
      </c>
      <c r="B32" s="2">
        <f t="shared" si="8"/>
        <v>21</v>
      </c>
      <c r="C32" s="11"/>
      <c r="D32" s="11"/>
      <c r="E32" s="10"/>
      <c r="F32" s="10"/>
      <c r="G32" s="11"/>
      <c r="I32" s="10"/>
      <c r="J32" s="10"/>
      <c r="K32" s="12"/>
      <c r="L32" s="12"/>
      <c r="M32" s="13">
        <f t="shared" si="5"/>
        <v>0</v>
      </c>
      <c r="O32" s="12"/>
      <c r="P32" s="12"/>
      <c r="Q32" s="41">
        <f t="shared" si="6"/>
        <v>0</v>
      </c>
      <c r="S32" s="13"/>
      <c r="T32" s="13"/>
      <c r="V32" s="10"/>
      <c r="X32" s="24" t="str">
        <f t="shared" si="0"/>
        <v>-</v>
      </c>
      <c r="Y32" s="42">
        <f t="shared" si="1"/>
        <v>0</v>
      </c>
      <c r="AA32" s="43">
        <f t="shared" si="2"/>
        <v>0</v>
      </c>
      <c r="AB32" s="43">
        <f t="shared" si="3"/>
        <v>0</v>
      </c>
      <c r="AC32" s="44">
        <f t="shared" si="7"/>
        <v>0</v>
      </c>
      <c r="AD32" s="6" t="str">
        <f t="shared" si="4"/>
        <v>○</v>
      </c>
    </row>
    <row r="33" spans="1:30" ht="17.45" customHeight="1" x14ac:dyDescent="0.4">
      <c r="A33" s="38" t="s">
        <v>53</v>
      </c>
      <c r="B33" s="2">
        <f t="shared" si="8"/>
        <v>22</v>
      </c>
      <c r="C33" s="11"/>
      <c r="D33" s="11"/>
      <c r="E33" s="10"/>
      <c r="F33" s="10"/>
      <c r="G33" s="11"/>
      <c r="I33" s="10"/>
      <c r="J33" s="10"/>
      <c r="K33" s="12"/>
      <c r="L33" s="12"/>
      <c r="M33" s="13">
        <f t="shared" si="5"/>
        <v>0</v>
      </c>
      <c r="O33" s="12"/>
      <c r="P33" s="12"/>
      <c r="Q33" s="41">
        <f t="shared" si="6"/>
        <v>0</v>
      </c>
      <c r="S33" s="13"/>
      <c r="T33" s="13"/>
      <c r="V33" s="10"/>
      <c r="X33" s="24" t="str">
        <f t="shared" si="0"/>
        <v>-</v>
      </c>
      <c r="Y33" s="42">
        <f t="shared" si="1"/>
        <v>0</v>
      </c>
      <c r="AA33" s="43">
        <f t="shared" si="2"/>
        <v>0</v>
      </c>
      <c r="AB33" s="43">
        <f t="shared" si="3"/>
        <v>0</v>
      </c>
      <c r="AC33" s="44">
        <f t="shared" si="7"/>
        <v>0</v>
      </c>
      <c r="AD33" s="6" t="str">
        <f t="shared" si="4"/>
        <v>○</v>
      </c>
    </row>
    <row r="34" spans="1:30" ht="17.45" customHeight="1" x14ac:dyDescent="0.4">
      <c r="A34" s="38" t="s">
        <v>53</v>
      </c>
      <c r="B34" s="2">
        <f t="shared" si="8"/>
        <v>23</v>
      </c>
      <c r="C34" s="11"/>
      <c r="D34" s="11"/>
      <c r="E34" s="10"/>
      <c r="F34" s="10"/>
      <c r="G34" s="11"/>
      <c r="I34" s="10"/>
      <c r="J34" s="10"/>
      <c r="K34" s="12"/>
      <c r="L34" s="12"/>
      <c r="M34" s="13">
        <f t="shared" si="5"/>
        <v>0</v>
      </c>
      <c r="O34" s="12"/>
      <c r="P34" s="12"/>
      <c r="Q34" s="41">
        <f t="shared" si="6"/>
        <v>0</v>
      </c>
      <c r="S34" s="13"/>
      <c r="T34" s="13"/>
      <c r="V34" s="10"/>
      <c r="X34" s="24" t="str">
        <f t="shared" si="0"/>
        <v>-</v>
      </c>
      <c r="Y34" s="42">
        <f t="shared" si="1"/>
        <v>0</v>
      </c>
      <c r="AA34" s="43">
        <f t="shared" si="2"/>
        <v>0</v>
      </c>
      <c r="AB34" s="43">
        <f t="shared" si="3"/>
        <v>0</v>
      </c>
      <c r="AC34" s="44">
        <f t="shared" si="7"/>
        <v>0</v>
      </c>
      <c r="AD34" s="6" t="str">
        <f t="shared" si="4"/>
        <v>○</v>
      </c>
    </row>
    <row r="35" spans="1:30" ht="17.45" customHeight="1" x14ac:dyDescent="0.4">
      <c r="A35" s="38" t="s">
        <v>53</v>
      </c>
      <c r="B35" s="2">
        <f t="shared" si="8"/>
        <v>24</v>
      </c>
      <c r="C35" s="11"/>
      <c r="D35" s="11"/>
      <c r="E35" s="10"/>
      <c r="F35" s="10"/>
      <c r="G35" s="11"/>
      <c r="I35" s="10"/>
      <c r="J35" s="10"/>
      <c r="K35" s="12"/>
      <c r="L35" s="12"/>
      <c r="M35" s="13">
        <f t="shared" si="5"/>
        <v>0</v>
      </c>
      <c r="O35" s="12"/>
      <c r="P35" s="12"/>
      <c r="Q35" s="41">
        <f t="shared" si="6"/>
        <v>0</v>
      </c>
      <c r="S35" s="13"/>
      <c r="T35" s="13"/>
      <c r="V35" s="10"/>
      <c r="X35" s="24" t="str">
        <f t="shared" si="0"/>
        <v>-</v>
      </c>
      <c r="Y35" s="42">
        <f t="shared" si="1"/>
        <v>0</v>
      </c>
      <c r="AA35" s="43">
        <f t="shared" si="2"/>
        <v>0</v>
      </c>
      <c r="AB35" s="43">
        <f t="shared" si="3"/>
        <v>0</v>
      </c>
      <c r="AC35" s="44">
        <f t="shared" si="7"/>
        <v>0</v>
      </c>
      <c r="AD35" s="6" t="str">
        <f t="shared" si="4"/>
        <v>○</v>
      </c>
    </row>
    <row r="36" spans="1:30" ht="17.45" customHeight="1" x14ac:dyDescent="0.4">
      <c r="A36" s="38" t="s">
        <v>53</v>
      </c>
      <c r="B36" s="2">
        <f t="shared" si="8"/>
        <v>25</v>
      </c>
      <c r="C36" s="11"/>
      <c r="D36" s="11"/>
      <c r="E36" s="10"/>
      <c r="F36" s="10"/>
      <c r="G36" s="11"/>
      <c r="I36" s="10"/>
      <c r="J36" s="10"/>
      <c r="K36" s="12"/>
      <c r="L36" s="12"/>
      <c r="M36" s="13">
        <f t="shared" si="5"/>
        <v>0</v>
      </c>
      <c r="O36" s="12"/>
      <c r="P36" s="12"/>
      <c r="Q36" s="41">
        <f t="shared" si="6"/>
        <v>0</v>
      </c>
      <c r="S36" s="13"/>
      <c r="T36" s="13"/>
      <c r="V36" s="10"/>
      <c r="X36" s="24" t="str">
        <f t="shared" si="0"/>
        <v>-</v>
      </c>
      <c r="Y36" s="42">
        <f t="shared" si="1"/>
        <v>0</v>
      </c>
      <c r="AA36" s="43">
        <f t="shared" si="2"/>
        <v>0</v>
      </c>
      <c r="AB36" s="43">
        <f t="shared" si="3"/>
        <v>0</v>
      </c>
      <c r="AC36" s="44">
        <f t="shared" si="7"/>
        <v>0</v>
      </c>
      <c r="AD36" s="6" t="str">
        <f t="shared" si="4"/>
        <v>○</v>
      </c>
    </row>
    <row r="37" spans="1:30" ht="17.45" customHeight="1" x14ac:dyDescent="0.4">
      <c r="A37" s="38" t="s">
        <v>53</v>
      </c>
      <c r="B37" s="2">
        <f t="shared" si="8"/>
        <v>26</v>
      </c>
      <c r="C37" s="11"/>
      <c r="D37" s="11"/>
      <c r="E37" s="10"/>
      <c r="F37" s="10"/>
      <c r="G37" s="11"/>
      <c r="I37" s="10"/>
      <c r="J37" s="10"/>
      <c r="K37" s="12"/>
      <c r="L37" s="12"/>
      <c r="M37" s="13">
        <f t="shared" si="5"/>
        <v>0</v>
      </c>
      <c r="O37" s="12"/>
      <c r="P37" s="12"/>
      <c r="Q37" s="41">
        <f t="shared" si="6"/>
        <v>0</v>
      </c>
      <c r="S37" s="13"/>
      <c r="T37" s="13"/>
      <c r="V37" s="10"/>
      <c r="X37" s="24" t="str">
        <f t="shared" si="0"/>
        <v>-</v>
      </c>
      <c r="Y37" s="42">
        <f t="shared" si="1"/>
        <v>0</v>
      </c>
      <c r="AA37" s="43">
        <f t="shared" si="2"/>
        <v>0</v>
      </c>
      <c r="AB37" s="43">
        <f t="shared" si="3"/>
        <v>0</v>
      </c>
      <c r="AC37" s="44">
        <f t="shared" si="7"/>
        <v>0</v>
      </c>
      <c r="AD37" s="6" t="str">
        <f t="shared" si="4"/>
        <v>○</v>
      </c>
    </row>
    <row r="38" spans="1:30" ht="17.45" customHeight="1" x14ac:dyDescent="0.4">
      <c r="A38" s="38" t="s">
        <v>53</v>
      </c>
      <c r="B38" s="2">
        <f t="shared" si="8"/>
        <v>27</v>
      </c>
      <c r="C38" s="11"/>
      <c r="D38" s="11"/>
      <c r="E38" s="10"/>
      <c r="F38" s="10"/>
      <c r="G38" s="11"/>
      <c r="I38" s="10"/>
      <c r="J38" s="10"/>
      <c r="K38" s="12"/>
      <c r="L38" s="12"/>
      <c r="M38" s="13">
        <f t="shared" si="5"/>
        <v>0</v>
      </c>
      <c r="O38" s="12"/>
      <c r="P38" s="12"/>
      <c r="Q38" s="41">
        <f t="shared" si="6"/>
        <v>0</v>
      </c>
      <c r="S38" s="13"/>
      <c r="T38" s="13"/>
      <c r="V38" s="10"/>
      <c r="X38" s="24" t="str">
        <f t="shared" si="0"/>
        <v>-</v>
      </c>
      <c r="Y38" s="42">
        <f t="shared" si="1"/>
        <v>0</v>
      </c>
      <c r="AA38" s="43">
        <f t="shared" si="2"/>
        <v>0</v>
      </c>
      <c r="AB38" s="43">
        <f t="shared" si="3"/>
        <v>0</v>
      </c>
      <c r="AC38" s="44">
        <f t="shared" si="7"/>
        <v>0</v>
      </c>
      <c r="AD38" s="6" t="str">
        <f t="shared" si="4"/>
        <v>○</v>
      </c>
    </row>
    <row r="39" spans="1:30" ht="17.45" customHeight="1" x14ac:dyDescent="0.4">
      <c r="A39" s="38" t="s">
        <v>53</v>
      </c>
      <c r="B39" s="2">
        <f t="shared" si="8"/>
        <v>28</v>
      </c>
      <c r="C39" s="11"/>
      <c r="D39" s="11"/>
      <c r="E39" s="10"/>
      <c r="F39" s="10"/>
      <c r="G39" s="11"/>
      <c r="I39" s="10"/>
      <c r="J39" s="10"/>
      <c r="K39" s="12"/>
      <c r="L39" s="12"/>
      <c r="M39" s="13">
        <f t="shared" si="5"/>
        <v>0</v>
      </c>
      <c r="O39" s="12"/>
      <c r="P39" s="12"/>
      <c r="Q39" s="41">
        <f t="shared" si="6"/>
        <v>0</v>
      </c>
      <c r="S39" s="13"/>
      <c r="T39" s="13"/>
      <c r="V39" s="10"/>
      <c r="X39" s="24" t="str">
        <f t="shared" si="0"/>
        <v>-</v>
      </c>
      <c r="Y39" s="42">
        <f t="shared" si="1"/>
        <v>0</v>
      </c>
      <c r="AA39" s="43">
        <f t="shared" si="2"/>
        <v>0</v>
      </c>
      <c r="AB39" s="43">
        <f t="shared" si="3"/>
        <v>0</v>
      </c>
      <c r="AC39" s="44">
        <f t="shared" si="7"/>
        <v>0</v>
      </c>
      <c r="AD39" s="6" t="str">
        <f t="shared" si="4"/>
        <v>○</v>
      </c>
    </row>
    <row r="40" spans="1:30" ht="17.45" customHeight="1" x14ac:dyDescent="0.4">
      <c r="A40" s="38" t="s">
        <v>53</v>
      </c>
      <c r="B40" s="2">
        <f t="shared" si="8"/>
        <v>29</v>
      </c>
      <c r="C40" s="11"/>
      <c r="D40" s="11"/>
      <c r="E40" s="10"/>
      <c r="F40" s="10"/>
      <c r="G40" s="11"/>
      <c r="I40" s="10"/>
      <c r="J40" s="10"/>
      <c r="K40" s="12"/>
      <c r="L40" s="12"/>
      <c r="M40" s="13">
        <f t="shared" si="5"/>
        <v>0</v>
      </c>
      <c r="O40" s="12"/>
      <c r="P40" s="12"/>
      <c r="Q40" s="41">
        <f t="shared" si="6"/>
        <v>0</v>
      </c>
      <c r="S40" s="13"/>
      <c r="T40" s="13"/>
      <c r="V40" s="10"/>
      <c r="X40" s="24" t="str">
        <f t="shared" si="0"/>
        <v>-</v>
      </c>
      <c r="Y40" s="42">
        <f t="shared" si="1"/>
        <v>0</v>
      </c>
      <c r="AA40" s="43">
        <f t="shared" si="2"/>
        <v>0</v>
      </c>
      <c r="AB40" s="43">
        <f t="shared" si="3"/>
        <v>0</v>
      </c>
      <c r="AC40" s="44">
        <f t="shared" si="7"/>
        <v>0</v>
      </c>
      <c r="AD40" s="6" t="str">
        <f t="shared" si="4"/>
        <v>○</v>
      </c>
    </row>
    <row r="41" spans="1:30" ht="17.45" customHeight="1" x14ac:dyDescent="0.4">
      <c r="A41" s="38" t="s">
        <v>53</v>
      </c>
      <c r="B41" s="2">
        <f t="shared" si="8"/>
        <v>30</v>
      </c>
      <c r="C41" s="11"/>
      <c r="D41" s="11"/>
      <c r="E41" s="10"/>
      <c r="F41" s="10"/>
      <c r="G41" s="11"/>
      <c r="I41" s="10"/>
      <c r="J41" s="10"/>
      <c r="K41" s="12"/>
      <c r="L41" s="12"/>
      <c r="M41" s="13">
        <f t="shared" si="5"/>
        <v>0</v>
      </c>
      <c r="O41" s="12"/>
      <c r="P41" s="12"/>
      <c r="Q41" s="41">
        <f t="shared" si="6"/>
        <v>0</v>
      </c>
      <c r="S41" s="13"/>
      <c r="T41" s="13"/>
      <c r="V41" s="10"/>
      <c r="X41" s="24" t="str">
        <f t="shared" si="0"/>
        <v>-</v>
      </c>
      <c r="Y41" s="42">
        <f t="shared" si="1"/>
        <v>0</v>
      </c>
      <c r="AA41" s="43">
        <f t="shared" si="2"/>
        <v>0</v>
      </c>
      <c r="AB41" s="43">
        <f t="shared" si="3"/>
        <v>0</v>
      </c>
      <c r="AC41" s="44">
        <f t="shared" si="7"/>
        <v>0</v>
      </c>
      <c r="AD41" s="6" t="str">
        <f t="shared" si="4"/>
        <v>○</v>
      </c>
    </row>
    <row r="42" spans="1:30" ht="17.45" customHeight="1" x14ac:dyDescent="0.4">
      <c r="A42" s="38" t="s">
        <v>53</v>
      </c>
      <c r="B42" s="2">
        <f t="shared" si="8"/>
        <v>31</v>
      </c>
      <c r="C42" s="11"/>
      <c r="D42" s="11"/>
      <c r="E42" s="10"/>
      <c r="F42" s="10"/>
      <c r="G42" s="11"/>
      <c r="I42" s="10"/>
      <c r="J42" s="10"/>
      <c r="K42" s="12"/>
      <c r="L42" s="12"/>
      <c r="M42" s="13">
        <f t="shared" si="5"/>
        <v>0</v>
      </c>
      <c r="O42" s="12"/>
      <c r="P42" s="12"/>
      <c r="Q42" s="41">
        <f t="shared" si="6"/>
        <v>0</v>
      </c>
      <c r="S42" s="13"/>
      <c r="T42" s="13"/>
      <c r="V42" s="10"/>
      <c r="X42" s="24" t="str">
        <f t="shared" si="0"/>
        <v>-</v>
      </c>
      <c r="Y42" s="42">
        <f t="shared" si="1"/>
        <v>0</v>
      </c>
      <c r="AA42" s="43">
        <f t="shared" si="2"/>
        <v>0</v>
      </c>
      <c r="AB42" s="43">
        <f t="shared" si="3"/>
        <v>0</v>
      </c>
      <c r="AC42" s="44">
        <f t="shared" si="7"/>
        <v>0</v>
      </c>
      <c r="AD42" s="6" t="str">
        <f t="shared" si="4"/>
        <v>○</v>
      </c>
    </row>
    <row r="43" spans="1:30" ht="17.45" customHeight="1" x14ac:dyDescent="0.4">
      <c r="A43" s="38" t="s">
        <v>53</v>
      </c>
      <c r="B43" s="2">
        <f t="shared" si="8"/>
        <v>32</v>
      </c>
      <c r="C43" s="11"/>
      <c r="D43" s="11"/>
      <c r="E43" s="10"/>
      <c r="F43" s="10"/>
      <c r="G43" s="11"/>
      <c r="I43" s="10"/>
      <c r="J43" s="10"/>
      <c r="K43" s="12"/>
      <c r="L43" s="12"/>
      <c r="M43" s="13">
        <f t="shared" si="5"/>
        <v>0</v>
      </c>
      <c r="O43" s="12"/>
      <c r="P43" s="12"/>
      <c r="Q43" s="41">
        <f t="shared" si="6"/>
        <v>0</v>
      </c>
      <c r="S43" s="13"/>
      <c r="T43" s="13"/>
      <c r="V43" s="10"/>
      <c r="X43" s="24" t="str">
        <f t="shared" si="0"/>
        <v>-</v>
      </c>
      <c r="Y43" s="42">
        <f t="shared" si="1"/>
        <v>0</v>
      </c>
      <c r="AA43" s="43">
        <f t="shared" si="2"/>
        <v>0</v>
      </c>
      <c r="AB43" s="43">
        <f t="shared" si="3"/>
        <v>0</v>
      </c>
      <c r="AC43" s="44">
        <f t="shared" si="7"/>
        <v>0</v>
      </c>
      <c r="AD43" s="6" t="str">
        <f t="shared" si="4"/>
        <v>○</v>
      </c>
    </row>
    <row r="44" spans="1:30" ht="17.45" customHeight="1" x14ac:dyDescent="0.4">
      <c r="A44" s="38" t="s">
        <v>53</v>
      </c>
      <c r="B44" s="2">
        <f t="shared" si="8"/>
        <v>33</v>
      </c>
      <c r="C44" s="11"/>
      <c r="D44" s="11"/>
      <c r="E44" s="10"/>
      <c r="F44" s="10"/>
      <c r="G44" s="11"/>
      <c r="I44" s="10"/>
      <c r="J44" s="10"/>
      <c r="K44" s="12"/>
      <c r="L44" s="12"/>
      <c r="M44" s="13">
        <f t="shared" si="5"/>
        <v>0</v>
      </c>
      <c r="O44" s="12"/>
      <c r="P44" s="12"/>
      <c r="Q44" s="41">
        <f t="shared" si="6"/>
        <v>0</v>
      </c>
      <c r="S44" s="13"/>
      <c r="T44" s="13"/>
      <c r="V44" s="10"/>
      <c r="X44" s="24" t="str">
        <f t="shared" ref="X44:X61" si="9">IFERROR(IF((M44+O44)/(M44+Q44)&gt;=2/3,"○","×"),"-")</f>
        <v>-</v>
      </c>
      <c r="Y44" s="42">
        <f t="shared" ref="Y44:Y61" si="10">IF(X44="○",M44+Q44,0)</f>
        <v>0</v>
      </c>
      <c r="AA44" s="43">
        <f t="shared" ref="AA44:AA61" si="11">S44-K44*$AA$6</f>
        <v>0</v>
      </c>
      <c r="AB44" s="43">
        <f t="shared" ref="AB44:AB61" si="12">T44-K44*$AA$8</f>
        <v>0</v>
      </c>
      <c r="AC44" s="44">
        <f t="shared" si="7"/>
        <v>0</v>
      </c>
      <c r="AD44" s="6" t="str">
        <f t="shared" ref="AD44:AD61" si="13">IF(OR(F44="○",J44="時給単価増額"),"‐",IF(AC44&gt;=Q44,"○","×"))</f>
        <v>○</v>
      </c>
    </row>
    <row r="45" spans="1:30" ht="17.45" customHeight="1" x14ac:dyDescent="0.4">
      <c r="A45" s="38" t="s">
        <v>53</v>
      </c>
      <c r="B45" s="2">
        <f t="shared" si="8"/>
        <v>34</v>
      </c>
      <c r="C45" s="11"/>
      <c r="D45" s="11"/>
      <c r="E45" s="10"/>
      <c r="F45" s="10"/>
      <c r="G45" s="11"/>
      <c r="I45" s="10"/>
      <c r="J45" s="10"/>
      <c r="K45" s="12"/>
      <c r="L45" s="12"/>
      <c r="M45" s="13">
        <f t="shared" si="5"/>
        <v>0</v>
      </c>
      <c r="O45" s="12"/>
      <c r="P45" s="12"/>
      <c r="Q45" s="41">
        <f t="shared" si="6"/>
        <v>0</v>
      </c>
      <c r="S45" s="13"/>
      <c r="T45" s="13"/>
      <c r="V45" s="10"/>
      <c r="X45" s="24" t="str">
        <f t="shared" si="9"/>
        <v>-</v>
      </c>
      <c r="Y45" s="42">
        <f t="shared" si="10"/>
        <v>0</v>
      </c>
      <c r="AA45" s="43">
        <f t="shared" si="11"/>
        <v>0</v>
      </c>
      <c r="AB45" s="43">
        <f t="shared" si="12"/>
        <v>0</v>
      </c>
      <c r="AC45" s="44">
        <f t="shared" si="7"/>
        <v>0</v>
      </c>
      <c r="AD45" s="6" t="str">
        <f t="shared" si="13"/>
        <v>○</v>
      </c>
    </row>
    <row r="46" spans="1:30" ht="17.45" customHeight="1" x14ac:dyDescent="0.4">
      <c r="A46" s="38" t="s">
        <v>53</v>
      </c>
      <c r="B46" s="2">
        <f t="shared" si="8"/>
        <v>35</v>
      </c>
      <c r="C46" s="11"/>
      <c r="D46" s="11"/>
      <c r="E46" s="10"/>
      <c r="F46" s="10"/>
      <c r="G46" s="11"/>
      <c r="I46" s="10"/>
      <c r="J46" s="10"/>
      <c r="K46" s="12"/>
      <c r="L46" s="12"/>
      <c r="M46" s="13">
        <f t="shared" si="5"/>
        <v>0</v>
      </c>
      <c r="O46" s="12"/>
      <c r="P46" s="12"/>
      <c r="Q46" s="41">
        <f t="shared" si="6"/>
        <v>0</v>
      </c>
      <c r="S46" s="13"/>
      <c r="T46" s="13"/>
      <c r="V46" s="10"/>
      <c r="X46" s="24" t="str">
        <f t="shared" si="9"/>
        <v>-</v>
      </c>
      <c r="Y46" s="42">
        <f t="shared" si="10"/>
        <v>0</v>
      </c>
      <c r="AA46" s="43">
        <f t="shared" si="11"/>
        <v>0</v>
      </c>
      <c r="AB46" s="43">
        <f t="shared" si="12"/>
        <v>0</v>
      </c>
      <c r="AC46" s="44">
        <f t="shared" si="7"/>
        <v>0</v>
      </c>
      <c r="AD46" s="6" t="str">
        <f t="shared" si="13"/>
        <v>○</v>
      </c>
    </row>
    <row r="47" spans="1:30" ht="17.45" customHeight="1" x14ac:dyDescent="0.4">
      <c r="A47" s="38" t="s">
        <v>53</v>
      </c>
      <c r="B47" s="2">
        <f t="shared" si="8"/>
        <v>36</v>
      </c>
      <c r="C47" s="11"/>
      <c r="D47" s="11"/>
      <c r="E47" s="10"/>
      <c r="F47" s="10"/>
      <c r="G47" s="11"/>
      <c r="I47" s="10"/>
      <c r="J47" s="10"/>
      <c r="K47" s="12"/>
      <c r="L47" s="12"/>
      <c r="M47" s="13">
        <f t="shared" si="5"/>
        <v>0</v>
      </c>
      <c r="O47" s="12"/>
      <c r="P47" s="12"/>
      <c r="Q47" s="41">
        <f t="shared" si="6"/>
        <v>0</v>
      </c>
      <c r="S47" s="13"/>
      <c r="T47" s="13"/>
      <c r="V47" s="10"/>
      <c r="X47" s="24" t="str">
        <f t="shared" si="9"/>
        <v>-</v>
      </c>
      <c r="Y47" s="42">
        <f t="shared" si="10"/>
        <v>0</v>
      </c>
      <c r="AA47" s="43">
        <f t="shared" si="11"/>
        <v>0</v>
      </c>
      <c r="AB47" s="43">
        <f t="shared" si="12"/>
        <v>0</v>
      </c>
      <c r="AC47" s="44">
        <f t="shared" si="7"/>
        <v>0</v>
      </c>
      <c r="AD47" s="6" t="str">
        <f t="shared" si="13"/>
        <v>○</v>
      </c>
    </row>
    <row r="48" spans="1:30" ht="17.45" customHeight="1" x14ac:dyDescent="0.4">
      <c r="A48" s="38" t="s">
        <v>53</v>
      </c>
      <c r="B48" s="2">
        <f t="shared" si="8"/>
        <v>37</v>
      </c>
      <c r="C48" s="11"/>
      <c r="D48" s="11"/>
      <c r="E48" s="10"/>
      <c r="F48" s="10"/>
      <c r="G48" s="11"/>
      <c r="I48" s="10"/>
      <c r="J48" s="10"/>
      <c r="K48" s="12"/>
      <c r="L48" s="12"/>
      <c r="M48" s="13">
        <f t="shared" si="5"/>
        <v>0</v>
      </c>
      <c r="O48" s="12"/>
      <c r="P48" s="12"/>
      <c r="Q48" s="41">
        <f t="shared" si="6"/>
        <v>0</v>
      </c>
      <c r="S48" s="13"/>
      <c r="T48" s="13"/>
      <c r="V48" s="10"/>
      <c r="X48" s="24" t="str">
        <f t="shared" si="9"/>
        <v>-</v>
      </c>
      <c r="Y48" s="42">
        <f t="shared" si="10"/>
        <v>0</v>
      </c>
      <c r="AA48" s="43">
        <f t="shared" si="11"/>
        <v>0</v>
      </c>
      <c r="AB48" s="43">
        <f t="shared" si="12"/>
        <v>0</v>
      </c>
      <c r="AC48" s="44">
        <f t="shared" si="7"/>
        <v>0</v>
      </c>
      <c r="AD48" s="6" t="str">
        <f t="shared" si="13"/>
        <v>○</v>
      </c>
    </row>
    <row r="49" spans="1:30" ht="17.45" customHeight="1" x14ac:dyDescent="0.4">
      <c r="A49" s="38" t="s">
        <v>53</v>
      </c>
      <c r="B49" s="2">
        <f t="shared" si="8"/>
        <v>38</v>
      </c>
      <c r="C49" s="11"/>
      <c r="D49" s="11"/>
      <c r="E49" s="10"/>
      <c r="F49" s="10"/>
      <c r="G49" s="11"/>
      <c r="I49" s="10"/>
      <c r="J49" s="10"/>
      <c r="K49" s="12"/>
      <c r="L49" s="12"/>
      <c r="M49" s="13">
        <f t="shared" si="5"/>
        <v>0</v>
      </c>
      <c r="O49" s="12"/>
      <c r="P49" s="12"/>
      <c r="Q49" s="41">
        <f t="shared" si="6"/>
        <v>0</v>
      </c>
      <c r="S49" s="13"/>
      <c r="T49" s="13"/>
      <c r="V49" s="10"/>
      <c r="X49" s="24" t="str">
        <f t="shared" si="9"/>
        <v>-</v>
      </c>
      <c r="Y49" s="42">
        <f t="shared" si="10"/>
        <v>0</v>
      </c>
      <c r="AA49" s="43">
        <f t="shared" si="11"/>
        <v>0</v>
      </c>
      <c r="AB49" s="43">
        <f t="shared" si="12"/>
        <v>0</v>
      </c>
      <c r="AC49" s="44">
        <f t="shared" si="7"/>
        <v>0</v>
      </c>
      <c r="AD49" s="6" t="str">
        <f t="shared" si="13"/>
        <v>○</v>
      </c>
    </row>
    <row r="50" spans="1:30" ht="17.45" customHeight="1" x14ac:dyDescent="0.4">
      <c r="A50" s="38" t="s">
        <v>53</v>
      </c>
      <c r="B50" s="2">
        <f t="shared" si="8"/>
        <v>39</v>
      </c>
      <c r="C50" s="11"/>
      <c r="D50" s="11"/>
      <c r="E50" s="10"/>
      <c r="F50" s="10"/>
      <c r="G50" s="11"/>
      <c r="I50" s="10"/>
      <c r="J50" s="10"/>
      <c r="K50" s="12"/>
      <c r="L50" s="12"/>
      <c r="M50" s="13">
        <f t="shared" si="5"/>
        <v>0</v>
      </c>
      <c r="O50" s="12"/>
      <c r="P50" s="12"/>
      <c r="Q50" s="41">
        <f t="shared" si="6"/>
        <v>0</v>
      </c>
      <c r="S50" s="13"/>
      <c r="T50" s="13"/>
      <c r="V50" s="10"/>
      <c r="X50" s="24" t="str">
        <f t="shared" si="9"/>
        <v>-</v>
      </c>
      <c r="Y50" s="42">
        <f t="shared" si="10"/>
        <v>0</v>
      </c>
      <c r="AA50" s="43">
        <f t="shared" si="11"/>
        <v>0</v>
      </c>
      <c r="AB50" s="43">
        <f t="shared" si="12"/>
        <v>0</v>
      </c>
      <c r="AC50" s="44">
        <f t="shared" si="7"/>
        <v>0</v>
      </c>
      <c r="AD50" s="6" t="str">
        <f t="shared" si="13"/>
        <v>○</v>
      </c>
    </row>
    <row r="51" spans="1:30" ht="17.45" customHeight="1" x14ac:dyDescent="0.4">
      <c r="A51" s="38" t="s">
        <v>53</v>
      </c>
      <c r="B51" s="2">
        <f t="shared" si="8"/>
        <v>40</v>
      </c>
      <c r="C51" s="11"/>
      <c r="D51" s="11"/>
      <c r="E51" s="10"/>
      <c r="F51" s="10"/>
      <c r="G51" s="11"/>
      <c r="I51" s="10"/>
      <c r="J51" s="10"/>
      <c r="K51" s="12"/>
      <c r="L51" s="12"/>
      <c r="M51" s="13">
        <f t="shared" si="5"/>
        <v>0</v>
      </c>
      <c r="O51" s="12"/>
      <c r="P51" s="12"/>
      <c r="Q51" s="41">
        <f t="shared" si="6"/>
        <v>0</v>
      </c>
      <c r="S51" s="13"/>
      <c r="T51" s="13"/>
      <c r="V51" s="10"/>
      <c r="X51" s="24" t="str">
        <f t="shared" si="9"/>
        <v>-</v>
      </c>
      <c r="Y51" s="42">
        <f t="shared" si="10"/>
        <v>0</v>
      </c>
      <c r="AA51" s="43">
        <f t="shared" si="11"/>
        <v>0</v>
      </c>
      <c r="AB51" s="43">
        <f t="shared" si="12"/>
        <v>0</v>
      </c>
      <c r="AC51" s="44">
        <f t="shared" si="7"/>
        <v>0</v>
      </c>
      <c r="AD51" s="6" t="str">
        <f t="shared" si="13"/>
        <v>○</v>
      </c>
    </row>
    <row r="52" spans="1:30" ht="17.45" customHeight="1" x14ac:dyDescent="0.4">
      <c r="A52" s="38" t="s">
        <v>53</v>
      </c>
      <c r="B52" s="2">
        <f t="shared" si="8"/>
        <v>41</v>
      </c>
      <c r="C52" s="11"/>
      <c r="D52" s="11"/>
      <c r="E52" s="10"/>
      <c r="F52" s="10"/>
      <c r="G52" s="11"/>
      <c r="I52" s="10"/>
      <c r="J52" s="10"/>
      <c r="K52" s="12"/>
      <c r="L52" s="12"/>
      <c r="M52" s="13">
        <f t="shared" si="5"/>
        <v>0</v>
      </c>
      <c r="O52" s="12"/>
      <c r="P52" s="12"/>
      <c r="Q52" s="41">
        <f t="shared" si="6"/>
        <v>0</v>
      </c>
      <c r="S52" s="13"/>
      <c r="T52" s="13"/>
      <c r="V52" s="10"/>
      <c r="X52" s="24" t="str">
        <f t="shared" si="9"/>
        <v>-</v>
      </c>
      <c r="Y52" s="42">
        <f t="shared" si="10"/>
        <v>0</v>
      </c>
      <c r="AA52" s="43">
        <f t="shared" si="11"/>
        <v>0</v>
      </c>
      <c r="AB52" s="43">
        <f t="shared" si="12"/>
        <v>0</v>
      </c>
      <c r="AC52" s="44">
        <f t="shared" si="7"/>
        <v>0</v>
      </c>
      <c r="AD52" s="6" t="str">
        <f t="shared" si="13"/>
        <v>○</v>
      </c>
    </row>
    <row r="53" spans="1:30" ht="17.45" customHeight="1" x14ac:dyDescent="0.4">
      <c r="A53" s="38" t="s">
        <v>53</v>
      </c>
      <c r="B53" s="2">
        <f t="shared" si="8"/>
        <v>42</v>
      </c>
      <c r="C53" s="11"/>
      <c r="D53" s="11"/>
      <c r="E53" s="10"/>
      <c r="F53" s="10"/>
      <c r="G53" s="11"/>
      <c r="I53" s="10"/>
      <c r="J53" s="10"/>
      <c r="K53" s="12"/>
      <c r="L53" s="12"/>
      <c r="M53" s="13">
        <f t="shared" si="5"/>
        <v>0</v>
      </c>
      <c r="O53" s="12"/>
      <c r="P53" s="12"/>
      <c r="Q53" s="41">
        <f t="shared" si="6"/>
        <v>0</v>
      </c>
      <c r="S53" s="13"/>
      <c r="T53" s="13"/>
      <c r="V53" s="10"/>
      <c r="X53" s="24" t="str">
        <f t="shared" si="9"/>
        <v>-</v>
      </c>
      <c r="Y53" s="42">
        <f t="shared" si="10"/>
        <v>0</v>
      </c>
      <c r="AA53" s="43">
        <f t="shared" si="11"/>
        <v>0</v>
      </c>
      <c r="AB53" s="43">
        <f t="shared" si="12"/>
        <v>0</v>
      </c>
      <c r="AC53" s="44">
        <f t="shared" si="7"/>
        <v>0</v>
      </c>
      <c r="AD53" s="6" t="str">
        <f t="shared" si="13"/>
        <v>○</v>
      </c>
    </row>
    <row r="54" spans="1:30" ht="17.45" customHeight="1" x14ac:dyDescent="0.4">
      <c r="A54" s="38" t="s">
        <v>53</v>
      </c>
      <c r="B54" s="2">
        <f t="shared" si="8"/>
        <v>43</v>
      </c>
      <c r="C54" s="11"/>
      <c r="D54" s="11"/>
      <c r="E54" s="10"/>
      <c r="F54" s="10"/>
      <c r="G54" s="11"/>
      <c r="I54" s="10"/>
      <c r="J54" s="10"/>
      <c r="K54" s="12"/>
      <c r="L54" s="12"/>
      <c r="M54" s="13">
        <f t="shared" si="5"/>
        <v>0</v>
      </c>
      <c r="O54" s="12"/>
      <c r="P54" s="12"/>
      <c r="Q54" s="41">
        <f t="shared" si="6"/>
        <v>0</v>
      </c>
      <c r="S54" s="13"/>
      <c r="T54" s="13"/>
      <c r="V54" s="10"/>
      <c r="X54" s="24" t="str">
        <f t="shared" si="9"/>
        <v>-</v>
      </c>
      <c r="Y54" s="42">
        <f t="shared" si="10"/>
        <v>0</v>
      </c>
      <c r="AA54" s="43">
        <f t="shared" si="11"/>
        <v>0</v>
      </c>
      <c r="AB54" s="43">
        <f t="shared" si="12"/>
        <v>0</v>
      </c>
      <c r="AC54" s="44">
        <f t="shared" si="7"/>
        <v>0</v>
      </c>
      <c r="AD54" s="6" t="str">
        <f t="shared" si="13"/>
        <v>○</v>
      </c>
    </row>
    <row r="55" spans="1:30" ht="17.45" customHeight="1" x14ac:dyDescent="0.4">
      <c r="A55" s="38" t="s">
        <v>53</v>
      </c>
      <c r="B55" s="2">
        <f t="shared" si="8"/>
        <v>44</v>
      </c>
      <c r="C55" s="11"/>
      <c r="D55" s="11"/>
      <c r="E55" s="10"/>
      <c r="F55" s="10"/>
      <c r="G55" s="11"/>
      <c r="I55" s="10"/>
      <c r="J55" s="10"/>
      <c r="K55" s="12"/>
      <c r="L55" s="12"/>
      <c r="M55" s="13">
        <f t="shared" si="5"/>
        <v>0</v>
      </c>
      <c r="O55" s="12"/>
      <c r="P55" s="12"/>
      <c r="Q55" s="41">
        <f t="shared" si="6"/>
        <v>0</v>
      </c>
      <c r="S55" s="13"/>
      <c r="T55" s="13"/>
      <c r="V55" s="10"/>
      <c r="X55" s="24" t="str">
        <f t="shared" si="9"/>
        <v>-</v>
      </c>
      <c r="Y55" s="42">
        <f t="shared" si="10"/>
        <v>0</v>
      </c>
      <c r="AA55" s="43">
        <f t="shared" si="11"/>
        <v>0</v>
      </c>
      <c r="AB55" s="43">
        <f t="shared" si="12"/>
        <v>0</v>
      </c>
      <c r="AC55" s="44">
        <f t="shared" si="7"/>
        <v>0</v>
      </c>
      <c r="AD55" s="6" t="str">
        <f t="shared" si="13"/>
        <v>○</v>
      </c>
    </row>
    <row r="56" spans="1:30" ht="17.45" customHeight="1" x14ac:dyDescent="0.4">
      <c r="A56" s="38" t="s">
        <v>53</v>
      </c>
      <c r="B56" s="2">
        <f t="shared" si="8"/>
        <v>45</v>
      </c>
      <c r="C56" s="11"/>
      <c r="D56" s="11"/>
      <c r="E56" s="10"/>
      <c r="F56" s="10"/>
      <c r="G56" s="11"/>
      <c r="I56" s="10"/>
      <c r="J56" s="10"/>
      <c r="K56" s="12"/>
      <c r="L56" s="12"/>
      <c r="M56" s="13">
        <f t="shared" si="5"/>
        <v>0</v>
      </c>
      <c r="O56" s="12"/>
      <c r="P56" s="12"/>
      <c r="Q56" s="41">
        <f t="shared" si="6"/>
        <v>0</v>
      </c>
      <c r="S56" s="13"/>
      <c r="T56" s="13"/>
      <c r="V56" s="10"/>
      <c r="X56" s="24" t="str">
        <f t="shared" si="9"/>
        <v>-</v>
      </c>
      <c r="Y56" s="42">
        <f t="shared" si="10"/>
        <v>0</v>
      </c>
      <c r="AA56" s="43">
        <f t="shared" si="11"/>
        <v>0</v>
      </c>
      <c r="AB56" s="43">
        <f t="shared" si="12"/>
        <v>0</v>
      </c>
      <c r="AC56" s="44">
        <f t="shared" si="7"/>
        <v>0</v>
      </c>
      <c r="AD56" s="6" t="str">
        <f t="shared" si="13"/>
        <v>○</v>
      </c>
    </row>
    <row r="57" spans="1:30" ht="17.45" customHeight="1" x14ac:dyDescent="0.4">
      <c r="A57" s="38" t="s">
        <v>53</v>
      </c>
      <c r="B57" s="2">
        <f t="shared" si="8"/>
        <v>46</v>
      </c>
      <c r="C57" s="11"/>
      <c r="D57" s="11"/>
      <c r="E57" s="10"/>
      <c r="F57" s="10"/>
      <c r="G57" s="11"/>
      <c r="I57" s="10"/>
      <c r="J57" s="10"/>
      <c r="K57" s="12"/>
      <c r="L57" s="12"/>
      <c r="M57" s="13">
        <f t="shared" si="5"/>
        <v>0</v>
      </c>
      <c r="O57" s="12"/>
      <c r="P57" s="12"/>
      <c r="Q57" s="41">
        <f t="shared" si="6"/>
        <v>0</v>
      </c>
      <c r="S57" s="13"/>
      <c r="T57" s="13"/>
      <c r="V57" s="10"/>
      <c r="X57" s="24" t="str">
        <f t="shared" si="9"/>
        <v>-</v>
      </c>
      <c r="Y57" s="42">
        <f t="shared" si="10"/>
        <v>0</v>
      </c>
      <c r="AA57" s="43">
        <f t="shared" si="11"/>
        <v>0</v>
      </c>
      <c r="AB57" s="43">
        <f t="shared" si="12"/>
        <v>0</v>
      </c>
      <c r="AC57" s="44">
        <f t="shared" si="7"/>
        <v>0</v>
      </c>
      <c r="AD57" s="6" t="str">
        <f t="shared" si="13"/>
        <v>○</v>
      </c>
    </row>
    <row r="58" spans="1:30" ht="17.45" customHeight="1" x14ac:dyDescent="0.4">
      <c r="A58" s="38" t="s">
        <v>53</v>
      </c>
      <c r="B58" s="2">
        <f t="shared" si="8"/>
        <v>47</v>
      </c>
      <c r="C58" s="11"/>
      <c r="D58" s="11"/>
      <c r="E58" s="10"/>
      <c r="F58" s="10"/>
      <c r="G58" s="11"/>
      <c r="I58" s="10"/>
      <c r="J58" s="10"/>
      <c r="K58" s="12"/>
      <c r="L58" s="12"/>
      <c r="M58" s="13">
        <f t="shared" si="5"/>
        <v>0</v>
      </c>
      <c r="O58" s="12"/>
      <c r="P58" s="12"/>
      <c r="Q58" s="41">
        <f t="shared" si="6"/>
        <v>0</v>
      </c>
      <c r="S58" s="13"/>
      <c r="T58" s="13"/>
      <c r="V58" s="10"/>
      <c r="X58" s="24" t="str">
        <f t="shared" si="9"/>
        <v>-</v>
      </c>
      <c r="Y58" s="42">
        <f t="shared" si="10"/>
        <v>0</v>
      </c>
      <c r="AA58" s="43">
        <f t="shared" si="11"/>
        <v>0</v>
      </c>
      <c r="AB58" s="43">
        <f t="shared" si="12"/>
        <v>0</v>
      </c>
      <c r="AC58" s="44">
        <f t="shared" si="7"/>
        <v>0</v>
      </c>
      <c r="AD58" s="6" t="str">
        <f t="shared" si="13"/>
        <v>○</v>
      </c>
    </row>
    <row r="59" spans="1:30" ht="17.45" customHeight="1" x14ac:dyDescent="0.4">
      <c r="A59" s="38" t="s">
        <v>53</v>
      </c>
      <c r="B59" s="2">
        <f t="shared" si="8"/>
        <v>48</v>
      </c>
      <c r="C59" s="11"/>
      <c r="D59" s="11"/>
      <c r="E59" s="10"/>
      <c r="F59" s="10"/>
      <c r="G59" s="11"/>
      <c r="I59" s="10"/>
      <c r="J59" s="10"/>
      <c r="K59" s="12"/>
      <c r="L59" s="12"/>
      <c r="M59" s="13">
        <f t="shared" si="5"/>
        <v>0</v>
      </c>
      <c r="O59" s="12"/>
      <c r="P59" s="12"/>
      <c r="Q59" s="41">
        <f t="shared" si="6"/>
        <v>0</v>
      </c>
      <c r="S59" s="13"/>
      <c r="T59" s="13"/>
      <c r="V59" s="10"/>
      <c r="X59" s="24" t="str">
        <f t="shared" si="9"/>
        <v>-</v>
      </c>
      <c r="Y59" s="42">
        <f t="shared" si="10"/>
        <v>0</v>
      </c>
      <c r="AA59" s="43">
        <f t="shared" si="11"/>
        <v>0</v>
      </c>
      <c r="AB59" s="43">
        <f t="shared" si="12"/>
        <v>0</v>
      </c>
      <c r="AC59" s="44">
        <f t="shared" si="7"/>
        <v>0</v>
      </c>
      <c r="AD59" s="6" t="str">
        <f t="shared" si="13"/>
        <v>○</v>
      </c>
    </row>
    <row r="60" spans="1:30" ht="17.45" customHeight="1" x14ac:dyDescent="0.4">
      <c r="A60" s="38" t="s">
        <v>53</v>
      </c>
      <c r="B60" s="2">
        <f t="shared" si="8"/>
        <v>49</v>
      </c>
      <c r="C60" s="11"/>
      <c r="D60" s="11"/>
      <c r="E60" s="10"/>
      <c r="F60" s="10"/>
      <c r="G60" s="11"/>
      <c r="I60" s="10"/>
      <c r="J60" s="10"/>
      <c r="K60" s="12"/>
      <c r="L60" s="12"/>
      <c r="M60" s="13">
        <f t="shared" si="5"/>
        <v>0</v>
      </c>
      <c r="O60" s="12"/>
      <c r="P60" s="12"/>
      <c r="Q60" s="41">
        <f t="shared" si="6"/>
        <v>0</v>
      </c>
      <c r="S60" s="13"/>
      <c r="T60" s="13"/>
      <c r="V60" s="10"/>
      <c r="X60" s="24" t="str">
        <f t="shared" si="9"/>
        <v>-</v>
      </c>
      <c r="Y60" s="42">
        <f t="shared" si="10"/>
        <v>0</v>
      </c>
      <c r="AA60" s="43">
        <f t="shared" si="11"/>
        <v>0</v>
      </c>
      <c r="AB60" s="43">
        <f t="shared" si="12"/>
        <v>0</v>
      </c>
      <c r="AC60" s="44">
        <f t="shared" si="7"/>
        <v>0</v>
      </c>
      <c r="AD60" s="6" t="str">
        <f t="shared" si="13"/>
        <v>○</v>
      </c>
    </row>
    <row r="61" spans="1:30" ht="17.45" customHeight="1" x14ac:dyDescent="0.4">
      <c r="A61" s="38" t="s">
        <v>53</v>
      </c>
      <c r="B61" s="2">
        <f t="shared" si="8"/>
        <v>50</v>
      </c>
      <c r="C61" s="11"/>
      <c r="D61" s="11"/>
      <c r="E61" s="10"/>
      <c r="F61" s="10"/>
      <c r="G61" s="11"/>
      <c r="I61" s="10"/>
      <c r="J61" s="10"/>
      <c r="K61" s="12"/>
      <c r="L61" s="12"/>
      <c r="M61" s="13">
        <f t="shared" si="5"/>
        <v>0</v>
      </c>
      <c r="O61" s="12"/>
      <c r="P61" s="12"/>
      <c r="Q61" s="41">
        <f t="shared" si="6"/>
        <v>0</v>
      </c>
      <c r="S61" s="13"/>
      <c r="T61" s="13"/>
      <c r="V61" s="10"/>
      <c r="X61" s="24" t="str">
        <f t="shared" si="9"/>
        <v>-</v>
      </c>
      <c r="Y61" s="42">
        <f t="shared" si="10"/>
        <v>0</v>
      </c>
      <c r="AA61" s="43">
        <f t="shared" si="11"/>
        <v>0</v>
      </c>
      <c r="AB61" s="43">
        <f t="shared" si="12"/>
        <v>0</v>
      </c>
      <c r="AC61" s="44">
        <f t="shared" si="7"/>
        <v>0</v>
      </c>
      <c r="AD61" s="6" t="str">
        <f t="shared" si="13"/>
        <v>○</v>
      </c>
    </row>
    <row r="63" spans="1:30" x14ac:dyDescent="0.4">
      <c r="E63" s="2">
        <f>COUNTIF(E12:E61,"教員")</f>
        <v>0</v>
      </c>
      <c r="F63" s="2">
        <f>COUNTIFS(E12:E61,"教員",F12:F61,"○")</f>
        <v>0</v>
      </c>
      <c r="M63" s="44">
        <f>SUM(M12:M61)</f>
        <v>0</v>
      </c>
      <c r="O63" s="44">
        <f t="shared" ref="O63:Q63" si="14">SUM(O12:O61)</f>
        <v>0</v>
      </c>
      <c r="P63" s="44">
        <f t="shared" si="14"/>
        <v>0</v>
      </c>
      <c r="Q63" s="44">
        <f t="shared" si="14"/>
        <v>0</v>
      </c>
      <c r="Y63" s="43">
        <f>SUM(Y12:Y61)</f>
        <v>0</v>
      </c>
      <c r="AA63" s="43">
        <f>SUMIF(E12:E61,"教員",AA12:AA61)</f>
        <v>0</v>
      </c>
      <c r="AB63" s="43">
        <f>SUMIF(E12:E61,"教員",AB12:AB61)</f>
        <v>0</v>
      </c>
    </row>
  </sheetData>
  <sheetProtection algorithmName="SHA-512" hashValue="rY9oQX4QP4sHzCTxnrfPQtdFBSVy/xB0wiIkl6dFG1fCF3R/cKX8kEeCz8mHq683GxGKh6nqGWd65ryL9sWWbw==" saltValue="2MlPobLo1U8JIXV8ZDdM/A==" spinCount="100000" sheet="1" objects="1" scenarios="1"/>
  <mergeCells count="36">
    <mergeCell ref="C6:D7"/>
    <mergeCell ref="E6:G7"/>
    <mergeCell ref="O6:P6"/>
    <mergeCell ref="C4:D5"/>
    <mergeCell ref="E4:G5"/>
    <mergeCell ref="I4:J4"/>
    <mergeCell ref="O4:P5"/>
    <mergeCell ref="M6:M7"/>
    <mergeCell ref="I6:L7"/>
    <mergeCell ref="C8:E9"/>
    <mergeCell ref="F8:F11"/>
    <mergeCell ref="G8:G11"/>
    <mergeCell ref="I8:J8"/>
    <mergeCell ref="K8:M8"/>
    <mergeCell ref="C10:C11"/>
    <mergeCell ref="D10:D11"/>
    <mergeCell ref="E10:E11"/>
    <mergeCell ref="I10:I11"/>
    <mergeCell ref="J10:J11"/>
    <mergeCell ref="L10:L11"/>
    <mergeCell ref="K9:L9"/>
    <mergeCell ref="X9:X11"/>
    <mergeCell ref="K10:K11"/>
    <mergeCell ref="M10:M11"/>
    <mergeCell ref="O8:Q8"/>
    <mergeCell ref="S8:T8"/>
    <mergeCell ref="O9:O11"/>
    <mergeCell ref="P9:P11"/>
    <mergeCell ref="Q9:Q11"/>
    <mergeCell ref="S9:S11"/>
    <mergeCell ref="T9:T11"/>
    <mergeCell ref="V4:V8"/>
    <mergeCell ref="V9:V11"/>
    <mergeCell ref="T4:T5"/>
    <mergeCell ref="Q4:Q5"/>
    <mergeCell ref="S4:S5"/>
  </mergeCells>
  <phoneticPr fontId="2"/>
  <conditionalFormatting sqref="F12:F61">
    <cfRule type="containsBlanks" dxfId="53" priority="17">
      <formula>LEN(TRIM(F12))=0</formula>
    </cfRule>
  </conditionalFormatting>
  <conditionalFormatting sqref="K9">
    <cfRule type="expression" dxfId="52" priority="9">
      <formula>$K$8="なし"</formula>
    </cfRule>
    <cfRule type="containsBlanks" dxfId="51" priority="18">
      <formula>LEN(TRIM(K9))=0</formula>
    </cfRule>
  </conditionalFormatting>
  <conditionalFormatting sqref="K8 M8">
    <cfRule type="containsBlanks" dxfId="50" priority="16">
      <formula>LEN(TRIM(K8))=0</formula>
    </cfRule>
  </conditionalFormatting>
  <conditionalFormatting sqref="M12:M61">
    <cfRule type="expression" dxfId="49" priority="6">
      <formula>$I12="★"</formula>
    </cfRule>
    <cfRule type="expression" dxfId="48" priority="10">
      <formula>$F12="○"</formula>
    </cfRule>
    <cfRule type="cellIs" dxfId="47" priority="11" operator="lessThan">
      <formula>$K12*3</formula>
    </cfRule>
  </conditionalFormatting>
  <conditionalFormatting sqref="C12:E61">
    <cfRule type="containsBlanks" dxfId="46" priority="13">
      <formula>LEN(TRIM(C12))=0</formula>
    </cfRule>
  </conditionalFormatting>
  <conditionalFormatting sqref="J12:K61 M12:M61">
    <cfRule type="expression" dxfId="45" priority="7">
      <formula>$I12="‐"</formula>
    </cfRule>
  </conditionalFormatting>
  <conditionalFormatting sqref="O12:P61">
    <cfRule type="containsBlanks" dxfId="44" priority="19">
      <formula>LEN(TRIM(O12))=0</formula>
    </cfRule>
  </conditionalFormatting>
  <conditionalFormatting sqref="S12:T61">
    <cfRule type="containsBlanks" dxfId="43" priority="15">
      <formula>LEN(TRIM(S12))=0</formula>
    </cfRule>
  </conditionalFormatting>
  <conditionalFormatting sqref="I12:K61 M12:M61">
    <cfRule type="expression" dxfId="42" priority="12">
      <formula>$K$8="なし"</formula>
    </cfRule>
  </conditionalFormatting>
  <conditionalFormatting sqref="I12:K61">
    <cfRule type="containsBlanks" dxfId="41" priority="14">
      <formula>LEN(TRIM(I12))=0</formula>
    </cfRule>
  </conditionalFormatting>
  <conditionalFormatting sqref="G12:G61">
    <cfRule type="containsBlanks" dxfId="40" priority="8">
      <formula>LEN(TRIM(G12))=0</formula>
    </cfRule>
  </conditionalFormatting>
  <conditionalFormatting sqref="V12:V61">
    <cfRule type="containsBlanks" dxfId="39" priority="5">
      <formula>LEN(TRIM(V12))=0</formula>
    </cfRule>
  </conditionalFormatting>
  <conditionalFormatting sqref="L12:L61">
    <cfRule type="expression" dxfId="38" priority="1">
      <formula>$I12="‐"</formula>
    </cfRule>
  </conditionalFormatting>
  <conditionalFormatting sqref="L12:L61">
    <cfRule type="expression" dxfId="37" priority="2">
      <formula>$K$8="なし"</formula>
    </cfRule>
  </conditionalFormatting>
  <conditionalFormatting sqref="L12:L61">
    <cfRule type="containsBlanks" dxfId="36" priority="20">
      <formula>LEN(TRIM(L12))=0</formula>
    </cfRule>
  </conditionalFormatting>
  <dataValidations count="6">
    <dataValidation type="list" allowBlank="1" showInputMessage="1" showErrorMessage="1" sqref="F12:F61">
      <formula1>"○"</formula1>
    </dataValidation>
    <dataValidation type="list" allowBlank="1" showInputMessage="1" showErrorMessage="1" sqref="K8:M8">
      <formula1>"あり,なし"</formula1>
    </dataValidation>
    <dataValidation type="list" allowBlank="1" showInputMessage="1" showErrorMessage="1" sqref="E12:E61">
      <formula1>"教員,職員"</formula1>
    </dataValidation>
    <dataValidation type="list" allowBlank="1" showInputMessage="1" showErrorMessage="1" sqref="I12:I61">
      <formula1>"○,‐,★"</formula1>
    </dataValidation>
    <dataValidation type="list" allowBlank="1" showInputMessage="1" showErrorMessage="1" sqref="J12:J61">
      <formula1>"基本給増額,手当支給（毎月）,時給単価増額"</formula1>
    </dataValidation>
    <dataValidation type="list" allowBlank="1" showInputMessage="1" showErrorMessage="1" sqref="V12:V61">
      <formula1>"有,無"</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Blanks" priority="4" id="{9C90D39B-51D6-426F-938A-461A959B585C}">
            <xm:f>LEN(TRIM('給与改善実績報告（専任）'!L8))=0</xm:f>
            <x14:dxf>
              <fill>
                <patternFill>
                  <bgColor rgb="FFCCFFFF"/>
                </patternFill>
              </fill>
            </x14:dxf>
          </x14:cfRule>
          <xm:sqref>L8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9"/>
  <sheetViews>
    <sheetView showGridLines="0" view="pageBreakPreview" topLeftCell="A4" zoomScale="80" zoomScaleNormal="100" zoomScaleSheetLayoutView="80" workbookViewId="0">
      <selection activeCell="M19" sqref="M19"/>
    </sheetView>
  </sheetViews>
  <sheetFormatPr defaultRowHeight="15.75" x14ac:dyDescent="0.4"/>
  <cols>
    <col min="1" max="1" width="5.625" style="2" customWidth="1"/>
    <col min="2" max="2" width="3.625" style="2" customWidth="1"/>
    <col min="3" max="3" width="8.5" style="2" customWidth="1"/>
    <col min="4" max="4" width="13.25" style="2" customWidth="1"/>
    <col min="5" max="5" width="7.625" style="2" customWidth="1"/>
    <col min="6" max="6" width="8.625" style="2" customWidth="1"/>
    <col min="7" max="7" width="25.625" style="2" customWidth="1"/>
    <col min="8" max="8" width="1.625" style="15" customWidth="1"/>
    <col min="9" max="9" width="10.625" style="2" customWidth="1"/>
    <col min="10" max="10" width="17.625" style="2" bestFit="1" customWidth="1"/>
    <col min="11" max="12" width="10.625" style="2" customWidth="1"/>
    <col min="13" max="13" width="11.625" style="2" customWidth="1"/>
    <col min="14" max="14" width="1.625" style="2" customWidth="1"/>
    <col min="15" max="17" width="12.625" style="2" customWidth="1"/>
    <col min="18" max="18" width="1.625" style="2" customWidth="1"/>
    <col min="19" max="20" width="12.625" style="2" customWidth="1"/>
    <col min="21" max="21" width="1.625" style="2" customWidth="1"/>
    <col min="22" max="22" width="12.625" style="2" customWidth="1"/>
    <col min="23" max="23" width="1.625" style="2" customWidth="1"/>
    <col min="24" max="24" width="10.625" style="2" customWidth="1"/>
    <col min="25" max="25" width="1.625" style="2" customWidth="1"/>
    <col min="26" max="27" width="10.875" style="2" bestFit="1" customWidth="1"/>
    <col min="28" max="28" width="9" style="2"/>
    <col min="29" max="30" width="12.125" style="2" bestFit="1" customWidth="1"/>
    <col min="31" max="31" width="12.125" style="2" customWidth="1"/>
    <col min="32" max="16384" width="9" style="2"/>
  </cols>
  <sheetData>
    <row r="1" spans="1:30" ht="21" x14ac:dyDescent="0.4">
      <c r="A1" s="14" t="s">
        <v>97</v>
      </c>
    </row>
    <row r="2" spans="1:30" ht="21" x14ac:dyDescent="0.4">
      <c r="A2" s="14"/>
    </row>
    <row r="3" spans="1:30" ht="21" x14ac:dyDescent="0.4">
      <c r="A3" s="14"/>
    </row>
    <row r="4" spans="1:30" ht="21" x14ac:dyDescent="0.4">
      <c r="A4" s="14"/>
    </row>
    <row r="5" spans="1:30" ht="21" x14ac:dyDescent="0.4">
      <c r="A5" s="14"/>
      <c r="W5" s="15"/>
    </row>
    <row r="6" spans="1:30" ht="21" x14ac:dyDescent="0.4">
      <c r="A6" s="14"/>
    </row>
    <row r="7" spans="1:30" ht="21" x14ac:dyDescent="0.4">
      <c r="A7" s="14"/>
      <c r="W7" s="26"/>
    </row>
    <row r="8" spans="1:30" ht="15" customHeight="1" x14ac:dyDescent="0.4">
      <c r="A8" s="14"/>
    </row>
    <row r="9" spans="1:30" ht="15" customHeight="1" x14ac:dyDescent="0.4">
      <c r="A9" s="14"/>
      <c r="K9" s="16" t="s">
        <v>87</v>
      </c>
      <c r="L9" s="50" t="s">
        <v>85</v>
      </c>
      <c r="M9" s="53"/>
      <c r="S9" s="2" t="s">
        <v>14</v>
      </c>
      <c r="V9" s="106" t="s">
        <v>113</v>
      </c>
    </row>
    <row r="10" spans="1:30" ht="30" customHeight="1" x14ac:dyDescent="0.4">
      <c r="A10" s="14"/>
      <c r="C10" s="82" t="s">
        <v>23</v>
      </c>
      <c r="D10" s="82"/>
      <c r="E10" s="82">
        <f>調査書!H7</f>
        <v>0</v>
      </c>
      <c r="F10" s="82"/>
      <c r="G10" s="82"/>
      <c r="I10" s="80" t="s">
        <v>88</v>
      </c>
      <c r="J10" s="80"/>
      <c r="K10" s="17">
        <f>COUNTIFS(E18:E67,"教員",I18:I67,"○",M18:M67,"&lt;&gt;0")</f>
        <v>19</v>
      </c>
      <c r="L10" s="17">
        <f>COUNTIFS(E12:E61,"教員",I12:I61,"★",M12:M61,"&lt;&gt;0")</f>
        <v>1</v>
      </c>
      <c r="M10" s="52"/>
      <c r="O10" s="92" t="s">
        <v>50</v>
      </c>
      <c r="P10" s="93"/>
      <c r="Q10" s="96">
        <f>Q12/S12</f>
        <v>2.3215013001660453E-2</v>
      </c>
      <c r="S10" s="70" t="s">
        <v>12</v>
      </c>
      <c r="T10" s="70" t="s">
        <v>13</v>
      </c>
      <c r="V10" s="106"/>
      <c r="X10" s="70" t="s">
        <v>45</v>
      </c>
    </row>
    <row r="11" spans="1:30" s="15" customFormat="1" ht="5.0999999999999996" customHeight="1" x14ac:dyDescent="0.4">
      <c r="A11" s="18"/>
      <c r="C11" s="91"/>
      <c r="D11" s="91"/>
      <c r="E11" s="91"/>
      <c r="F11" s="91"/>
      <c r="G11" s="91"/>
      <c r="I11" s="19"/>
      <c r="J11" s="19"/>
      <c r="K11" s="20"/>
      <c r="L11" s="20"/>
      <c r="M11" s="21"/>
      <c r="O11" s="94"/>
      <c r="P11" s="95"/>
      <c r="Q11" s="96"/>
      <c r="S11" s="70"/>
      <c r="T11" s="70"/>
      <c r="V11" s="106"/>
      <c r="W11" s="2"/>
      <c r="X11" s="70"/>
    </row>
    <row r="12" spans="1:30" ht="30" customHeight="1" x14ac:dyDescent="0.4">
      <c r="C12" s="74" t="s">
        <v>17</v>
      </c>
      <c r="D12" s="74"/>
      <c r="E12" s="74">
        <f>調査書!H8</f>
        <v>0</v>
      </c>
      <c r="F12" s="74"/>
      <c r="G12" s="74"/>
      <c r="I12" s="66" t="s">
        <v>37</v>
      </c>
      <c r="J12" s="67"/>
      <c r="K12" s="67"/>
      <c r="L12" s="67"/>
      <c r="M12" s="97" t="s">
        <v>95</v>
      </c>
      <c r="O12" s="86" t="s">
        <v>49</v>
      </c>
      <c r="P12" s="90"/>
      <c r="Q12" s="22">
        <f>T12-S12</f>
        <v>1482000</v>
      </c>
      <c r="S12" s="22">
        <f>AC69</f>
        <v>63838000</v>
      </c>
      <c r="T12" s="22">
        <f>AD69</f>
        <v>65320000</v>
      </c>
      <c r="V12" s="106"/>
      <c r="X12" s="23" t="str">
        <f>IF(X69&gt;(E69-F69)/2,"○","×")</f>
        <v>○</v>
      </c>
      <c r="Z12" s="24" t="s">
        <v>51</v>
      </c>
      <c r="AA12" s="25"/>
      <c r="AC12" s="2">
        <f>IF($K$15=2,2,IF($K$15=3,1,0))</f>
        <v>2</v>
      </c>
      <c r="AD12" s="2" t="s">
        <v>7</v>
      </c>
    </row>
    <row r="13" spans="1:30" s="26" customFormat="1" ht="5.0999999999999996" customHeight="1" x14ac:dyDescent="0.4">
      <c r="C13" s="74"/>
      <c r="D13" s="74"/>
      <c r="E13" s="74"/>
      <c r="F13" s="74"/>
      <c r="G13" s="74"/>
      <c r="I13" s="68"/>
      <c r="J13" s="69"/>
      <c r="K13" s="69"/>
      <c r="L13" s="69"/>
      <c r="M13" s="98"/>
      <c r="O13" s="27"/>
      <c r="P13" s="27"/>
      <c r="Q13" s="27"/>
      <c r="S13" s="28"/>
      <c r="T13" s="28"/>
      <c r="V13" s="106"/>
      <c r="W13" s="2"/>
      <c r="X13" s="29"/>
      <c r="Z13" s="30"/>
      <c r="AA13" s="29"/>
    </row>
    <row r="14" spans="1:30" ht="30" customHeight="1" x14ac:dyDescent="0.25">
      <c r="C14" s="70" t="s">
        <v>52</v>
      </c>
      <c r="D14" s="74"/>
      <c r="E14" s="74"/>
      <c r="F14" s="84" t="s">
        <v>115</v>
      </c>
      <c r="G14" s="74" t="s">
        <v>3</v>
      </c>
      <c r="I14" s="86" t="s">
        <v>38</v>
      </c>
      <c r="J14" s="87"/>
      <c r="K14" s="103" t="s">
        <v>47</v>
      </c>
      <c r="L14" s="104"/>
      <c r="M14" s="105"/>
      <c r="O14" s="75" t="s">
        <v>94</v>
      </c>
      <c r="P14" s="76"/>
      <c r="Q14" s="77"/>
      <c r="S14" s="89" t="s">
        <v>71</v>
      </c>
      <c r="T14" s="89"/>
      <c r="V14" s="107"/>
      <c r="Z14" s="31">
        <f>SUM(AA18:AA67)</f>
        <v>1200500</v>
      </c>
      <c r="AA14" s="25"/>
      <c r="AC14" s="2">
        <f>IF($K$15=2,12,IF($K$15=3,12,16-$K$15))</f>
        <v>12</v>
      </c>
      <c r="AD14" s="2" t="s">
        <v>8</v>
      </c>
    </row>
    <row r="15" spans="1:30" ht="30" customHeight="1" x14ac:dyDescent="0.4">
      <c r="C15" s="74"/>
      <c r="D15" s="74"/>
      <c r="E15" s="74"/>
      <c r="F15" s="85"/>
      <c r="G15" s="74"/>
      <c r="I15" s="32" t="s">
        <v>43</v>
      </c>
      <c r="J15" s="33" t="s">
        <v>44</v>
      </c>
      <c r="K15" s="103">
        <v>2</v>
      </c>
      <c r="L15" s="105"/>
      <c r="M15" s="34" t="s">
        <v>6</v>
      </c>
      <c r="O15" s="64" t="s">
        <v>104</v>
      </c>
      <c r="P15" s="64" t="s">
        <v>100</v>
      </c>
      <c r="Q15" s="64" t="s">
        <v>101</v>
      </c>
      <c r="S15" s="70" t="s">
        <v>76</v>
      </c>
      <c r="T15" s="70" t="s">
        <v>102</v>
      </c>
      <c r="V15" s="64" t="s">
        <v>114</v>
      </c>
      <c r="X15" s="70" t="s">
        <v>9</v>
      </c>
      <c r="Z15" s="78" t="s">
        <v>48</v>
      </c>
      <c r="AA15" s="35"/>
    </row>
    <row r="16" spans="1:30" ht="27.6" customHeight="1" x14ac:dyDescent="0.4">
      <c r="C16" s="80" t="s">
        <v>5</v>
      </c>
      <c r="D16" s="74" t="s">
        <v>0</v>
      </c>
      <c r="E16" s="74" t="s">
        <v>1</v>
      </c>
      <c r="F16" s="85"/>
      <c r="G16" s="74"/>
      <c r="H16" s="36"/>
      <c r="I16" s="70" t="s">
        <v>4</v>
      </c>
      <c r="J16" s="64" t="s">
        <v>36</v>
      </c>
      <c r="K16" s="81" t="s">
        <v>122</v>
      </c>
      <c r="L16" s="64" t="s">
        <v>120</v>
      </c>
      <c r="M16" s="70" t="s">
        <v>98</v>
      </c>
      <c r="O16" s="73"/>
      <c r="P16" s="73"/>
      <c r="Q16" s="73"/>
      <c r="S16" s="74"/>
      <c r="T16" s="74"/>
      <c r="V16" s="73"/>
      <c r="X16" s="74"/>
      <c r="Z16" s="79"/>
      <c r="AA16" s="25"/>
      <c r="AC16" s="2" t="s">
        <v>39</v>
      </c>
    </row>
    <row r="17" spans="1:32" ht="27.6" customHeight="1" x14ac:dyDescent="0.4">
      <c r="C17" s="81"/>
      <c r="D17" s="82"/>
      <c r="E17" s="82"/>
      <c r="F17" s="85"/>
      <c r="G17" s="82"/>
      <c r="H17" s="36"/>
      <c r="I17" s="70"/>
      <c r="J17" s="65"/>
      <c r="K17" s="83"/>
      <c r="L17" s="65"/>
      <c r="M17" s="74"/>
      <c r="O17" s="65"/>
      <c r="P17" s="65"/>
      <c r="Q17" s="65"/>
      <c r="S17" s="74"/>
      <c r="T17" s="74"/>
      <c r="V17" s="65"/>
      <c r="X17" s="74"/>
      <c r="Z17" s="79"/>
      <c r="AA17" s="37" t="s">
        <v>78</v>
      </c>
      <c r="AC17" s="2" t="s">
        <v>10</v>
      </c>
      <c r="AD17" s="2" t="s">
        <v>11</v>
      </c>
      <c r="AE17" s="2" t="s">
        <v>90</v>
      </c>
      <c r="AF17" s="2" t="s">
        <v>91</v>
      </c>
    </row>
    <row r="18" spans="1:32" ht="17.45" customHeight="1" x14ac:dyDescent="0.4">
      <c r="A18" s="38" t="s">
        <v>2</v>
      </c>
      <c r="B18" s="2">
        <v>1</v>
      </c>
      <c r="C18" s="39">
        <v>201</v>
      </c>
      <c r="D18" s="39" t="s">
        <v>24</v>
      </c>
      <c r="E18" s="16" t="s">
        <v>29</v>
      </c>
      <c r="F18" s="16"/>
      <c r="G18" s="39"/>
      <c r="I18" s="16" t="s">
        <v>33</v>
      </c>
      <c r="J18" s="16" t="s">
        <v>74</v>
      </c>
      <c r="K18" s="40">
        <v>3000</v>
      </c>
      <c r="L18" s="40">
        <v>5000</v>
      </c>
      <c r="M18" s="41">
        <v>15000</v>
      </c>
      <c r="O18" s="40">
        <v>40000</v>
      </c>
      <c r="P18" s="40">
        <v>0</v>
      </c>
      <c r="Q18" s="41">
        <f>O18+P18</f>
        <v>40000</v>
      </c>
      <c r="S18" s="41">
        <v>4350000</v>
      </c>
      <c r="T18" s="41">
        <v>4426000</v>
      </c>
      <c r="V18" s="48" t="s">
        <v>119</v>
      </c>
      <c r="X18" s="16" t="str">
        <f t="shared" ref="X18:X49" si="0">IF(F18="○","‐",IF(E18="職員","‐",IF((AD18-AC18)&gt;(AC18*0.005),"○","×")))</f>
        <v>○</v>
      </c>
      <c r="Z18" s="24" t="str">
        <f t="shared" ref="Z18:Z49" si="1">IFERROR(IF((M18+O18)/(M18+Q18)&gt;=2/3,"○","×"),"-")</f>
        <v>○</v>
      </c>
      <c r="AA18" s="42">
        <f t="shared" ref="AA18:AA49" si="2">IF(Z18="○",M18+Q18,0)</f>
        <v>55000</v>
      </c>
      <c r="AC18" s="43">
        <f t="shared" ref="AC18:AC49" si="3">IF(F18="○",0,IF(I18="★",S18,S18-K18*$AC$12))</f>
        <v>4344000</v>
      </c>
      <c r="AD18" s="43">
        <f t="shared" ref="AD18:AD49" si="4">IF(F18="○",0,IF(I18="★",T18-M18,T18-K18*$AC$14))</f>
        <v>4390000</v>
      </c>
      <c r="AE18" s="44">
        <f>AD18-AC18</f>
        <v>46000</v>
      </c>
      <c r="AF18" s="6" t="str">
        <f t="shared" ref="AF18:AF49" si="5">IF(OR(F18="○",J18="時給単価増額"),"‐",IF(AE18&gt;=Q18,"○","×"))</f>
        <v>○</v>
      </c>
    </row>
    <row r="19" spans="1:32" ht="17.45" customHeight="1" x14ac:dyDescent="0.4">
      <c r="A19" s="38" t="s">
        <v>2</v>
      </c>
      <c r="B19" s="2">
        <f>B18+1</f>
        <v>2</v>
      </c>
      <c r="C19" s="39">
        <v>202</v>
      </c>
      <c r="D19" s="39" t="s">
        <v>25</v>
      </c>
      <c r="E19" s="16" t="s">
        <v>29</v>
      </c>
      <c r="F19" s="16" t="s">
        <v>33</v>
      </c>
      <c r="G19" s="39" t="s">
        <v>70</v>
      </c>
      <c r="I19" s="16" t="s">
        <v>33</v>
      </c>
      <c r="J19" s="16" t="s">
        <v>74</v>
      </c>
      <c r="K19" s="40">
        <v>9000</v>
      </c>
      <c r="L19" s="40"/>
      <c r="M19" s="41">
        <v>0</v>
      </c>
      <c r="O19" s="40">
        <v>0</v>
      </c>
      <c r="P19" s="40">
        <v>0</v>
      </c>
      <c r="Q19" s="41">
        <f t="shared" ref="Q19:Q67" si="6">O19+P19</f>
        <v>0</v>
      </c>
      <c r="S19" s="41">
        <v>4100000</v>
      </c>
      <c r="T19" s="41">
        <v>0</v>
      </c>
      <c r="V19" s="48" t="s">
        <v>123</v>
      </c>
      <c r="X19" s="47" t="str">
        <f t="shared" si="0"/>
        <v>‐</v>
      </c>
      <c r="Z19" s="24" t="str">
        <f t="shared" si="1"/>
        <v>-</v>
      </c>
      <c r="AA19" s="42">
        <f t="shared" si="2"/>
        <v>0</v>
      </c>
      <c r="AC19" s="43">
        <f t="shared" si="3"/>
        <v>0</v>
      </c>
      <c r="AD19" s="43">
        <f t="shared" si="4"/>
        <v>0</v>
      </c>
      <c r="AE19" s="44">
        <f t="shared" ref="AE19:AE67" si="7">AD19-AC19</f>
        <v>0</v>
      </c>
      <c r="AF19" s="6" t="str">
        <f t="shared" si="5"/>
        <v>‐</v>
      </c>
    </row>
    <row r="20" spans="1:32" ht="17.45" customHeight="1" x14ac:dyDescent="0.4">
      <c r="A20" s="38" t="s">
        <v>2</v>
      </c>
      <c r="B20" s="2">
        <f t="shared" ref="B20:B67" si="8">B19+1</f>
        <v>3</v>
      </c>
      <c r="C20" s="39">
        <v>203</v>
      </c>
      <c r="D20" s="39" t="s">
        <v>26</v>
      </c>
      <c r="E20" s="16" t="s">
        <v>29</v>
      </c>
      <c r="F20" s="16" t="s">
        <v>33</v>
      </c>
      <c r="G20" s="39" t="s">
        <v>75</v>
      </c>
      <c r="I20" s="16" t="s">
        <v>33</v>
      </c>
      <c r="J20" s="16" t="s">
        <v>74</v>
      </c>
      <c r="K20" s="40">
        <v>9000</v>
      </c>
      <c r="L20" s="40"/>
      <c r="M20" s="41">
        <v>0</v>
      </c>
      <c r="O20" s="40">
        <v>10000</v>
      </c>
      <c r="P20" s="40">
        <v>0</v>
      </c>
      <c r="Q20" s="41">
        <f t="shared" si="6"/>
        <v>10000</v>
      </c>
      <c r="S20" s="41">
        <v>4100000</v>
      </c>
      <c r="T20" s="41">
        <v>1200000</v>
      </c>
      <c r="V20" s="48" t="s">
        <v>123</v>
      </c>
      <c r="X20" s="47" t="str">
        <f t="shared" si="0"/>
        <v>‐</v>
      </c>
      <c r="Z20" s="24" t="str">
        <f t="shared" si="1"/>
        <v>○</v>
      </c>
      <c r="AA20" s="42">
        <f t="shared" si="2"/>
        <v>10000</v>
      </c>
      <c r="AC20" s="43">
        <f t="shared" si="3"/>
        <v>0</v>
      </c>
      <c r="AD20" s="43">
        <f t="shared" si="4"/>
        <v>0</v>
      </c>
      <c r="AE20" s="44">
        <f t="shared" si="7"/>
        <v>0</v>
      </c>
      <c r="AF20" s="6" t="str">
        <f t="shared" si="5"/>
        <v>‐</v>
      </c>
    </row>
    <row r="21" spans="1:32" ht="17.45" customHeight="1" x14ac:dyDescent="0.4">
      <c r="A21" s="38" t="s">
        <v>2</v>
      </c>
      <c r="B21" s="2">
        <f t="shared" si="8"/>
        <v>4</v>
      </c>
      <c r="C21" s="39">
        <v>204</v>
      </c>
      <c r="D21" s="39" t="s">
        <v>27</v>
      </c>
      <c r="E21" s="16" t="s">
        <v>29</v>
      </c>
      <c r="F21" s="16" t="s">
        <v>33</v>
      </c>
      <c r="G21" s="39" t="s">
        <v>118</v>
      </c>
      <c r="I21" s="16" t="s">
        <v>33</v>
      </c>
      <c r="J21" s="16" t="s">
        <v>74</v>
      </c>
      <c r="K21" s="40">
        <v>9000</v>
      </c>
      <c r="L21" s="40"/>
      <c r="M21" s="41">
        <v>18000</v>
      </c>
      <c r="O21" s="40">
        <v>25000</v>
      </c>
      <c r="P21" s="40">
        <v>0</v>
      </c>
      <c r="Q21" s="41">
        <f t="shared" si="6"/>
        <v>25000</v>
      </c>
      <c r="S21" s="41">
        <v>3950000</v>
      </c>
      <c r="T21" s="41">
        <v>3500000</v>
      </c>
      <c r="V21" s="48" t="s">
        <v>119</v>
      </c>
      <c r="X21" s="47" t="str">
        <f t="shared" si="0"/>
        <v>‐</v>
      </c>
      <c r="Z21" s="24" t="str">
        <f t="shared" si="1"/>
        <v>○</v>
      </c>
      <c r="AA21" s="42">
        <f t="shared" si="2"/>
        <v>43000</v>
      </c>
      <c r="AC21" s="43">
        <f t="shared" si="3"/>
        <v>0</v>
      </c>
      <c r="AD21" s="43">
        <f t="shared" si="4"/>
        <v>0</v>
      </c>
      <c r="AE21" s="44">
        <f t="shared" si="7"/>
        <v>0</v>
      </c>
      <c r="AF21" s="6" t="str">
        <f t="shared" si="5"/>
        <v>‐</v>
      </c>
    </row>
    <row r="22" spans="1:32" ht="17.45" customHeight="1" x14ac:dyDescent="0.4">
      <c r="A22" s="38" t="s">
        <v>2</v>
      </c>
      <c r="B22" s="2">
        <f t="shared" si="8"/>
        <v>5</v>
      </c>
      <c r="C22" s="39">
        <v>205</v>
      </c>
      <c r="D22" s="39" t="s">
        <v>28</v>
      </c>
      <c r="E22" s="16" t="s">
        <v>29</v>
      </c>
      <c r="F22" s="16"/>
      <c r="G22" s="39"/>
      <c r="I22" s="16" t="s">
        <v>33</v>
      </c>
      <c r="J22" s="16" t="s">
        <v>74</v>
      </c>
      <c r="K22" s="40">
        <v>9000</v>
      </c>
      <c r="L22" s="40"/>
      <c r="M22" s="41">
        <f t="shared" ref="M22:M28" si="9">K22*3</f>
        <v>27000</v>
      </c>
      <c r="O22" s="40">
        <v>30000</v>
      </c>
      <c r="P22" s="40">
        <v>0</v>
      </c>
      <c r="Q22" s="41">
        <f t="shared" si="6"/>
        <v>30000</v>
      </c>
      <c r="S22" s="41">
        <v>3770000</v>
      </c>
      <c r="T22" s="41">
        <v>3890000</v>
      </c>
      <c r="V22" s="48" t="s">
        <v>123</v>
      </c>
      <c r="X22" s="47" t="str">
        <f t="shared" si="0"/>
        <v>○</v>
      </c>
      <c r="Z22" s="24" t="str">
        <f t="shared" si="1"/>
        <v>○</v>
      </c>
      <c r="AA22" s="42">
        <f t="shared" si="2"/>
        <v>57000</v>
      </c>
      <c r="AC22" s="43">
        <f t="shared" si="3"/>
        <v>3752000</v>
      </c>
      <c r="AD22" s="43">
        <f t="shared" si="4"/>
        <v>3782000</v>
      </c>
      <c r="AE22" s="44">
        <f t="shared" si="7"/>
        <v>30000</v>
      </c>
      <c r="AF22" s="6" t="str">
        <f t="shared" si="5"/>
        <v>○</v>
      </c>
    </row>
    <row r="23" spans="1:32" ht="17.45" customHeight="1" x14ac:dyDescent="0.4">
      <c r="A23" s="38" t="s">
        <v>2</v>
      </c>
      <c r="B23" s="2">
        <f t="shared" si="8"/>
        <v>6</v>
      </c>
      <c r="C23" s="39">
        <v>206</v>
      </c>
      <c r="D23" s="39" t="s">
        <v>30</v>
      </c>
      <c r="E23" s="16" t="s">
        <v>29</v>
      </c>
      <c r="F23" s="16"/>
      <c r="G23" s="39"/>
      <c r="I23" s="16" t="s">
        <v>33</v>
      </c>
      <c r="J23" s="16" t="s">
        <v>74</v>
      </c>
      <c r="K23" s="40">
        <v>9000</v>
      </c>
      <c r="L23" s="40"/>
      <c r="M23" s="41">
        <f t="shared" si="9"/>
        <v>27000</v>
      </c>
      <c r="O23" s="40">
        <v>30000</v>
      </c>
      <c r="P23" s="40">
        <v>0</v>
      </c>
      <c r="Q23" s="41">
        <f t="shared" si="6"/>
        <v>30000</v>
      </c>
      <c r="S23" s="41">
        <v>3700000</v>
      </c>
      <c r="T23" s="41">
        <v>3850000</v>
      </c>
      <c r="V23" s="48" t="s">
        <v>123</v>
      </c>
      <c r="X23" s="47" t="str">
        <f t="shared" si="0"/>
        <v>○</v>
      </c>
      <c r="Z23" s="24" t="str">
        <f t="shared" si="1"/>
        <v>○</v>
      </c>
      <c r="AA23" s="42">
        <f t="shared" si="2"/>
        <v>57000</v>
      </c>
      <c r="AC23" s="43">
        <f t="shared" si="3"/>
        <v>3682000</v>
      </c>
      <c r="AD23" s="43">
        <f t="shared" si="4"/>
        <v>3742000</v>
      </c>
      <c r="AE23" s="44">
        <f t="shared" si="7"/>
        <v>60000</v>
      </c>
      <c r="AF23" s="6" t="str">
        <f t="shared" si="5"/>
        <v>○</v>
      </c>
    </row>
    <row r="24" spans="1:32" ht="17.45" customHeight="1" x14ac:dyDescent="0.4">
      <c r="A24" s="38" t="s">
        <v>2</v>
      </c>
      <c r="B24" s="2">
        <f t="shared" si="8"/>
        <v>7</v>
      </c>
      <c r="C24" s="39">
        <v>207</v>
      </c>
      <c r="D24" s="39" t="s">
        <v>31</v>
      </c>
      <c r="E24" s="16" t="s">
        <v>29</v>
      </c>
      <c r="F24" s="16"/>
      <c r="G24" s="39"/>
      <c r="I24" s="16" t="s">
        <v>33</v>
      </c>
      <c r="J24" s="16" t="s">
        <v>74</v>
      </c>
      <c r="K24" s="40">
        <v>9000</v>
      </c>
      <c r="L24" s="40"/>
      <c r="M24" s="41">
        <f t="shared" si="9"/>
        <v>27000</v>
      </c>
      <c r="O24" s="40">
        <v>30000</v>
      </c>
      <c r="P24" s="40">
        <v>0</v>
      </c>
      <c r="Q24" s="41">
        <f t="shared" si="6"/>
        <v>30000</v>
      </c>
      <c r="S24" s="41">
        <v>3650000</v>
      </c>
      <c r="T24" s="41">
        <v>3770000</v>
      </c>
      <c r="V24" s="48" t="s">
        <v>123</v>
      </c>
      <c r="X24" s="47" t="str">
        <f t="shared" si="0"/>
        <v>○</v>
      </c>
      <c r="Z24" s="24" t="str">
        <f t="shared" si="1"/>
        <v>○</v>
      </c>
      <c r="AA24" s="42">
        <f t="shared" si="2"/>
        <v>57000</v>
      </c>
      <c r="AC24" s="43">
        <f t="shared" si="3"/>
        <v>3632000</v>
      </c>
      <c r="AD24" s="43">
        <f t="shared" si="4"/>
        <v>3662000</v>
      </c>
      <c r="AE24" s="44">
        <f t="shared" si="7"/>
        <v>30000</v>
      </c>
      <c r="AF24" s="6" t="str">
        <f t="shared" si="5"/>
        <v>○</v>
      </c>
    </row>
    <row r="25" spans="1:32" ht="17.45" customHeight="1" x14ac:dyDescent="0.4">
      <c r="A25" s="38" t="s">
        <v>2</v>
      </c>
      <c r="B25" s="2">
        <f t="shared" si="8"/>
        <v>8</v>
      </c>
      <c r="C25" s="39">
        <v>208</v>
      </c>
      <c r="D25" s="39" t="s">
        <v>40</v>
      </c>
      <c r="E25" s="16" t="s">
        <v>29</v>
      </c>
      <c r="F25" s="16"/>
      <c r="G25" s="39"/>
      <c r="I25" s="16" t="s">
        <v>33</v>
      </c>
      <c r="J25" s="16" t="s">
        <v>74</v>
      </c>
      <c r="K25" s="40">
        <v>9000</v>
      </c>
      <c r="L25" s="40"/>
      <c r="M25" s="41">
        <f t="shared" si="9"/>
        <v>27000</v>
      </c>
      <c r="O25" s="40">
        <v>30000</v>
      </c>
      <c r="P25" s="40">
        <v>0</v>
      </c>
      <c r="Q25" s="41">
        <f t="shared" si="6"/>
        <v>30000</v>
      </c>
      <c r="S25" s="41">
        <v>3550000</v>
      </c>
      <c r="T25" s="41">
        <v>3700000</v>
      </c>
      <c r="V25" s="48" t="s">
        <v>123</v>
      </c>
      <c r="X25" s="47" t="str">
        <f t="shared" si="0"/>
        <v>○</v>
      </c>
      <c r="Z25" s="24" t="str">
        <f t="shared" si="1"/>
        <v>○</v>
      </c>
      <c r="AA25" s="42">
        <f t="shared" si="2"/>
        <v>57000</v>
      </c>
      <c r="AC25" s="43">
        <f t="shared" si="3"/>
        <v>3532000</v>
      </c>
      <c r="AD25" s="43">
        <f t="shared" si="4"/>
        <v>3592000</v>
      </c>
      <c r="AE25" s="44">
        <f t="shared" si="7"/>
        <v>60000</v>
      </c>
      <c r="AF25" s="6" t="str">
        <f t="shared" si="5"/>
        <v>○</v>
      </c>
    </row>
    <row r="26" spans="1:32" ht="17.45" customHeight="1" x14ac:dyDescent="0.4">
      <c r="A26" s="38" t="s">
        <v>2</v>
      </c>
      <c r="B26" s="2">
        <f t="shared" si="8"/>
        <v>9</v>
      </c>
      <c r="C26" s="39">
        <v>209</v>
      </c>
      <c r="D26" s="39" t="s">
        <v>41</v>
      </c>
      <c r="E26" s="16" t="s">
        <v>29</v>
      </c>
      <c r="F26" s="16"/>
      <c r="G26" s="39"/>
      <c r="I26" s="16" t="s">
        <v>33</v>
      </c>
      <c r="J26" s="16" t="s">
        <v>74</v>
      </c>
      <c r="K26" s="40">
        <v>9000</v>
      </c>
      <c r="L26" s="40"/>
      <c r="M26" s="41">
        <f t="shared" si="9"/>
        <v>27000</v>
      </c>
      <c r="O26" s="40">
        <v>30000</v>
      </c>
      <c r="P26" s="40">
        <v>0</v>
      </c>
      <c r="Q26" s="41">
        <f t="shared" si="6"/>
        <v>30000</v>
      </c>
      <c r="S26" s="41">
        <v>3580000</v>
      </c>
      <c r="T26" s="41">
        <v>3770000</v>
      </c>
      <c r="V26" s="48" t="s">
        <v>123</v>
      </c>
      <c r="X26" s="47" t="str">
        <f t="shared" si="0"/>
        <v>○</v>
      </c>
      <c r="Z26" s="24" t="str">
        <f t="shared" si="1"/>
        <v>○</v>
      </c>
      <c r="AA26" s="42">
        <f t="shared" si="2"/>
        <v>57000</v>
      </c>
      <c r="AC26" s="43">
        <f t="shared" si="3"/>
        <v>3562000</v>
      </c>
      <c r="AD26" s="43">
        <f t="shared" si="4"/>
        <v>3662000</v>
      </c>
      <c r="AE26" s="44">
        <f t="shared" si="7"/>
        <v>100000</v>
      </c>
      <c r="AF26" s="6" t="str">
        <f t="shared" si="5"/>
        <v>○</v>
      </c>
    </row>
    <row r="27" spans="1:32" ht="17.45" customHeight="1" x14ac:dyDescent="0.4">
      <c r="A27" s="38" t="s">
        <v>2</v>
      </c>
      <c r="B27" s="2">
        <f t="shared" si="8"/>
        <v>10</v>
      </c>
      <c r="C27" s="39">
        <v>210</v>
      </c>
      <c r="D27" s="39" t="s">
        <v>42</v>
      </c>
      <c r="E27" s="16" t="s">
        <v>29</v>
      </c>
      <c r="F27" s="16"/>
      <c r="G27" s="39"/>
      <c r="I27" s="16" t="s">
        <v>33</v>
      </c>
      <c r="J27" s="16" t="s">
        <v>74</v>
      </c>
      <c r="K27" s="40">
        <v>9000</v>
      </c>
      <c r="L27" s="40"/>
      <c r="M27" s="41">
        <f t="shared" si="9"/>
        <v>27000</v>
      </c>
      <c r="O27" s="40">
        <v>30000</v>
      </c>
      <c r="P27" s="40">
        <v>0</v>
      </c>
      <c r="Q27" s="41">
        <f t="shared" si="6"/>
        <v>30000</v>
      </c>
      <c r="S27" s="41">
        <v>3500000</v>
      </c>
      <c r="T27" s="41">
        <v>3620000</v>
      </c>
      <c r="V27" s="48" t="s">
        <v>123</v>
      </c>
      <c r="X27" s="47" t="str">
        <f t="shared" si="0"/>
        <v>○</v>
      </c>
      <c r="Z27" s="24" t="str">
        <f t="shared" si="1"/>
        <v>○</v>
      </c>
      <c r="AA27" s="42">
        <f t="shared" si="2"/>
        <v>57000</v>
      </c>
      <c r="AC27" s="43">
        <f t="shared" si="3"/>
        <v>3482000</v>
      </c>
      <c r="AD27" s="43">
        <f t="shared" si="4"/>
        <v>3512000</v>
      </c>
      <c r="AE27" s="44">
        <f t="shared" si="7"/>
        <v>30000</v>
      </c>
      <c r="AF27" s="6" t="str">
        <f t="shared" si="5"/>
        <v>○</v>
      </c>
    </row>
    <row r="28" spans="1:32" ht="17.45" customHeight="1" x14ac:dyDescent="0.4">
      <c r="A28" s="38" t="s">
        <v>2</v>
      </c>
      <c r="B28" s="2">
        <f t="shared" si="8"/>
        <v>11</v>
      </c>
      <c r="C28" s="39">
        <v>211</v>
      </c>
      <c r="D28" s="39" t="s">
        <v>46</v>
      </c>
      <c r="E28" s="16" t="s">
        <v>29</v>
      </c>
      <c r="F28" s="16"/>
      <c r="G28" s="39"/>
      <c r="I28" s="16" t="s">
        <v>33</v>
      </c>
      <c r="J28" s="16" t="s">
        <v>74</v>
      </c>
      <c r="K28" s="40">
        <v>9000</v>
      </c>
      <c r="L28" s="40"/>
      <c r="M28" s="41">
        <f t="shared" si="9"/>
        <v>27000</v>
      </c>
      <c r="O28" s="40">
        <v>30000</v>
      </c>
      <c r="P28" s="40">
        <v>0</v>
      </c>
      <c r="Q28" s="41">
        <f t="shared" si="6"/>
        <v>30000</v>
      </c>
      <c r="S28" s="41">
        <v>3500000</v>
      </c>
      <c r="T28" s="41">
        <v>3620000</v>
      </c>
      <c r="V28" s="48" t="s">
        <v>123</v>
      </c>
      <c r="X28" s="47" t="str">
        <f t="shared" si="0"/>
        <v>○</v>
      </c>
      <c r="Z28" s="24" t="str">
        <f t="shared" si="1"/>
        <v>○</v>
      </c>
      <c r="AA28" s="42">
        <f t="shared" si="2"/>
        <v>57000</v>
      </c>
      <c r="AC28" s="43">
        <f t="shared" si="3"/>
        <v>3482000</v>
      </c>
      <c r="AD28" s="43">
        <f t="shared" si="4"/>
        <v>3512000</v>
      </c>
      <c r="AE28" s="44">
        <f t="shared" si="7"/>
        <v>30000</v>
      </c>
      <c r="AF28" s="6" t="str">
        <f t="shared" si="5"/>
        <v>○</v>
      </c>
    </row>
    <row r="29" spans="1:32" ht="17.45" customHeight="1" x14ac:dyDescent="0.4">
      <c r="A29" s="38" t="s">
        <v>2</v>
      </c>
      <c r="B29" s="2">
        <f t="shared" si="8"/>
        <v>12</v>
      </c>
      <c r="C29" s="39">
        <v>212</v>
      </c>
      <c r="D29" s="39" t="s">
        <v>54</v>
      </c>
      <c r="E29" s="16" t="s">
        <v>29</v>
      </c>
      <c r="F29" s="16"/>
      <c r="G29" s="39" t="s">
        <v>86</v>
      </c>
      <c r="I29" s="16" t="s">
        <v>85</v>
      </c>
      <c r="J29" s="16" t="s">
        <v>74</v>
      </c>
      <c r="K29" s="40">
        <v>9000</v>
      </c>
      <c r="L29" s="40"/>
      <c r="M29" s="41">
        <v>54000</v>
      </c>
      <c r="O29" s="40">
        <v>30000</v>
      </c>
      <c r="P29" s="40">
        <v>0</v>
      </c>
      <c r="Q29" s="41">
        <f t="shared" si="6"/>
        <v>30000</v>
      </c>
      <c r="S29" s="41">
        <v>3450000</v>
      </c>
      <c r="T29" s="41">
        <v>3580000</v>
      </c>
      <c r="V29" s="48" t="s">
        <v>123</v>
      </c>
      <c r="X29" s="47" t="str">
        <f t="shared" si="0"/>
        <v>○</v>
      </c>
      <c r="Z29" s="24" t="str">
        <f t="shared" si="1"/>
        <v>○</v>
      </c>
      <c r="AA29" s="42">
        <f t="shared" si="2"/>
        <v>84000</v>
      </c>
      <c r="AC29" s="43">
        <f t="shared" si="3"/>
        <v>3450000</v>
      </c>
      <c r="AD29" s="43">
        <f t="shared" si="4"/>
        <v>3526000</v>
      </c>
      <c r="AE29" s="44">
        <f t="shared" si="7"/>
        <v>76000</v>
      </c>
      <c r="AF29" s="6" t="str">
        <f t="shared" si="5"/>
        <v>○</v>
      </c>
    </row>
    <row r="30" spans="1:32" ht="17.45" customHeight="1" x14ac:dyDescent="0.4">
      <c r="A30" s="38" t="s">
        <v>2</v>
      </c>
      <c r="B30" s="2">
        <f t="shared" si="8"/>
        <v>13</v>
      </c>
      <c r="C30" s="39">
        <v>213</v>
      </c>
      <c r="D30" s="39" t="s">
        <v>55</v>
      </c>
      <c r="E30" s="16" t="s">
        <v>29</v>
      </c>
      <c r="F30" s="16"/>
      <c r="G30" s="39"/>
      <c r="I30" s="16" t="s">
        <v>33</v>
      </c>
      <c r="J30" s="16" t="s">
        <v>74</v>
      </c>
      <c r="K30" s="40">
        <v>9000</v>
      </c>
      <c r="L30" s="40"/>
      <c r="M30" s="41">
        <f t="shared" ref="M30:M67" si="10">K30*3</f>
        <v>27000</v>
      </c>
      <c r="O30" s="40">
        <v>30000</v>
      </c>
      <c r="P30" s="40">
        <v>0</v>
      </c>
      <c r="Q30" s="41">
        <f t="shared" si="6"/>
        <v>30000</v>
      </c>
      <c r="S30" s="41">
        <v>3400000</v>
      </c>
      <c r="T30" s="41">
        <v>3550000</v>
      </c>
      <c r="V30" s="48" t="s">
        <v>123</v>
      </c>
      <c r="X30" s="47" t="str">
        <f t="shared" si="0"/>
        <v>○</v>
      </c>
      <c r="Z30" s="24" t="str">
        <f t="shared" si="1"/>
        <v>○</v>
      </c>
      <c r="AA30" s="42">
        <f t="shared" si="2"/>
        <v>57000</v>
      </c>
      <c r="AC30" s="43">
        <f t="shared" si="3"/>
        <v>3382000</v>
      </c>
      <c r="AD30" s="43">
        <f t="shared" si="4"/>
        <v>3442000</v>
      </c>
      <c r="AE30" s="44">
        <f t="shared" si="7"/>
        <v>60000</v>
      </c>
      <c r="AF30" s="6" t="str">
        <f t="shared" si="5"/>
        <v>○</v>
      </c>
    </row>
    <row r="31" spans="1:32" ht="17.45" customHeight="1" x14ac:dyDescent="0.4">
      <c r="A31" s="38" t="s">
        <v>2</v>
      </c>
      <c r="B31" s="2">
        <f t="shared" si="8"/>
        <v>14</v>
      </c>
      <c r="C31" s="39">
        <v>214</v>
      </c>
      <c r="D31" s="39" t="s">
        <v>56</v>
      </c>
      <c r="E31" s="16" t="s">
        <v>29</v>
      </c>
      <c r="F31" s="16"/>
      <c r="G31" s="39"/>
      <c r="I31" s="16" t="s">
        <v>33</v>
      </c>
      <c r="J31" s="16" t="s">
        <v>74</v>
      </c>
      <c r="K31" s="40">
        <v>9000</v>
      </c>
      <c r="L31" s="40"/>
      <c r="M31" s="41">
        <f t="shared" si="10"/>
        <v>27000</v>
      </c>
      <c r="O31" s="40">
        <v>30000</v>
      </c>
      <c r="P31" s="40">
        <v>0</v>
      </c>
      <c r="Q31" s="41">
        <f t="shared" si="6"/>
        <v>30000</v>
      </c>
      <c r="S31" s="41">
        <v>3300000</v>
      </c>
      <c r="T31" s="41">
        <v>3430000</v>
      </c>
      <c r="V31" s="48" t="s">
        <v>123</v>
      </c>
      <c r="X31" s="47" t="str">
        <f t="shared" si="0"/>
        <v>○</v>
      </c>
      <c r="Z31" s="24" t="str">
        <f t="shared" si="1"/>
        <v>○</v>
      </c>
      <c r="AA31" s="42">
        <f t="shared" si="2"/>
        <v>57000</v>
      </c>
      <c r="AC31" s="43">
        <f t="shared" si="3"/>
        <v>3282000</v>
      </c>
      <c r="AD31" s="43">
        <f t="shared" si="4"/>
        <v>3322000</v>
      </c>
      <c r="AE31" s="44">
        <f t="shared" si="7"/>
        <v>40000</v>
      </c>
      <c r="AF31" s="6" t="str">
        <f t="shared" si="5"/>
        <v>○</v>
      </c>
    </row>
    <row r="32" spans="1:32" ht="17.45" customHeight="1" x14ac:dyDescent="0.4">
      <c r="A32" s="38" t="s">
        <v>2</v>
      </c>
      <c r="B32" s="2">
        <f t="shared" si="8"/>
        <v>15</v>
      </c>
      <c r="C32" s="39">
        <v>215</v>
      </c>
      <c r="D32" s="39" t="s">
        <v>57</v>
      </c>
      <c r="E32" s="16" t="s">
        <v>29</v>
      </c>
      <c r="F32" s="16"/>
      <c r="G32" s="39"/>
      <c r="I32" s="16" t="s">
        <v>33</v>
      </c>
      <c r="J32" s="16" t="s">
        <v>74</v>
      </c>
      <c r="K32" s="40">
        <v>9000</v>
      </c>
      <c r="L32" s="40"/>
      <c r="M32" s="41">
        <f t="shared" si="10"/>
        <v>27000</v>
      </c>
      <c r="O32" s="40">
        <v>20000</v>
      </c>
      <c r="P32" s="40">
        <v>0</v>
      </c>
      <c r="Q32" s="41">
        <f t="shared" si="6"/>
        <v>20000</v>
      </c>
      <c r="S32" s="41">
        <v>3100000</v>
      </c>
      <c r="T32" s="41">
        <v>3400000</v>
      </c>
      <c r="V32" s="48" t="s">
        <v>123</v>
      </c>
      <c r="X32" s="47" t="str">
        <f t="shared" si="0"/>
        <v>○</v>
      </c>
      <c r="Z32" s="24" t="str">
        <f t="shared" si="1"/>
        <v>○</v>
      </c>
      <c r="AA32" s="42">
        <f t="shared" si="2"/>
        <v>47000</v>
      </c>
      <c r="AC32" s="43">
        <f t="shared" si="3"/>
        <v>3082000</v>
      </c>
      <c r="AD32" s="43">
        <f t="shared" si="4"/>
        <v>3292000</v>
      </c>
      <c r="AE32" s="44">
        <f t="shared" si="7"/>
        <v>210000</v>
      </c>
      <c r="AF32" s="6" t="str">
        <f t="shared" si="5"/>
        <v>○</v>
      </c>
    </row>
    <row r="33" spans="1:32" ht="17.45" customHeight="1" x14ac:dyDescent="0.4">
      <c r="A33" s="38" t="s">
        <v>2</v>
      </c>
      <c r="B33" s="2">
        <f t="shared" si="8"/>
        <v>16</v>
      </c>
      <c r="C33" s="39">
        <v>216</v>
      </c>
      <c r="D33" s="39" t="s">
        <v>59</v>
      </c>
      <c r="E33" s="16" t="s">
        <v>29</v>
      </c>
      <c r="F33" s="16"/>
      <c r="G33" s="39"/>
      <c r="I33" s="16" t="s">
        <v>33</v>
      </c>
      <c r="J33" s="16" t="s">
        <v>74</v>
      </c>
      <c r="K33" s="40">
        <v>9000</v>
      </c>
      <c r="L33" s="40"/>
      <c r="M33" s="41">
        <f t="shared" si="10"/>
        <v>27000</v>
      </c>
      <c r="O33" s="40">
        <v>20000</v>
      </c>
      <c r="P33" s="40">
        <v>0</v>
      </c>
      <c r="Q33" s="41">
        <f t="shared" si="6"/>
        <v>20000</v>
      </c>
      <c r="S33" s="41">
        <v>3100000</v>
      </c>
      <c r="T33" s="41">
        <v>3300000</v>
      </c>
      <c r="V33" s="48" t="s">
        <v>123</v>
      </c>
      <c r="X33" s="47" t="str">
        <f t="shared" si="0"/>
        <v>○</v>
      </c>
      <c r="Z33" s="24" t="str">
        <f t="shared" si="1"/>
        <v>○</v>
      </c>
      <c r="AA33" s="42">
        <f t="shared" si="2"/>
        <v>47000</v>
      </c>
      <c r="AC33" s="43">
        <f t="shared" si="3"/>
        <v>3082000</v>
      </c>
      <c r="AD33" s="43">
        <f t="shared" si="4"/>
        <v>3192000</v>
      </c>
      <c r="AE33" s="44">
        <f t="shared" si="7"/>
        <v>110000</v>
      </c>
      <c r="AF33" s="6" t="str">
        <f t="shared" si="5"/>
        <v>○</v>
      </c>
    </row>
    <row r="34" spans="1:32" ht="17.45" customHeight="1" x14ac:dyDescent="0.4">
      <c r="A34" s="38" t="s">
        <v>2</v>
      </c>
      <c r="B34" s="2">
        <f t="shared" si="8"/>
        <v>17</v>
      </c>
      <c r="C34" s="39">
        <v>217</v>
      </c>
      <c r="D34" s="39" t="s">
        <v>58</v>
      </c>
      <c r="E34" s="16" t="s">
        <v>29</v>
      </c>
      <c r="F34" s="16"/>
      <c r="G34" s="39"/>
      <c r="I34" s="16" t="s">
        <v>33</v>
      </c>
      <c r="J34" s="16" t="s">
        <v>74</v>
      </c>
      <c r="K34" s="40">
        <v>9000</v>
      </c>
      <c r="L34" s="40"/>
      <c r="M34" s="41">
        <f t="shared" si="10"/>
        <v>27000</v>
      </c>
      <c r="O34" s="40">
        <v>20000</v>
      </c>
      <c r="P34" s="40">
        <v>0</v>
      </c>
      <c r="Q34" s="41">
        <f t="shared" si="6"/>
        <v>20000</v>
      </c>
      <c r="S34" s="41">
        <v>2950000</v>
      </c>
      <c r="T34" s="41">
        <v>3280000</v>
      </c>
      <c r="V34" s="48" t="s">
        <v>123</v>
      </c>
      <c r="X34" s="47" t="str">
        <f t="shared" si="0"/>
        <v>○</v>
      </c>
      <c r="Z34" s="24" t="str">
        <f t="shared" si="1"/>
        <v>○</v>
      </c>
      <c r="AA34" s="42">
        <f t="shared" si="2"/>
        <v>47000</v>
      </c>
      <c r="AC34" s="43">
        <f t="shared" si="3"/>
        <v>2932000</v>
      </c>
      <c r="AD34" s="43">
        <f t="shared" si="4"/>
        <v>3172000</v>
      </c>
      <c r="AE34" s="44">
        <f t="shared" si="7"/>
        <v>240000</v>
      </c>
      <c r="AF34" s="6" t="str">
        <f t="shared" si="5"/>
        <v>○</v>
      </c>
    </row>
    <row r="35" spans="1:32" ht="17.45" customHeight="1" x14ac:dyDescent="0.4">
      <c r="A35" s="38" t="s">
        <v>2</v>
      </c>
      <c r="B35" s="2">
        <f t="shared" si="8"/>
        <v>18</v>
      </c>
      <c r="C35" s="39">
        <v>218</v>
      </c>
      <c r="D35" s="39" t="s">
        <v>60</v>
      </c>
      <c r="E35" s="16" t="s">
        <v>29</v>
      </c>
      <c r="F35" s="16"/>
      <c r="G35" s="39"/>
      <c r="I35" s="16" t="s">
        <v>33</v>
      </c>
      <c r="J35" s="16" t="s">
        <v>74</v>
      </c>
      <c r="K35" s="40">
        <v>9000</v>
      </c>
      <c r="L35" s="40"/>
      <c r="M35" s="41">
        <f t="shared" si="10"/>
        <v>27000</v>
      </c>
      <c r="O35" s="40">
        <v>20000</v>
      </c>
      <c r="P35" s="40">
        <v>0</v>
      </c>
      <c r="Q35" s="41">
        <f t="shared" si="6"/>
        <v>20000</v>
      </c>
      <c r="S35" s="41">
        <v>3000000</v>
      </c>
      <c r="T35" s="41">
        <v>3200000</v>
      </c>
      <c r="V35" s="48" t="s">
        <v>123</v>
      </c>
      <c r="X35" s="47" t="str">
        <f t="shared" si="0"/>
        <v>○</v>
      </c>
      <c r="Z35" s="24" t="str">
        <f t="shared" si="1"/>
        <v>○</v>
      </c>
      <c r="AA35" s="42">
        <f t="shared" si="2"/>
        <v>47000</v>
      </c>
      <c r="AC35" s="43">
        <f t="shared" si="3"/>
        <v>2982000</v>
      </c>
      <c r="AD35" s="43">
        <f t="shared" si="4"/>
        <v>3092000</v>
      </c>
      <c r="AE35" s="44">
        <f t="shared" si="7"/>
        <v>110000</v>
      </c>
      <c r="AF35" s="6" t="str">
        <f t="shared" si="5"/>
        <v>○</v>
      </c>
    </row>
    <row r="36" spans="1:32" ht="17.45" customHeight="1" x14ac:dyDescent="0.4">
      <c r="A36" s="38" t="s">
        <v>2</v>
      </c>
      <c r="B36" s="2">
        <f t="shared" si="8"/>
        <v>19</v>
      </c>
      <c r="C36" s="39">
        <v>219</v>
      </c>
      <c r="D36" s="39" t="s">
        <v>61</v>
      </c>
      <c r="E36" s="16" t="s">
        <v>29</v>
      </c>
      <c r="F36" s="16"/>
      <c r="G36" s="39"/>
      <c r="I36" s="16" t="s">
        <v>33</v>
      </c>
      <c r="J36" s="16" t="s">
        <v>74</v>
      </c>
      <c r="K36" s="40">
        <v>9000</v>
      </c>
      <c r="L36" s="40"/>
      <c r="M36" s="41">
        <f t="shared" si="10"/>
        <v>27000</v>
      </c>
      <c r="O36" s="40">
        <v>20000</v>
      </c>
      <c r="P36" s="40">
        <v>0</v>
      </c>
      <c r="Q36" s="41">
        <f t="shared" si="6"/>
        <v>20000</v>
      </c>
      <c r="S36" s="41">
        <v>2900000</v>
      </c>
      <c r="T36" s="41">
        <v>3100000</v>
      </c>
      <c r="V36" s="48" t="s">
        <v>123</v>
      </c>
      <c r="X36" s="47" t="str">
        <f t="shared" si="0"/>
        <v>○</v>
      </c>
      <c r="Z36" s="24" t="str">
        <f t="shared" si="1"/>
        <v>○</v>
      </c>
      <c r="AA36" s="42">
        <f t="shared" si="2"/>
        <v>47000</v>
      </c>
      <c r="AC36" s="43">
        <f t="shared" si="3"/>
        <v>2882000</v>
      </c>
      <c r="AD36" s="43">
        <f t="shared" si="4"/>
        <v>2992000</v>
      </c>
      <c r="AE36" s="44">
        <f t="shared" si="7"/>
        <v>110000</v>
      </c>
      <c r="AF36" s="6" t="str">
        <f t="shared" si="5"/>
        <v>○</v>
      </c>
    </row>
    <row r="37" spans="1:32" ht="17.45" customHeight="1" x14ac:dyDescent="0.4">
      <c r="A37" s="38" t="s">
        <v>2</v>
      </c>
      <c r="B37" s="2">
        <f t="shared" si="8"/>
        <v>20</v>
      </c>
      <c r="C37" s="39">
        <v>220</v>
      </c>
      <c r="D37" s="39" t="s">
        <v>62</v>
      </c>
      <c r="E37" s="16" t="s">
        <v>29</v>
      </c>
      <c r="F37" s="16"/>
      <c r="G37" s="39"/>
      <c r="I37" s="16" t="s">
        <v>33</v>
      </c>
      <c r="J37" s="16" t="s">
        <v>74</v>
      </c>
      <c r="K37" s="40">
        <v>9000</v>
      </c>
      <c r="L37" s="40"/>
      <c r="M37" s="41">
        <f t="shared" si="10"/>
        <v>27000</v>
      </c>
      <c r="O37" s="40">
        <v>20000</v>
      </c>
      <c r="P37" s="40">
        <v>0</v>
      </c>
      <c r="Q37" s="41">
        <f t="shared" si="6"/>
        <v>20000</v>
      </c>
      <c r="S37" s="41">
        <v>3150000</v>
      </c>
      <c r="T37" s="41">
        <v>3300000</v>
      </c>
      <c r="V37" s="48" t="s">
        <v>123</v>
      </c>
      <c r="X37" s="47" t="str">
        <f t="shared" si="0"/>
        <v>○</v>
      </c>
      <c r="Z37" s="24" t="str">
        <f t="shared" si="1"/>
        <v>○</v>
      </c>
      <c r="AA37" s="42">
        <f t="shared" si="2"/>
        <v>47000</v>
      </c>
      <c r="AC37" s="43">
        <f t="shared" si="3"/>
        <v>3132000</v>
      </c>
      <c r="AD37" s="43">
        <f t="shared" si="4"/>
        <v>3192000</v>
      </c>
      <c r="AE37" s="44">
        <f t="shared" si="7"/>
        <v>60000</v>
      </c>
      <c r="AF37" s="6" t="str">
        <f t="shared" si="5"/>
        <v>○</v>
      </c>
    </row>
    <row r="38" spans="1:32" ht="17.45" customHeight="1" x14ac:dyDescent="0.4">
      <c r="A38" s="38" t="s">
        <v>2</v>
      </c>
      <c r="B38" s="2">
        <f t="shared" si="8"/>
        <v>21</v>
      </c>
      <c r="C38" s="39">
        <v>221</v>
      </c>
      <c r="D38" s="39" t="s">
        <v>63</v>
      </c>
      <c r="E38" s="16" t="s">
        <v>29</v>
      </c>
      <c r="F38" s="16"/>
      <c r="G38" s="39"/>
      <c r="I38" s="16" t="s">
        <v>33</v>
      </c>
      <c r="J38" s="16" t="s">
        <v>74</v>
      </c>
      <c r="K38" s="40">
        <v>9000</v>
      </c>
      <c r="L38" s="40"/>
      <c r="M38" s="41">
        <f t="shared" si="10"/>
        <v>27000</v>
      </c>
      <c r="O38" s="40">
        <v>20000</v>
      </c>
      <c r="P38" s="40">
        <v>0</v>
      </c>
      <c r="Q38" s="41">
        <f t="shared" si="6"/>
        <v>20000</v>
      </c>
      <c r="S38" s="41">
        <v>3100000</v>
      </c>
      <c r="T38" s="41">
        <v>3230000</v>
      </c>
      <c r="V38" s="48" t="s">
        <v>123</v>
      </c>
      <c r="X38" s="47" t="str">
        <f t="shared" si="0"/>
        <v>○</v>
      </c>
      <c r="Z38" s="24" t="str">
        <f t="shared" si="1"/>
        <v>○</v>
      </c>
      <c r="AA38" s="42">
        <f t="shared" si="2"/>
        <v>47000</v>
      </c>
      <c r="AC38" s="43">
        <f t="shared" si="3"/>
        <v>3082000</v>
      </c>
      <c r="AD38" s="43">
        <f t="shared" si="4"/>
        <v>3122000</v>
      </c>
      <c r="AE38" s="44">
        <f t="shared" si="7"/>
        <v>40000</v>
      </c>
      <c r="AF38" s="6" t="str">
        <f t="shared" si="5"/>
        <v>○</v>
      </c>
    </row>
    <row r="39" spans="1:32" ht="17.45" customHeight="1" x14ac:dyDescent="0.4">
      <c r="A39" s="38" t="s">
        <v>2</v>
      </c>
      <c r="B39" s="2">
        <f t="shared" si="8"/>
        <v>22</v>
      </c>
      <c r="C39" s="39">
        <v>222</v>
      </c>
      <c r="D39" s="39" t="s">
        <v>64</v>
      </c>
      <c r="E39" s="16" t="s">
        <v>29</v>
      </c>
      <c r="F39" s="16"/>
      <c r="G39" s="39"/>
      <c r="I39" s="16" t="s">
        <v>33</v>
      </c>
      <c r="J39" s="16" t="s">
        <v>74</v>
      </c>
      <c r="K39" s="40">
        <v>9000</v>
      </c>
      <c r="L39" s="40"/>
      <c r="M39" s="41">
        <f t="shared" si="10"/>
        <v>27000</v>
      </c>
      <c r="O39" s="40">
        <v>20000</v>
      </c>
      <c r="P39" s="40">
        <v>0</v>
      </c>
      <c r="Q39" s="41">
        <f t="shared" si="6"/>
        <v>20000</v>
      </c>
      <c r="S39" s="41">
        <v>3100000</v>
      </c>
      <c r="T39" s="41">
        <v>3230000</v>
      </c>
      <c r="V39" s="48" t="s">
        <v>123</v>
      </c>
      <c r="X39" s="47" t="str">
        <f t="shared" si="0"/>
        <v>○</v>
      </c>
      <c r="Z39" s="24" t="str">
        <f t="shared" si="1"/>
        <v>○</v>
      </c>
      <c r="AA39" s="42">
        <f t="shared" si="2"/>
        <v>47000</v>
      </c>
      <c r="AC39" s="43">
        <f t="shared" si="3"/>
        <v>3082000</v>
      </c>
      <c r="AD39" s="43">
        <f t="shared" si="4"/>
        <v>3122000</v>
      </c>
      <c r="AE39" s="44">
        <f t="shared" si="7"/>
        <v>40000</v>
      </c>
      <c r="AF39" s="6" t="str">
        <f t="shared" si="5"/>
        <v>○</v>
      </c>
    </row>
    <row r="40" spans="1:32" ht="17.45" customHeight="1" x14ac:dyDescent="0.4">
      <c r="A40" s="38" t="s">
        <v>2</v>
      </c>
      <c r="B40" s="2">
        <f t="shared" si="8"/>
        <v>23</v>
      </c>
      <c r="C40" s="39">
        <v>223</v>
      </c>
      <c r="D40" s="39" t="s">
        <v>65</v>
      </c>
      <c r="E40" s="16" t="s">
        <v>29</v>
      </c>
      <c r="F40" s="16" t="s">
        <v>33</v>
      </c>
      <c r="G40" s="39" t="s">
        <v>35</v>
      </c>
      <c r="I40" s="16" t="s">
        <v>34</v>
      </c>
      <c r="J40" s="16"/>
      <c r="K40" s="40"/>
      <c r="L40" s="40"/>
      <c r="M40" s="41">
        <f t="shared" si="10"/>
        <v>0</v>
      </c>
      <c r="O40" s="40">
        <v>20000</v>
      </c>
      <c r="P40" s="40">
        <v>0</v>
      </c>
      <c r="Q40" s="41">
        <f t="shared" si="6"/>
        <v>20000</v>
      </c>
      <c r="S40" s="41">
        <v>0</v>
      </c>
      <c r="T40" s="41">
        <v>3100000</v>
      </c>
      <c r="V40" s="48" t="s">
        <v>123</v>
      </c>
      <c r="X40" s="47" t="str">
        <f t="shared" si="0"/>
        <v>‐</v>
      </c>
      <c r="Z40" s="24" t="str">
        <f t="shared" si="1"/>
        <v>○</v>
      </c>
      <c r="AA40" s="42">
        <f t="shared" si="2"/>
        <v>20000</v>
      </c>
      <c r="AC40" s="43">
        <f t="shared" si="3"/>
        <v>0</v>
      </c>
      <c r="AD40" s="43">
        <f t="shared" si="4"/>
        <v>0</v>
      </c>
      <c r="AE40" s="44">
        <f t="shared" si="7"/>
        <v>0</v>
      </c>
      <c r="AF40" s="6" t="str">
        <f t="shared" si="5"/>
        <v>‐</v>
      </c>
    </row>
    <row r="41" spans="1:32" ht="17.45" customHeight="1" x14ac:dyDescent="0.4">
      <c r="A41" s="38" t="s">
        <v>2</v>
      </c>
      <c r="B41" s="2">
        <f t="shared" si="8"/>
        <v>24</v>
      </c>
      <c r="C41" s="39">
        <v>224</v>
      </c>
      <c r="D41" s="39" t="s">
        <v>66</v>
      </c>
      <c r="E41" s="16" t="s">
        <v>29</v>
      </c>
      <c r="F41" s="16" t="s">
        <v>33</v>
      </c>
      <c r="G41" s="39" t="s">
        <v>35</v>
      </c>
      <c r="I41" s="16" t="s">
        <v>34</v>
      </c>
      <c r="J41" s="16"/>
      <c r="K41" s="40"/>
      <c r="L41" s="40"/>
      <c r="M41" s="41">
        <f t="shared" si="10"/>
        <v>0</v>
      </c>
      <c r="O41" s="40">
        <v>20000</v>
      </c>
      <c r="P41" s="40">
        <v>0</v>
      </c>
      <c r="Q41" s="41">
        <f t="shared" si="6"/>
        <v>20000</v>
      </c>
      <c r="S41" s="41">
        <v>0</v>
      </c>
      <c r="T41" s="41">
        <v>3100000</v>
      </c>
      <c r="V41" s="48" t="s">
        <v>123</v>
      </c>
      <c r="X41" s="47" t="str">
        <f t="shared" si="0"/>
        <v>‐</v>
      </c>
      <c r="Z41" s="24" t="str">
        <f t="shared" si="1"/>
        <v>○</v>
      </c>
      <c r="AA41" s="42">
        <f t="shared" si="2"/>
        <v>20000</v>
      </c>
      <c r="AC41" s="43">
        <f t="shared" si="3"/>
        <v>0</v>
      </c>
      <c r="AD41" s="43">
        <f t="shared" si="4"/>
        <v>0</v>
      </c>
      <c r="AE41" s="44">
        <f t="shared" si="7"/>
        <v>0</v>
      </c>
      <c r="AF41" s="6" t="str">
        <f t="shared" si="5"/>
        <v>‐</v>
      </c>
    </row>
    <row r="42" spans="1:32" ht="17.45" customHeight="1" x14ac:dyDescent="0.4">
      <c r="A42" s="38" t="s">
        <v>2</v>
      </c>
      <c r="B42" s="2">
        <f t="shared" si="8"/>
        <v>25</v>
      </c>
      <c r="C42" s="39">
        <v>401</v>
      </c>
      <c r="D42" s="39" t="s">
        <v>67</v>
      </c>
      <c r="E42" s="16" t="s">
        <v>32</v>
      </c>
      <c r="F42" s="16"/>
      <c r="G42" s="39"/>
      <c r="I42" s="16" t="s">
        <v>33</v>
      </c>
      <c r="J42" s="16" t="s">
        <v>74</v>
      </c>
      <c r="K42" s="40">
        <v>7500</v>
      </c>
      <c r="L42" s="40"/>
      <c r="M42" s="41">
        <f t="shared" si="10"/>
        <v>22500</v>
      </c>
      <c r="O42" s="40">
        <v>12000</v>
      </c>
      <c r="P42" s="40">
        <v>0</v>
      </c>
      <c r="Q42" s="41">
        <f t="shared" si="6"/>
        <v>12000</v>
      </c>
      <c r="S42" s="41">
        <v>3200000</v>
      </c>
      <c r="T42" s="41">
        <v>3300000</v>
      </c>
      <c r="V42" s="48" t="s">
        <v>123</v>
      </c>
      <c r="X42" s="47" t="str">
        <f t="shared" si="0"/>
        <v>‐</v>
      </c>
      <c r="Z42" s="24" t="str">
        <f t="shared" si="1"/>
        <v>○</v>
      </c>
      <c r="AA42" s="42">
        <f t="shared" si="2"/>
        <v>34500</v>
      </c>
      <c r="AC42" s="43">
        <f t="shared" si="3"/>
        <v>3185000</v>
      </c>
      <c r="AD42" s="43">
        <f t="shared" si="4"/>
        <v>3210000</v>
      </c>
      <c r="AE42" s="44">
        <f t="shared" si="7"/>
        <v>25000</v>
      </c>
      <c r="AF42" s="6" t="str">
        <f t="shared" si="5"/>
        <v>○</v>
      </c>
    </row>
    <row r="43" spans="1:32" ht="17.45" customHeight="1" x14ac:dyDescent="0.4">
      <c r="A43" s="38" t="s">
        <v>2</v>
      </c>
      <c r="B43" s="2">
        <f t="shared" si="8"/>
        <v>26</v>
      </c>
      <c r="C43" s="39">
        <v>402</v>
      </c>
      <c r="D43" s="39" t="s">
        <v>68</v>
      </c>
      <c r="E43" s="16" t="s">
        <v>32</v>
      </c>
      <c r="F43" s="16"/>
      <c r="G43" s="39"/>
      <c r="I43" s="16" t="s">
        <v>33</v>
      </c>
      <c r="J43" s="16" t="s">
        <v>74</v>
      </c>
      <c r="K43" s="40">
        <v>4000</v>
      </c>
      <c r="L43" s="40"/>
      <c r="M43" s="41">
        <f t="shared" si="10"/>
        <v>12000</v>
      </c>
      <c r="O43" s="40">
        <v>12000</v>
      </c>
      <c r="P43" s="40">
        <v>0</v>
      </c>
      <c r="Q43" s="41">
        <f t="shared" si="6"/>
        <v>12000</v>
      </c>
      <c r="S43" s="41">
        <v>3100000</v>
      </c>
      <c r="T43" s="41">
        <v>3200000</v>
      </c>
      <c r="V43" s="48" t="s">
        <v>123</v>
      </c>
      <c r="X43" s="47" t="str">
        <f t="shared" si="0"/>
        <v>‐</v>
      </c>
      <c r="Z43" s="24" t="str">
        <f t="shared" si="1"/>
        <v>○</v>
      </c>
      <c r="AA43" s="42">
        <f t="shared" si="2"/>
        <v>24000</v>
      </c>
      <c r="AC43" s="43">
        <f t="shared" si="3"/>
        <v>3092000</v>
      </c>
      <c r="AD43" s="43">
        <f t="shared" si="4"/>
        <v>3152000</v>
      </c>
      <c r="AE43" s="44">
        <f t="shared" si="7"/>
        <v>60000</v>
      </c>
      <c r="AF43" s="6" t="str">
        <f t="shared" si="5"/>
        <v>○</v>
      </c>
    </row>
    <row r="44" spans="1:32" ht="17.45" customHeight="1" x14ac:dyDescent="0.4">
      <c r="A44" s="38" t="s">
        <v>2</v>
      </c>
      <c r="B44" s="2">
        <f t="shared" si="8"/>
        <v>27</v>
      </c>
      <c r="C44" s="39">
        <v>403</v>
      </c>
      <c r="D44" s="39" t="s">
        <v>69</v>
      </c>
      <c r="E44" s="16" t="s">
        <v>32</v>
      </c>
      <c r="F44" s="16" t="s">
        <v>33</v>
      </c>
      <c r="G44" s="39" t="s">
        <v>84</v>
      </c>
      <c r="I44" s="16" t="s">
        <v>33</v>
      </c>
      <c r="J44" s="16" t="s">
        <v>74</v>
      </c>
      <c r="K44" s="40">
        <v>3000</v>
      </c>
      <c r="L44" s="40"/>
      <c r="M44" s="41">
        <f t="shared" si="10"/>
        <v>9000</v>
      </c>
      <c r="O44" s="40">
        <v>12000</v>
      </c>
      <c r="P44" s="40">
        <v>0</v>
      </c>
      <c r="Q44" s="41">
        <f t="shared" si="6"/>
        <v>12000</v>
      </c>
      <c r="S44" s="41">
        <v>0</v>
      </c>
      <c r="T44" s="41">
        <v>3350000</v>
      </c>
      <c r="V44" s="48" t="s">
        <v>123</v>
      </c>
      <c r="X44" s="47" t="str">
        <f t="shared" si="0"/>
        <v>‐</v>
      </c>
      <c r="Z44" s="24" t="str">
        <f t="shared" si="1"/>
        <v>○</v>
      </c>
      <c r="AA44" s="42">
        <f t="shared" si="2"/>
        <v>21000</v>
      </c>
      <c r="AC44" s="43">
        <f t="shared" si="3"/>
        <v>0</v>
      </c>
      <c r="AD44" s="43">
        <f t="shared" si="4"/>
        <v>0</v>
      </c>
      <c r="AE44" s="44">
        <f t="shared" si="7"/>
        <v>0</v>
      </c>
      <c r="AF44" s="6" t="str">
        <f t="shared" si="5"/>
        <v>‐</v>
      </c>
    </row>
    <row r="45" spans="1:32" ht="17.45" customHeight="1" x14ac:dyDescent="0.4">
      <c r="A45" s="38" t="s">
        <v>2</v>
      </c>
      <c r="B45" s="2">
        <f t="shared" si="8"/>
        <v>28</v>
      </c>
      <c r="C45" s="39"/>
      <c r="D45" s="39"/>
      <c r="E45" s="16"/>
      <c r="F45" s="16"/>
      <c r="G45" s="39"/>
      <c r="I45" s="16"/>
      <c r="J45" s="16"/>
      <c r="K45" s="40"/>
      <c r="L45" s="40"/>
      <c r="M45" s="41">
        <f t="shared" si="10"/>
        <v>0</v>
      </c>
      <c r="O45" s="40"/>
      <c r="P45" s="40"/>
      <c r="Q45" s="41">
        <f t="shared" si="6"/>
        <v>0</v>
      </c>
      <c r="S45" s="41"/>
      <c r="T45" s="41"/>
      <c r="V45" s="48"/>
      <c r="X45" s="47" t="str">
        <f t="shared" si="0"/>
        <v>×</v>
      </c>
      <c r="Z45" s="24" t="str">
        <f t="shared" si="1"/>
        <v>-</v>
      </c>
      <c r="AA45" s="42">
        <f t="shared" si="2"/>
        <v>0</v>
      </c>
      <c r="AC45" s="43">
        <f t="shared" si="3"/>
        <v>0</v>
      </c>
      <c r="AD45" s="43">
        <f t="shared" si="4"/>
        <v>0</v>
      </c>
      <c r="AE45" s="44">
        <f t="shared" si="7"/>
        <v>0</v>
      </c>
      <c r="AF45" s="6" t="str">
        <f t="shared" si="5"/>
        <v>○</v>
      </c>
    </row>
    <row r="46" spans="1:32" ht="17.45" customHeight="1" x14ac:dyDescent="0.4">
      <c r="A46" s="38" t="s">
        <v>2</v>
      </c>
      <c r="B46" s="2">
        <f t="shared" si="8"/>
        <v>29</v>
      </c>
      <c r="C46" s="39"/>
      <c r="D46" s="39"/>
      <c r="E46" s="16"/>
      <c r="F46" s="16"/>
      <c r="G46" s="39"/>
      <c r="I46" s="16"/>
      <c r="J46" s="16"/>
      <c r="K46" s="40"/>
      <c r="L46" s="40"/>
      <c r="M46" s="41">
        <f t="shared" si="10"/>
        <v>0</v>
      </c>
      <c r="O46" s="40"/>
      <c r="P46" s="40"/>
      <c r="Q46" s="41">
        <f t="shared" si="6"/>
        <v>0</v>
      </c>
      <c r="S46" s="41"/>
      <c r="T46" s="41"/>
      <c r="V46" s="48"/>
      <c r="X46" s="47" t="str">
        <f t="shared" si="0"/>
        <v>×</v>
      </c>
      <c r="Z46" s="24" t="str">
        <f t="shared" si="1"/>
        <v>-</v>
      </c>
      <c r="AA46" s="42">
        <f t="shared" si="2"/>
        <v>0</v>
      </c>
      <c r="AC46" s="43">
        <f t="shared" si="3"/>
        <v>0</v>
      </c>
      <c r="AD46" s="43">
        <f t="shared" si="4"/>
        <v>0</v>
      </c>
      <c r="AE46" s="44">
        <f t="shared" si="7"/>
        <v>0</v>
      </c>
      <c r="AF46" s="6" t="str">
        <f t="shared" si="5"/>
        <v>○</v>
      </c>
    </row>
    <row r="47" spans="1:32" ht="17.45" customHeight="1" x14ac:dyDescent="0.4">
      <c r="A47" s="38" t="s">
        <v>2</v>
      </c>
      <c r="B47" s="2">
        <f t="shared" si="8"/>
        <v>30</v>
      </c>
      <c r="C47" s="39"/>
      <c r="D47" s="39"/>
      <c r="E47" s="16"/>
      <c r="F47" s="16"/>
      <c r="G47" s="39"/>
      <c r="I47" s="16"/>
      <c r="J47" s="16"/>
      <c r="K47" s="40"/>
      <c r="L47" s="40"/>
      <c r="M47" s="41">
        <f t="shared" si="10"/>
        <v>0</v>
      </c>
      <c r="O47" s="40"/>
      <c r="P47" s="40"/>
      <c r="Q47" s="41">
        <f t="shared" si="6"/>
        <v>0</v>
      </c>
      <c r="S47" s="41"/>
      <c r="T47" s="41"/>
      <c r="V47" s="48"/>
      <c r="X47" s="47" t="str">
        <f t="shared" si="0"/>
        <v>×</v>
      </c>
      <c r="Z47" s="24" t="str">
        <f t="shared" si="1"/>
        <v>-</v>
      </c>
      <c r="AA47" s="42">
        <f t="shared" si="2"/>
        <v>0</v>
      </c>
      <c r="AC47" s="43">
        <f t="shared" si="3"/>
        <v>0</v>
      </c>
      <c r="AD47" s="43">
        <f t="shared" si="4"/>
        <v>0</v>
      </c>
      <c r="AE47" s="44">
        <f t="shared" si="7"/>
        <v>0</v>
      </c>
      <c r="AF47" s="6" t="str">
        <f t="shared" si="5"/>
        <v>○</v>
      </c>
    </row>
    <row r="48" spans="1:32" ht="17.45" customHeight="1" x14ac:dyDescent="0.4">
      <c r="A48" s="38" t="s">
        <v>2</v>
      </c>
      <c r="B48" s="2">
        <f t="shared" si="8"/>
        <v>31</v>
      </c>
      <c r="C48" s="39"/>
      <c r="D48" s="39"/>
      <c r="E48" s="16"/>
      <c r="F48" s="16"/>
      <c r="G48" s="39"/>
      <c r="I48" s="16"/>
      <c r="J48" s="16"/>
      <c r="K48" s="40"/>
      <c r="L48" s="40"/>
      <c r="M48" s="41">
        <f t="shared" si="10"/>
        <v>0</v>
      </c>
      <c r="O48" s="40"/>
      <c r="P48" s="40"/>
      <c r="Q48" s="41">
        <f t="shared" si="6"/>
        <v>0</v>
      </c>
      <c r="S48" s="41"/>
      <c r="T48" s="41"/>
      <c r="V48" s="48"/>
      <c r="X48" s="47" t="str">
        <f t="shared" si="0"/>
        <v>×</v>
      </c>
      <c r="Z48" s="24" t="str">
        <f t="shared" si="1"/>
        <v>-</v>
      </c>
      <c r="AA48" s="42">
        <f t="shared" si="2"/>
        <v>0</v>
      </c>
      <c r="AC48" s="43">
        <f t="shared" si="3"/>
        <v>0</v>
      </c>
      <c r="AD48" s="43">
        <f t="shared" si="4"/>
        <v>0</v>
      </c>
      <c r="AE48" s="44">
        <f t="shared" si="7"/>
        <v>0</v>
      </c>
      <c r="AF48" s="6" t="str">
        <f t="shared" si="5"/>
        <v>○</v>
      </c>
    </row>
    <row r="49" spans="1:32" ht="17.45" customHeight="1" x14ac:dyDescent="0.4">
      <c r="A49" s="38" t="s">
        <v>2</v>
      </c>
      <c r="B49" s="2">
        <f t="shared" si="8"/>
        <v>32</v>
      </c>
      <c r="C49" s="39"/>
      <c r="D49" s="39"/>
      <c r="E49" s="16"/>
      <c r="F49" s="16"/>
      <c r="G49" s="39"/>
      <c r="I49" s="16"/>
      <c r="J49" s="16"/>
      <c r="K49" s="40"/>
      <c r="L49" s="40"/>
      <c r="M49" s="41">
        <f t="shared" si="10"/>
        <v>0</v>
      </c>
      <c r="O49" s="40"/>
      <c r="P49" s="40"/>
      <c r="Q49" s="41">
        <f t="shared" si="6"/>
        <v>0</v>
      </c>
      <c r="S49" s="41"/>
      <c r="T49" s="41"/>
      <c r="V49" s="48"/>
      <c r="X49" s="47" t="str">
        <f t="shared" si="0"/>
        <v>×</v>
      </c>
      <c r="Z49" s="24" t="str">
        <f t="shared" si="1"/>
        <v>-</v>
      </c>
      <c r="AA49" s="42">
        <f t="shared" si="2"/>
        <v>0</v>
      </c>
      <c r="AC49" s="43">
        <f t="shared" si="3"/>
        <v>0</v>
      </c>
      <c r="AD49" s="43">
        <f t="shared" si="4"/>
        <v>0</v>
      </c>
      <c r="AE49" s="44">
        <f t="shared" si="7"/>
        <v>0</v>
      </c>
      <c r="AF49" s="6" t="str">
        <f t="shared" si="5"/>
        <v>○</v>
      </c>
    </row>
    <row r="50" spans="1:32" ht="17.45" customHeight="1" x14ac:dyDescent="0.4">
      <c r="A50" s="38" t="s">
        <v>2</v>
      </c>
      <c r="B50" s="2">
        <f t="shared" si="8"/>
        <v>33</v>
      </c>
      <c r="C50" s="39"/>
      <c r="D50" s="39"/>
      <c r="E50" s="16"/>
      <c r="F50" s="16"/>
      <c r="G50" s="39"/>
      <c r="I50" s="16"/>
      <c r="J50" s="16"/>
      <c r="K50" s="40"/>
      <c r="L50" s="40"/>
      <c r="M50" s="41">
        <f t="shared" si="10"/>
        <v>0</v>
      </c>
      <c r="O50" s="40"/>
      <c r="P50" s="40"/>
      <c r="Q50" s="41">
        <f t="shared" si="6"/>
        <v>0</v>
      </c>
      <c r="S50" s="41"/>
      <c r="T50" s="41"/>
      <c r="V50" s="48"/>
      <c r="X50" s="47" t="str">
        <f t="shared" ref="X50:X67" si="11">IF(F50="○","‐",IF(E50="職員","‐",IF((AD50-AC50)&gt;(AC50*0.005),"○","×")))</f>
        <v>×</v>
      </c>
      <c r="Z50" s="24" t="str">
        <f t="shared" ref="Z50:Z67" si="12">IFERROR(IF((M50+O50)/(M50+Q50)&gt;=2/3,"○","×"),"-")</f>
        <v>-</v>
      </c>
      <c r="AA50" s="42">
        <f t="shared" ref="AA50:AA67" si="13">IF(Z50="○",M50+Q50,0)</f>
        <v>0</v>
      </c>
      <c r="AC50" s="43">
        <f t="shared" ref="AC50:AC67" si="14">IF(F50="○",0,IF(I50="★",S50,S50-K50*$AC$12))</f>
        <v>0</v>
      </c>
      <c r="AD50" s="43">
        <f t="shared" ref="AD50:AD67" si="15">IF(F50="○",0,IF(I50="★",T50-M50,T50-K50*$AC$14))</f>
        <v>0</v>
      </c>
      <c r="AE50" s="44">
        <f t="shared" si="7"/>
        <v>0</v>
      </c>
      <c r="AF50" s="6" t="str">
        <f t="shared" ref="AF50:AF67" si="16">IF(OR(F50="○",J50="時給単価増額"),"‐",IF(AE50&gt;=Q50,"○","×"))</f>
        <v>○</v>
      </c>
    </row>
    <row r="51" spans="1:32" ht="17.45" customHeight="1" x14ac:dyDescent="0.4">
      <c r="A51" s="38" t="s">
        <v>2</v>
      </c>
      <c r="B51" s="2">
        <f t="shared" si="8"/>
        <v>34</v>
      </c>
      <c r="C51" s="39"/>
      <c r="D51" s="39"/>
      <c r="E51" s="16"/>
      <c r="F51" s="16"/>
      <c r="G51" s="39"/>
      <c r="I51" s="16"/>
      <c r="J51" s="16"/>
      <c r="K51" s="40"/>
      <c r="L51" s="40"/>
      <c r="M51" s="41">
        <f t="shared" si="10"/>
        <v>0</v>
      </c>
      <c r="O51" s="40"/>
      <c r="P51" s="40"/>
      <c r="Q51" s="41">
        <f t="shared" si="6"/>
        <v>0</v>
      </c>
      <c r="S51" s="41"/>
      <c r="T51" s="41"/>
      <c r="V51" s="48"/>
      <c r="X51" s="47" t="str">
        <f t="shared" si="11"/>
        <v>×</v>
      </c>
      <c r="Z51" s="24" t="str">
        <f t="shared" si="12"/>
        <v>-</v>
      </c>
      <c r="AA51" s="42">
        <f t="shared" si="13"/>
        <v>0</v>
      </c>
      <c r="AC51" s="43">
        <f t="shared" si="14"/>
        <v>0</v>
      </c>
      <c r="AD51" s="43">
        <f t="shared" si="15"/>
        <v>0</v>
      </c>
      <c r="AE51" s="44">
        <f t="shared" si="7"/>
        <v>0</v>
      </c>
      <c r="AF51" s="6" t="str">
        <f t="shared" si="16"/>
        <v>○</v>
      </c>
    </row>
    <row r="52" spans="1:32" ht="17.45" customHeight="1" x14ac:dyDescent="0.4">
      <c r="A52" s="38" t="s">
        <v>2</v>
      </c>
      <c r="B52" s="2">
        <f t="shared" si="8"/>
        <v>35</v>
      </c>
      <c r="C52" s="39"/>
      <c r="D52" s="39"/>
      <c r="E52" s="16"/>
      <c r="F52" s="16"/>
      <c r="G52" s="39"/>
      <c r="I52" s="16"/>
      <c r="J52" s="16"/>
      <c r="K52" s="40"/>
      <c r="L52" s="40"/>
      <c r="M52" s="41">
        <f t="shared" si="10"/>
        <v>0</v>
      </c>
      <c r="O52" s="40"/>
      <c r="P52" s="40"/>
      <c r="Q52" s="41">
        <f t="shared" si="6"/>
        <v>0</v>
      </c>
      <c r="S52" s="41"/>
      <c r="T52" s="41"/>
      <c r="V52" s="48"/>
      <c r="X52" s="47" t="str">
        <f t="shared" si="11"/>
        <v>×</v>
      </c>
      <c r="Z52" s="24" t="str">
        <f t="shared" si="12"/>
        <v>-</v>
      </c>
      <c r="AA52" s="42">
        <f t="shared" si="13"/>
        <v>0</v>
      </c>
      <c r="AC52" s="43">
        <f t="shared" si="14"/>
        <v>0</v>
      </c>
      <c r="AD52" s="43">
        <f t="shared" si="15"/>
        <v>0</v>
      </c>
      <c r="AE52" s="44">
        <f t="shared" si="7"/>
        <v>0</v>
      </c>
      <c r="AF52" s="6" t="str">
        <f t="shared" si="16"/>
        <v>○</v>
      </c>
    </row>
    <row r="53" spans="1:32" ht="17.45" customHeight="1" x14ac:dyDescent="0.4">
      <c r="A53" s="38" t="s">
        <v>2</v>
      </c>
      <c r="B53" s="2">
        <f t="shared" si="8"/>
        <v>36</v>
      </c>
      <c r="C53" s="39"/>
      <c r="D53" s="39"/>
      <c r="E53" s="16"/>
      <c r="F53" s="16"/>
      <c r="G53" s="39"/>
      <c r="I53" s="16"/>
      <c r="J53" s="16"/>
      <c r="K53" s="40"/>
      <c r="L53" s="40"/>
      <c r="M53" s="41">
        <f t="shared" si="10"/>
        <v>0</v>
      </c>
      <c r="O53" s="40"/>
      <c r="P53" s="40"/>
      <c r="Q53" s="41">
        <f t="shared" si="6"/>
        <v>0</v>
      </c>
      <c r="S53" s="41"/>
      <c r="T53" s="41"/>
      <c r="V53" s="48"/>
      <c r="X53" s="47" t="str">
        <f t="shared" si="11"/>
        <v>×</v>
      </c>
      <c r="Z53" s="24" t="str">
        <f t="shared" si="12"/>
        <v>-</v>
      </c>
      <c r="AA53" s="42">
        <f t="shared" si="13"/>
        <v>0</v>
      </c>
      <c r="AC53" s="43">
        <f t="shared" si="14"/>
        <v>0</v>
      </c>
      <c r="AD53" s="43">
        <f t="shared" si="15"/>
        <v>0</v>
      </c>
      <c r="AE53" s="44">
        <f t="shared" si="7"/>
        <v>0</v>
      </c>
      <c r="AF53" s="6" t="str">
        <f t="shared" si="16"/>
        <v>○</v>
      </c>
    </row>
    <row r="54" spans="1:32" ht="17.45" customHeight="1" x14ac:dyDescent="0.4">
      <c r="A54" s="38" t="s">
        <v>2</v>
      </c>
      <c r="B54" s="2">
        <f t="shared" si="8"/>
        <v>37</v>
      </c>
      <c r="C54" s="39"/>
      <c r="D54" s="39"/>
      <c r="E54" s="16"/>
      <c r="F54" s="16"/>
      <c r="G54" s="39"/>
      <c r="I54" s="16"/>
      <c r="J54" s="16"/>
      <c r="K54" s="40"/>
      <c r="L54" s="40"/>
      <c r="M54" s="41">
        <f t="shared" si="10"/>
        <v>0</v>
      </c>
      <c r="O54" s="40"/>
      <c r="P54" s="40"/>
      <c r="Q54" s="41">
        <f t="shared" si="6"/>
        <v>0</v>
      </c>
      <c r="S54" s="41"/>
      <c r="T54" s="41"/>
      <c r="V54" s="48"/>
      <c r="X54" s="47" t="str">
        <f t="shared" si="11"/>
        <v>×</v>
      </c>
      <c r="Z54" s="24" t="str">
        <f t="shared" si="12"/>
        <v>-</v>
      </c>
      <c r="AA54" s="42">
        <f t="shared" si="13"/>
        <v>0</v>
      </c>
      <c r="AC54" s="43">
        <f t="shared" si="14"/>
        <v>0</v>
      </c>
      <c r="AD54" s="43">
        <f t="shared" si="15"/>
        <v>0</v>
      </c>
      <c r="AE54" s="44">
        <f t="shared" si="7"/>
        <v>0</v>
      </c>
      <c r="AF54" s="6" t="str">
        <f t="shared" si="16"/>
        <v>○</v>
      </c>
    </row>
    <row r="55" spans="1:32" ht="17.45" customHeight="1" x14ac:dyDescent="0.4">
      <c r="A55" s="38" t="s">
        <v>2</v>
      </c>
      <c r="B55" s="2">
        <f t="shared" si="8"/>
        <v>38</v>
      </c>
      <c r="C55" s="39"/>
      <c r="D55" s="39"/>
      <c r="E55" s="16"/>
      <c r="F55" s="16"/>
      <c r="G55" s="39"/>
      <c r="I55" s="16"/>
      <c r="J55" s="16"/>
      <c r="K55" s="40"/>
      <c r="L55" s="40"/>
      <c r="M55" s="41">
        <f t="shared" si="10"/>
        <v>0</v>
      </c>
      <c r="O55" s="40"/>
      <c r="P55" s="40"/>
      <c r="Q55" s="41">
        <f t="shared" si="6"/>
        <v>0</v>
      </c>
      <c r="S55" s="41"/>
      <c r="T55" s="41"/>
      <c r="V55" s="48"/>
      <c r="X55" s="47" t="str">
        <f t="shared" si="11"/>
        <v>×</v>
      </c>
      <c r="Z55" s="24" t="str">
        <f t="shared" si="12"/>
        <v>-</v>
      </c>
      <c r="AA55" s="42">
        <f t="shared" si="13"/>
        <v>0</v>
      </c>
      <c r="AC55" s="43">
        <f t="shared" si="14"/>
        <v>0</v>
      </c>
      <c r="AD55" s="43">
        <f t="shared" si="15"/>
        <v>0</v>
      </c>
      <c r="AE55" s="44">
        <f t="shared" si="7"/>
        <v>0</v>
      </c>
      <c r="AF55" s="6" t="str">
        <f t="shared" si="16"/>
        <v>○</v>
      </c>
    </row>
    <row r="56" spans="1:32" ht="17.45" customHeight="1" x14ac:dyDescent="0.4">
      <c r="A56" s="38" t="s">
        <v>2</v>
      </c>
      <c r="B56" s="2">
        <f t="shared" si="8"/>
        <v>39</v>
      </c>
      <c r="C56" s="39"/>
      <c r="D56" s="39"/>
      <c r="E56" s="16"/>
      <c r="F56" s="16"/>
      <c r="G56" s="39"/>
      <c r="I56" s="16"/>
      <c r="J56" s="16"/>
      <c r="K56" s="40"/>
      <c r="L56" s="40"/>
      <c r="M56" s="41">
        <f t="shared" si="10"/>
        <v>0</v>
      </c>
      <c r="O56" s="40"/>
      <c r="P56" s="40"/>
      <c r="Q56" s="41">
        <f t="shared" si="6"/>
        <v>0</v>
      </c>
      <c r="S56" s="41"/>
      <c r="T56" s="41"/>
      <c r="V56" s="48"/>
      <c r="X56" s="47" t="str">
        <f t="shared" si="11"/>
        <v>×</v>
      </c>
      <c r="Z56" s="24" t="str">
        <f t="shared" si="12"/>
        <v>-</v>
      </c>
      <c r="AA56" s="42">
        <f t="shared" si="13"/>
        <v>0</v>
      </c>
      <c r="AC56" s="43">
        <f t="shared" si="14"/>
        <v>0</v>
      </c>
      <c r="AD56" s="43">
        <f t="shared" si="15"/>
        <v>0</v>
      </c>
      <c r="AE56" s="44">
        <f t="shared" si="7"/>
        <v>0</v>
      </c>
      <c r="AF56" s="6" t="str">
        <f t="shared" si="16"/>
        <v>○</v>
      </c>
    </row>
    <row r="57" spans="1:32" ht="17.45" customHeight="1" x14ac:dyDescent="0.4">
      <c r="A57" s="38" t="s">
        <v>2</v>
      </c>
      <c r="B57" s="2">
        <f t="shared" si="8"/>
        <v>40</v>
      </c>
      <c r="C57" s="39"/>
      <c r="D57" s="39"/>
      <c r="E57" s="16"/>
      <c r="F57" s="16"/>
      <c r="G57" s="39"/>
      <c r="I57" s="16"/>
      <c r="J57" s="16"/>
      <c r="K57" s="40"/>
      <c r="L57" s="40"/>
      <c r="M57" s="41">
        <f t="shared" si="10"/>
        <v>0</v>
      </c>
      <c r="O57" s="40"/>
      <c r="P57" s="40"/>
      <c r="Q57" s="41">
        <f t="shared" si="6"/>
        <v>0</v>
      </c>
      <c r="S57" s="41"/>
      <c r="T57" s="41"/>
      <c r="V57" s="48"/>
      <c r="X57" s="47" t="str">
        <f t="shared" si="11"/>
        <v>×</v>
      </c>
      <c r="Z57" s="24" t="str">
        <f t="shared" si="12"/>
        <v>-</v>
      </c>
      <c r="AA57" s="42">
        <f t="shared" si="13"/>
        <v>0</v>
      </c>
      <c r="AC57" s="43">
        <f t="shared" si="14"/>
        <v>0</v>
      </c>
      <c r="AD57" s="43">
        <f t="shared" si="15"/>
        <v>0</v>
      </c>
      <c r="AE57" s="44">
        <f t="shared" si="7"/>
        <v>0</v>
      </c>
      <c r="AF57" s="6" t="str">
        <f t="shared" si="16"/>
        <v>○</v>
      </c>
    </row>
    <row r="58" spans="1:32" ht="17.45" customHeight="1" x14ac:dyDescent="0.4">
      <c r="A58" s="38" t="s">
        <v>2</v>
      </c>
      <c r="B58" s="2">
        <f t="shared" si="8"/>
        <v>41</v>
      </c>
      <c r="C58" s="39"/>
      <c r="D58" s="39"/>
      <c r="E58" s="16"/>
      <c r="F58" s="16"/>
      <c r="G58" s="39"/>
      <c r="I58" s="16"/>
      <c r="J58" s="16"/>
      <c r="K58" s="40"/>
      <c r="L58" s="40"/>
      <c r="M58" s="41">
        <f t="shared" si="10"/>
        <v>0</v>
      </c>
      <c r="O58" s="40"/>
      <c r="P58" s="40"/>
      <c r="Q58" s="41">
        <f t="shared" si="6"/>
        <v>0</v>
      </c>
      <c r="S58" s="41"/>
      <c r="T58" s="41"/>
      <c r="V58" s="48"/>
      <c r="X58" s="47" t="str">
        <f t="shared" si="11"/>
        <v>×</v>
      </c>
      <c r="Z58" s="24" t="str">
        <f t="shared" si="12"/>
        <v>-</v>
      </c>
      <c r="AA58" s="42">
        <f t="shared" si="13"/>
        <v>0</v>
      </c>
      <c r="AC58" s="43">
        <f t="shared" si="14"/>
        <v>0</v>
      </c>
      <c r="AD58" s="43">
        <f t="shared" si="15"/>
        <v>0</v>
      </c>
      <c r="AE58" s="44">
        <f t="shared" si="7"/>
        <v>0</v>
      </c>
      <c r="AF58" s="6" t="str">
        <f t="shared" si="16"/>
        <v>○</v>
      </c>
    </row>
    <row r="59" spans="1:32" ht="17.45" customHeight="1" x14ac:dyDescent="0.4">
      <c r="A59" s="38" t="s">
        <v>2</v>
      </c>
      <c r="B59" s="2">
        <f t="shared" si="8"/>
        <v>42</v>
      </c>
      <c r="C59" s="39"/>
      <c r="D59" s="39"/>
      <c r="E59" s="16"/>
      <c r="F59" s="16"/>
      <c r="G59" s="39"/>
      <c r="I59" s="16"/>
      <c r="J59" s="16"/>
      <c r="K59" s="40"/>
      <c r="L59" s="40"/>
      <c r="M59" s="41">
        <f t="shared" si="10"/>
        <v>0</v>
      </c>
      <c r="O59" s="40"/>
      <c r="P59" s="40"/>
      <c r="Q59" s="41">
        <f t="shared" si="6"/>
        <v>0</v>
      </c>
      <c r="S59" s="41"/>
      <c r="T59" s="41"/>
      <c r="V59" s="48"/>
      <c r="X59" s="47" t="str">
        <f t="shared" si="11"/>
        <v>×</v>
      </c>
      <c r="Z59" s="24" t="str">
        <f t="shared" si="12"/>
        <v>-</v>
      </c>
      <c r="AA59" s="42">
        <f t="shared" si="13"/>
        <v>0</v>
      </c>
      <c r="AC59" s="43">
        <f t="shared" si="14"/>
        <v>0</v>
      </c>
      <c r="AD59" s="43">
        <f t="shared" si="15"/>
        <v>0</v>
      </c>
      <c r="AE59" s="44">
        <f t="shared" si="7"/>
        <v>0</v>
      </c>
      <c r="AF59" s="6" t="str">
        <f t="shared" si="16"/>
        <v>○</v>
      </c>
    </row>
    <row r="60" spans="1:32" ht="17.45" customHeight="1" x14ac:dyDescent="0.4">
      <c r="A60" s="38" t="s">
        <v>2</v>
      </c>
      <c r="B60" s="2">
        <f t="shared" si="8"/>
        <v>43</v>
      </c>
      <c r="C60" s="39"/>
      <c r="D60" s="39"/>
      <c r="E60" s="16"/>
      <c r="F60" s="16"/>
      <c r="G60" s="39"/>
      <c r="I60" s="16"/>
      <c r="J60" s="16"/>
      <c r="K60" s="40"/>
      <c r="L60" s="40"/>
      <c r="M60" s="41">
        <f t="shared" si="10"/>
        <v>0</v>
      </c>
      <c r="O60" s="40"/>
      <c r="P60" s="40"/>
      <c r="Q60" s="41">
        <f t="shared" si="6"/>
        <v>0</v>
      </c>
      <c r="S60" s="41"/>
      <c r="T60" s="41"/>
      <c r="V60" s="48"/>
      <c r="X60" s="47" t="str">
        <f t="shared" si="11"/>
        <v>×</v>
      </c>
      <c r="Z60" s="24" t="str">
        <f t="shared" si="12"/>
        <v>-</v>
      </c>
      <c r="AA60" s="42">
        <f t="shared" si="13"/>
        <v>0</v>
      </c>
      <c r="AC60" s="43">
        <f t="shared" si="14"/>
        <v>0</v>
      </c>
      <c r="AD60" s="43">
        <f t="shared" si="15"/>
        <v>0</v>
      </c>
      <c r="AE60" s="44">
        <f t="shared" si="7"/>
        <v>0</v>
      </c>
      <c r="AF60" s="6" t="str">
        <f t="shared" si="16"/>
        <v>○</v>
      </c>
    </row>
    <row r="61" spans="1:32" ht="17.45" customHeight="1" x14ac:dyDescent="0.4">
      <c r="A61" s="38" t="s">
        <v>2</v>
      </c>
      <c r="B61" s="2">
        <f t="shared" si="8"/>
        <v>44</v>
      </c>
      <c r="C61" s="39"/>
      <c r="D61" s="39"/>
      <c r="E61" s="16"/>
      <c r="F61" s="16"/>
      <c r="G61" s="39"/>
      <c r="I61" s="16"/>
      <c r="J61" s="16"/>
      <c r="K61" s="40"/>
      <c r="L61" s="40"/>
      <c r="M61" s="41">
        <f t="shared" si="10"/>
        <v>0</v>
      </c>
      <c r="O61" s="40"/>
      <c r="P61" s="40"/>
      <c r="Q61" s="41">
        <f t="shared" si="6"/>
        <v>0</v>
      </c>
      <c r="S61" s="41"/>
      <c r="T61" s="41"/>
      <c r="V61" s="48"/>
      <c r="X61" s="47" t="str">
        <f t="shared" si="11"/>
        <v>×</v>
      </c>
      <c r="Z61" s="24" t="str">
        <f t="shared" si="12"/>
        <v>-</v>
      </c>
      <c r="AA61" s="42">
        <f t="shared" si="13"/>
        <v>0</v>
      </c>
      <c r="AC61" s="43">
        <f t="shared" si="14"/>
        <v>0</v>
      </c>
      <c r="AD61" s="43">
        <f t="shared" si="15"/>
        <v>0</v>
      </c>
      <c r="AE61" s="44">
        <f t="shared" si="7"/>
        <v>0</v>
      </c>
      <c r="AF61" s="6" t="str">
        <f t="shared" si="16"/>
        <v>○</v>
      </c>
    </row>
    <row r="62" spans="1:32" ht="17.45" customHeight="1" x14ac:dyDescent="0.4">
      <c r="A62" s="38" t="s">
        <v>2</v>
      </c>
      <c r="B62" s="2">
        <f t="shared" si="8"/>
        <v>45</v>
      </c>
      <c r="C62" s="39"/>
      <c r="D62" s="39"/>
      <c r="E62" s="16"/>
      <c r="F62" s="16"/>
      <c r="G62" s="39"/>
      <c r="I62" s="16"/>
      <c r="J62" s="16"/>
      <c r="K62" s="40"/>
      <c r="L62" s="40"/>
      <c r="M62" s="41">
        <f t="shared" si="10"/>
        <v>0</v>
      </c>
      <c r="O62" s="40"/>
      <c r="P62" s="40"/>
      <c r="Q62" s="41">
        <f t="shared" si="6"/>
        <v>0</v>
      </c>
      <c r="S62" s="41"/>
      <c r="T62" s="41"/>
      <c r="V62" s="48"/>
      <c r="X62" s="47" t="str">
        <f t="shared" si="11"/>
        <v>×</v>
      </c>
      <c r="Z62" s="24" t="str">
        <f t="shared" si="12"/>
        <v>-</v>
      </c>
      <c r="AA62" s="42">
        <f t="shared" si="13"/>
        <v>0</v>
      </c>
      <c r="AC62" s="43">
        <f t="shared" si="14"/>
        <v>0</v>
      </c>
      <c r="AD62" s="43">
        <f t="shared" si="15"/>
        <v>0</v>
      </c>
      <c r="AE62" s="44">
        <f t="shared" si="7"/>
        <v>0</v>
      </c>
      <c r="AF62" s="6" t="str">
        <f t="shared" si="16"/>
        <v>○</v>
      </c>
    </row>
    <row r="63" spans="1:32" ht="17.45" customHeight="1" x14ac:dyDescent="0.4">
      <c r="A63" s="38" t="s">
        <v>2</v>
      </c>
      <c r="B63" s="2">
        <f t="shared" si="8"/>
        <v>46</v>
      </c>
      <c r="C63" s="39"/>
      <c r="D63" s="39"/>
      <c r="E63" s="16"/>
      <c r="F63" s="16"/>
      <c r="G63" s="39"/>
      <c r="I63" s="16"/>
      <c r="J63" s="16"/>
      <c r="K63" s="40"/>
      <c r="L63" s="40"/>
      <c r="M63" s="41">
        <f t="shared" si="10"/>
        <v>0</v>
      </c>
      <c r="O63" s="40"/>
      <c r="P63" s="40"/>
      <c r="Q63" s="41">
        <f t="shared" si="6"/>
        <v>0</v>
      </c>
      <c r="S63" s="41"/>
      <c r="T63" s="41"/>
      <c r="V63" s="48"/>
      <c r="X63" s="47" t="str">
        <f t="shared" si="11"/>
        <v>×</v>
      </c>
      <c r="Z63" s="24" t="str">
        <f t="shared" si="12"/>
        <v>-</v>
      </c>
      <c r="AA63" s="42">
        <f t="shared" si="13"/>
        <v>0</v>
      </c>
      <c r="AC63" s="43">
        <f t="shared" si="14"/>
        <v>0</v>
      </c>
      <c r="AD63" s="43">
        <f t="shared" si="15"/>
        <v>0</v>
      </c>
      <c r="AE63" s="44">
        <f t="shared" si="7"/>
        <v>0</v>
      </c>
      <c r="AF63" s="6" t="str">
        <f t="shared" si="16"/>
        <v>○</v>
      </c>
    </row>
    <row r="64" spans="1:32" ht="17.45" customHeight="1" x14ac:dyDescent="0.4">
      <c r="A64" s="38" t="s">
        <v>2</v>
      </c>
      <c r="B64" s="2">
        <f t="shared" si="8"/>
        <v>47</v>
      </c>
      <c r="C64" s="39"/>
      <c r="D64" s="39"/>
      <c r="E64" s="16"/>
      <c r="F64" s="16"/>
      <c r="G64" s="39"/>
      <c r="I64" s="16"/>
      <c r="J64" s="16"/>
      <c r="K64" s="40"/>
      <c r="L64" s="40"/>
      <c r="M64" s="41">
        <f t="shared" si="10"/>
        <v>0</v>
      </c>
      <c r="O64" s="40"/>
      <c r="P64" s="40"/>
      <c r="Q64" s="41">
        <f t="shared" si="6"/>
        <v>0</v>
      </c>
      <c r="S64" s="41"/>
      <c r="T64" s="41"/>
      <c r="V64" s="48"/>
      <c r="X64" s="47" t="str">
        <f t="shared" si="11"/>
        <v>×</v>
      </c>
      <c r="Z64" s="24" t="str">
        <f t="shared" si="12"/>
        <v>-</v>
      </c>
      <c r="AA64" s="42">
        <f t="shared" si="13"/>
        <v>0</v>
      </c>
      <c r="AC64" s="43">
        <f t="shared" si="14"/>
        <v>0</v>
      </c>
      <c r="AD64" s="43">
        <f t="shared" si="15"/>
        <v>0</v>
      </c>
      <c r="AE64" s="44">
        <f t="shared" si="7"/>
        <v>0</v>
      </c>
      <c r="AF64" s="6" t="str">
        <f t="shared" si="16"/>
        <v>○</v>
      </c>
    </row>
    <row r="65" spans="1:32" ht="17.45" customHeight="1" x14ac:dyDescent="0.4">
      <c r="A65" s="38" t="s">
        <v>2</v>
      </c>
      <c r="B65" s="2">
        <f t="shared" si="8"/>
        <v>48</v>
      </c>
      <c r="C65" s="39"/>
      <c r="D65" s="39"/>
      <c r="E65" s="16"/>
      <c r="F65" s="16"/>
      <c r="G65" s="39"/>
      <c r="I65" s="16"/>
      <c r="J65" s="16"/>
      <c r="K65" s="40"/>
      <c r="L65" s="40"/>
      <c r="M65" s="41">
        <f t="shared" si="10"/>
        <v>0</v>
      </c>
      <c r="O65" s="40"/>
      <c r="P65" s="40"/>
      <c r="Q65" s="41">
        <f t="shared" si="6"/>
        <v>0</v>
      </c>
      <c r="S65" s="41"/>
      <c r="T65" s="41"/>
      <c r="V65" s="48"/>
      <c r="X65" s="47" t="str">
        <f t="shared" si="11"/>
        <v>×</v>
      </c>
      <c r="Z65" s="24" t="str">
        <f t="shared" si="12"/>
        <v>-</v>
      </c>
      <c r="AA65" s="42">
        <f t="shared" si="13"/>
        <v>0</v>
      </c>
      <c r="AC65" s="43">
        <f t="shared" si="14"/>
        <v>0</v>
      </c>
      <c r="AD65" s="43">
        <f t="shared" si="15"/>
        <v>0</v>
      </c>
      <c r="AE65" s="44">
        <f t="shared" si="7"/>
        <v>0</v>
      </c>
      <c r="AF65" s="6" t="str">
        <f t="shared" si="16"/>
        <v>○</v>
      </c>
    </row>
    <row r="66" spans="1:32" ht="17.45" customHeight="1" x14ac:dyDescent="0.4">
      <c r="A66" s="38" t="s">
        <v>2</v>
      </c>
      <c r="B66" s="2">
        <f t="shared" si="8"/>
        <v>49</v>
      </c>
      <c r="C66" s="39"/>
      <c r="D66" s="39"/>
      <c r="E66" s="16"/>
      <c r="F66" s="16"/>
      <c r="G66" s="39"/>
      <c r="I66" s="16"/>
      <c r="J66" s="16"/>
      <c r="K66" s="40"/>
      <c r="L66" s="40"/>
      <c r="M66" s="41">
        <f t="shared" si="10"/>
        <v>0</v>
      </c>
      <c r="O66" s="40"/>
      <c r="P66" s="40"/>
      <c r="Q66" s="41">
        <f t="shared" si="6"/>
        <v>0</v>
      </c>
      <c r="S66" s="41"/>
      <c r="T66" s="41"/>
      <c r="V66" s="48"/>
      <c r="X66" s="47" t="str">
        <f t="shared" si="11"/>
        <v>×</v>
      </c>
      <c r="Z66" s="24" t="str">
        <f t="shared" si="12"/>
        <v>-</v>
      </c>
      <c r="AA66" s="42">
        <f t="shared" si="13"/>
        <v>0</v>
      </c>
      <c r="AC66" s="43">
        <f t="shared" si="14"/>
        <v>0</v>
      </c>
      <c r="AD66" s="43">
        <f t="shared" si="15"/>
        <v>0</v>
      </c>
      <c r="AE66" s="44">
        <f t="shared" si="7"/>
        <v>0</v>
      </c>
      <c r="AF66" s="6" t="str">
        <f t="shared" si="16"/>
        <v>○</v>
      </c>
    </row>
    <row r="67" spans="1:32" ht="17.45" customHeight="1" x14ac:dyDescent="0.4">
      <c r="A67" s="38" t="s">
        <v>2</v>
      </c>
      <c r="B67" s="2">
        <f t="shared" si="8"/>
        <v>50</v>
      </c>
      <c r="C67" s="39"/>
      <c r="D67" s="39"/>
      <c r="E67" s="16"/>
      <c r="F67" s="16"/>
      <c r="G67" s="39"/>
      <c r="I67" s="16"/>
      <c r="J67" s="16"/>
      <c r="K67" s="40"/>
      <c r="L67" s="40"/>
      <c r="M67" s="41">
        <f t="shared" si="10"/>
        <v>0</v>
      </c>
      <c r="O67" s="40"/>
      <c r="P67" s="40"/>
      <c r="Q67" s="41">
        <f t="shared" si="6"/>
        <v>0</v>
      </c>
      <c r="S67" s="41"/>
      <c r="T67" s="41"/>
      <c r="V67" s="48"/>
      <c r="X67" s="47" t="str">
        <f t="shared" si="11"/>
        <v>×</v>
      </c>
      <c r="Z67" s="24" t="str">
        <f t="shared" si="12"/>
        <v>-</v>
      </c>
      <c r="AA67" s="42">
        <f t="shared" si="13"/>
        <v>0</v>
      </c>
      <c r="AC67" s="43">
        <f t="shared" si="14"/>
        <v>0</v>
      </c>
      <c r="AD67" s="43">
        <f t="shared" si="15"/>
        <v>0</v>
      </c>
      <c r="AE67" s="44">
        <f t="shared" si="7"/>
        <v>0</v>
      </c>
      <c r="AF67" s="6" t="str">
        <f t="shared" si="16"/>
        <v>○</v>
      </c>
    </row>
    <row r="69" spans="1:32" x14ac:dyDescent="0.4">
      <c r="E69" s="2">
        <f>COUNTIF(E18:E67,"教員")</f>
        <v>24</v>
      </c>
      <c r="F69" s="2">
        <f>COUNTIFS(E18:E67,"教員",F18:F67,"○")</f>
        <v>5</v>
      </c>
      <c r="M69" s="44">
        <f>SUM(M18:M67)</f>
        <v>589500</v>
      </c>
      <c r="O69" s="44">
        <f t="shared" ref="O69:Q69" si="17">SUM(O18:O67)</f>
        <v>611000</v>
      </c>
      <c r="P69" s="44">
        <f t="shared" si="17"/>
        <v>0</v>
      </c>
      <c r="Q69" s="44">
        <f t="shared" si="17"/>
        <v>611000</v>
      </c>
      <c r="X69" s="2">
        <f>COUNTIF(X18:X67,"○")</f>
        <v>19</v>
      </c>
      <c r="AA69" s="43">
        <f>SUM(AA18:AA67)</f>
        <v>1200500</v>
      </c>
      <c r="AC69" s="43">
        <f>SUMIF(E18:E67,"教員",AC18:AC67)</f>
        <v>63838000</v>
      </c>
      <c r="AD69" s="43">
        <f>SUMIF(E18:E67,"教員",AD18:AD67)</f>
        <v>65320000</v>
      </c>
    </row>
  </sheetData>
  <mergeCells count="38">
    <mergeCell ref="V9:V14"/>
    <mergeCell ref="O10:P11"/>
    <mergeCell ref="O12:P12"/>
    <mergeCell ref="X10:X11"/>
    <mergeCell ref="T10:T11"/>
    <mergeCell ref="C10:D11"/>
    <mergeCell ref="E10:G11"/>
    <mergeCell ref="I10:J10"/>
    <mergeCell ref="S10:S11"/>
    <mergeCell ref="Q10:Q11"/>
    <mergeCell ref="E12:G13"/>
    <mergeCell ref="C12:D13"/>
    <mergeCell ref="M12:M13"/>
    <mergeCell ref="S14:T14"/>
    <mergeCell ref="C14:E15"/>
    <mergeCell ref="F14:F17"/>
    <mergeCell ref="G14:G17"/>
    <mergeCell ref="I14:J14"/>
    <mergeCell ref="K14:M14"/>
    <mergeCell ref="K15:L15"/>
    <mergeCell ref="L16:L17"/>
    <mergeCell ref="I12:L13"/>
    <mergeCell ref="S15:S17"/>
    <mergeCell ref="T15:T17"/>
    <mergeCell ref="O14:Q14"/>
    <mergeCell ref="Z15:Z17"/>
    <mergeCell ref="C16:C17"/>
    <mergeCell ref="D16:D17"/>
    <mergeCell ref="E16:E17"/>
    <mergeCell ref="I16:I17"/>
    <mergeCell ref="J16:J17"/>
    <mergeCell ref="K16:K17"/>
    <mergeCell ref="M16:M17"/>
    <mergeCell ref="O15:O17"/>
    <mergeCell ref="Q15:Q17"/>
    <mergeCell ref="X15:X17"/>
    <mergeCell ref="P15:P17"/>
    <mergeCell ref="V15:V17"/>
  </mergeCells>
  <phoneticPr fontId="2"/>
  <conditionalFormatting sqref="F18 F21:F67">
    <cfRule type="containsBlanks" dxfId="34" priority="81">
      <formula>LEN(TRIM(F18))=0</formula>
    </cfRule>
  </conditionalFormatting>
  <conditionalFormatting sqref="K15">
    <cfRule type="expression" dxfId="33" priority="14">
      <formula>$K$14="なし"</formula>
    </cfRule>
    <cfRule type="containsBlanks" dxfId="32" priority="82">
      <formula>LEN(TRIM(K15))=0</formula>
    </cfRule>
  </conditionalFormatting>
  <conditionalFormatting sqref="K14:M14">
    <cfRule type="containsBlanks" dxfId="31" priority="79">
      <formula>LEN(TRIM(K14))=0</formula>
    </cfRule>
  </conditionalFormatting>
  <conditionalFormatting sqref="M18:M67">
    <cfRule type="expression" dxfId="30" priority="10">
      <formula>$I18="★"</formula>
    </cfRule>
    <cfRule type="expression" dxfId="29" priority="17">
      <formula>$F18="○"</formula>
    </cfRule>
    <cfRule type="cellIs" dxfId="28" priority="18" operator="lessThan">
      <formula>$K18*3</formula>
    </cfRule>
  </conditionalFormatting>
  <conditionalFormatting sqref="C18:E67">
    <cfRule type="containsBlanks" dxfId="27" priority="49">
      <formula>LEN(TRIM(C18))=0</formula>
    </cfRule>
  </conditionalFormatting>
  <conditionalFormatting sqref="J18:M67">
    <cfRule type="expression" dxfId="26" priority="12">
      <formula>$I18="‐"</formula>
    </cfRule>
  </conditionalFormatting>
  <conditionalFormatting sqref="O18:P67">
    <cfRule type="containsBlanks" dxfId="25" priority="84">
      <formula>LEN(TRIM(O18))=0</formula>
    </cfRule>
  </conditionalFormatting>
  <conditionalFormatting sqref="S18:T67">
    <cfRule type="containsBlanks" dxfId="24" priority="65">
      <formula>LEN(TRIM(S18))=0</formula>
    </cfRule>
  </conditionalFormatting>
  <conditionalFormatting sqref="I18:M28 J29:M29 I30:M67">
    <cfRule type="expression" dxfId="23" priority="63">
      <formula>$K$14="なし"</formula>
    </cfRule>
  </conditionalFormatting>
  <conditionalFormatting sqref="I18:L28 I30:L67 J29:L29">
    <cfRule type="containsBlanks" dxfId="22" priority="23">
      <formula>LEN(TRIM(I18))=0</formula>
    </cfRule>
  </conditionalFormatting>
  <conditionalFormatting sqref="G18 G21:G28 G30:G67">
    <cfRule type="containsBlanks" dxfId="21" priority="13">
      <formula>LEN(TRIM(G18))=0</formula>
    </cfRule>
  </conditionalFormatting>
  <conditionalFormatting sqref="F19:F20">
    <cfRule type="containsBlanks" dxfId="20" priority="9">
      <formula>LEN(TRIM(F19))=0</formula>
    </cfRule>
  </conditionalFormatting>
  <conditionalFormatting sqref="G19:G20">
    <cfRule type="containsBlanks" dxfId="19" priority="8">
      <formula>LEN(TRIM(G19))=0</formula>
    </cfRule>
  </conditionalFormatting>
  <conditionalFormatting sqref="I29">
    <cfRule type="expression" dxfId="18" priority="7">
      <formula>$K$14="なし"</formula>
    </cfRule>
  </conditionalFormatting>
  <conditionalFormatting sqref="I29">
    <cfRule type="containsBlanks" dxfId="17" priority="6">
      <formula>LEN(TRIM(I29))=0</formula>
    </cfRule>
  </conditionalFormatting>
  <conditionalFormatting sqref="G29">
    <cfRule type="containsBlanks" dxfId="16" priority="5">
      <formula>LEN(TRIM(G29))=0</formula>
    </cfRule>
  </conditionalFormatting>
  <conditionalFormatting sqref="V18:V67">
    <cfRule type="containsBlanks" dxfId="15" priority="1">
      <formula>LEN(TRIM(V18))=0</formula>
    </cfRule>
  </conditionalFormatting>
  <dataValidations count="6">
    <dataValidation type="list" allowBlank="1" showInputMessage="1" showErrorMessage="1" sqref="F18:F67">
      <formula1>"○"</formula1>
    </dataValidation>
    <dataValidation type="list" allowBlank="1" showInputMessage="1" showErrorMessage="1" sqref="K14:M14">
      <formula1>"あり,なし"</formula1>
    </dataValidation>
    <dataValidation type="list" allowBlank="1" showInputMessage="1" showErrorMessage="1" sqref="E18:E67">
      <formula1>"教員,職員"</formula1>
    </dataValidation>
    <dataValidation type="list" allowBlank="1" showInputMessage="1" showErrorMessage="1" sqref="I18:I67">
      <formula1>"○,‐,★"</formula1>
    </dataValidation>
    <dataValidation type="list" allowBlank="1" showInputMessage="1" showErrorMessage="1" sqref="J18:J67">
      <formula1>"基本給増額,手当支給（毎月）,時給単価増額"</formula1>
    </dataValidation>
    <dataValidation type="list" allowBlank="1" showInputMessage="1" showErrorMessage="1" sqref="V18:V67">
      <formula1>"有,無"</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64"/>
  <sheetViews>
    <sheetView showGridLines="0" view="pageBreakPreview" zoomScale="80" zoomScaleNormal="100" zoomScaleSheetLayoutView="80" workbookViewId="0">
      <selection activeCell="P20" sqref="P20"/>
    </sheetView>
  </sheetViews>
  <sheetFormatPr defaultRowHeight="15.75" x14ac:dyDescent="0.4"/>
  <cols>
    <col min="1" max="1" width="8.625" style="2" customWidth="1"/>
    <col min="2" max="2" width="3.625" style="2" customWidth="1"/>
    <col min="3" max="3" width="8.5" style="2" customWidth="1"/>
    <col min="4" max="4" width="13.25" style="2" customWidth="1"/>
    <col min="5" max="5" width="7.625" style="2" customWidth="1"/>
    <col min="6" max="6" width="8.625" style="2" customWidth="1"/>
    <col min="7" max="7" width="20.625" style="2" customWidth="1"/>
    <col min="8" max="8" width="1.625" style="15" customWidth="1"/>
    <col min="9" max="9" width="10.625" style="2" customWidth="1"/>
    <col min="10" max="10" width="17.625" style="2" bestFit="1" customWidth="1"/>
    <col min="11" max="12" width="10.625" style="2" customWidth="1"/>
    <col min="13" max="13" width="11.625" style="2" customWidth="1"/>
    <col min="14" max="14" width="1.625" style="2" customWidth="1"/>
    <col min="15" max="17" width="12.625" style="2" customWidth="1"/>
    <col min="18" max="18" width="1.625" style="2" customWidth="1"/>
    <col min="19" max="20" width="12.625" style="2" customWidth="1"/>
    <col min="21" max="21" width="1.625" style="2" customWidth="1"/>
    <col min="22" max="22" width="12.625" style="2" customWidth="1"/>
    <col min="23" max="23" width="1.625" style="2" customWidth="1"/>
    <col min="24" max="25" width="10.875" style="2" bestFit="1" customWidth="1"/>
    <col min="26" max="26" width="9" style="2"/>
    <col min="27" max="28" width="12.125" style="2" bestFit="1" customWidth="1"/>
    <col min="29" max="29" width="12.125" style="2" customWidth="1"/>
    <col min="30" max="16384" width="9" style="2"/>
  </cols>
  <sheetData>
    <row r="1" spans="1:30" ht="21" x14ac:dyDescent="0.4">
      <c r="A1" s="14" t="s">
        <v>105</v>
      </c>
    </row>
    <row r="2" spans="1:30" ht="21" x14ac:dyDescent="0.4">
      <c r="A2" s="14"/>
    </row>
    <row r="3" spans="1:30" ht="21" x14ac:dyDescent="0.4">
      <c r="A3" s="14"/>
    </row>
    <row r="4" spans="1:30" ht="15" customHeight="1" x14ac:dyDescent="0.4">
      <c r="A4" s="14"/>
      <c r="K4" s="16" t="s">
        <v>87</v>
      </c>
      <c r="L4" s="50" t="s">
        <v>85</v>
      </c>
      <c r="M4" s="29"/>
      <c r="S4" s="15"/>
      <c r="T4" s="15"/>
    </row>
    <row r="5" spans="1:30" ht="30" customHeight="1" x14ac:dyDescent="0.4">
      <c r="A5" s="14"/>
      <c r="C5" s="82" t="s">
        <v>23</v>
      </c>
      <c r="D5" s="82"/>
      <c r="E5" s="82">
        <f>調査書!H7</f>
        <v>0</v>
      </c>
      <c r="F5" s="82"/>
      <c r="G5" s="82"/>
      <c r="I5" s="80" t="s">
        <v>72</v>
      </c>
      <c r="J5" s="80"/>
      <c r="K5" s="17">
        <f>COUNTIFS($E13:$E62,"教員",$I13:$I62,"○",$M13:$M62,"&lt;&gt;0")</f>
        <v>1</v>
      </c>
      <c r="L5" s="17">
        <f>COUNTIFS($E13:$E62,"教員",$I13:$I62,"★",$M13:$M62,"&lt;&gt;0")</f>
        <v>1</v>
      </c>
      <c r="M5" s="54"/>
      <c r="O5" s="102"/>
      <c r="P5" s="102"/>
      <c r="Q5" s="100"/>
      <c r="S5" s="99"/>
      <c r="T5" s="99"/>
      <c r="V5" s="108" t="s">
        <v>113</v>
      </c>
      <c r="W5" s="15"/>
    </row>
    <row r="6" spans="1:30" s="15" customFormat="1" ht="5.0999999999999996" customHeight="1" x14ac:dyDescent="0.4">
      <c r="A6" s="18"/>
      <c r="C6" s="91"/>
      <c r="D6" s="91"/>
      <c r="E6" s="91"/>
      <c r="F6" s="91"/>
      <c r="G6" s="91"/>
      <c r="I6" s="19"/>
      <c r="J6" s="19"/>
      <c r="K6" s="20"/>
      <c r="L6" s="20"/>
      <c r="M6" s="21"/>
      <c r="O6" s="102"/>
      <c r="P6" s="102"/>
      <c r="Q6" s="100"/>
      <c r="S6" s="99"/>
      <c r="T6" s="99"/>
      <c r="V6" s="108"/>
      <c r="W6" s="2"/>
    </row>
    <row r="7" spans="1:30" ht="30" customHeight="1" x14ac:dyDescent="0.4">
      <c r="C7" s="74" t="s">
        <v>17</v>
      </c>
      <c r="D7" s="74"/>
      <c r="E7" s="74">
        <f>調査書!H8</f>
        <v>0</v>
      </c>
      <c r="F7" s="74"/>
      <c r="G7" s="74"/>
      <c r="I7" s="66" t="s">
        <v>37</v>
      </c>
      <c r="J7" s="67"/>
      <c r="K7" s="67"/>
      <c r="L7" s="67"/>
      <c r="M7" s="97" t="s">
        <v>95</v>
      </c>
      <c r="O7" s="101"/>
      <c r="P7" s="101"/>
      <c r="Q7" s="45"/>
      <c r="S7" s="46"/>
      <c r="T7" s="46"/>
      <c r="V7" s="108"/>
      <c r="W7" s="26"/>
      <c r="X7" s="24" t="s">
        <v>51</v>
      </c>
      <c r="Y7" s="25"/>
      <c r="AA7" s="2">
        <f>IF($K$10=2,2,IF($K$10=3,1,0))</f>
        <v>2</v>
      </c>
      <c r="AB7" s="2" t="s">
        <v>7</v>
      </c>
    </row>
    <row r="8" spans="1:30" s="26" customFormat="1" ht="5.0999999999999996" customHeight="1" x14ac:dyDescent="0.4">
      <c r="C8" s="74"/>
      <c r="D8" s="74"/>
      <c r="E8" s="74"/>
      <c r="F8" s="74"/>
      <c r="G8" s="74"/>
      <c r="I8" s="68"/>
      <c r="J8" s="69"/>
      <c r="K8" s="69"/>
      <c r="L8" s="69"/>
      <c r="M8" s="98"/>
      <c r="O8" s="27"/>
      <c r="P8" s="27"/>
      <c r="Q8" s="27"/>
      <c r="S8" s="45"/>
      <c r="T8" s="45"/>
      <c r="V8" s="108"/>
      <c r="W8" s="2"/>
      <c r="X8" s="30"/>
      <c r="Y8" s="29"/>
    </row>
    <row r="9" spans="1:30" ht="30" customHeight="1" x14ac:dyDescent="0.25">
      <c r="C9" s="70" t="s">
        <v>52</v>
      </c>
      <c r="D9" s="74"/>
      <c r="E9" s="74"/>
      <c r="F9" s="84" t="s">
        <v>115</v>
      </c>
      <c r="G9" s="74" t="s">
        <v>3</v>
      </c>
      <c r="I9" s="86" t="s">
        <v>38</v>
      </c>
      <c r="J9" s="87"/>
      <c r="K9" s="103" t="s">
        <v>47</v>
      </c>
      <c r="L9" s="104"/>
      <c r="M9" s="105"/>
      <c r="O9" s="75" t="s">
        <v>94</v>
      </c>
      <c r="P9" s="76"/>
      <c r="Q9" s="77"/>
      <c r="S9" s="89" t="s">
        <v>71</v>
      </c>
      <c r="T9" s="89"/>
      <c r="V9" s="107"/>
      <c r="X9" s="31">
        <f>SUM(Y13:Y62)</f>
        <v>51000</v>
      </c>
      <c r="Y9" s="25"/>
      <c r="AA9" s="2">
        <f>IF($K$10=2,12,IF($K$10=3,12,16-$K$10))</f>
        <v>12</v>
      </c>
      <c r="AB9" s="2" t="s">
        <v>8</v>
      </c>
    </row>
    <row r="10" spans="1:30" ht="30" customHeight="1" x14ac:dyDescent="0.4">
      <c r="C10" s="74"/>
      <c r="D10" s="74"/>
      <c r="E10" s="74"/>
      <c r="F10" s="85"/>
      <c r="G10" s="74"/>
      <c r="I10" s="32" t="s">
        <v>43</v>
      </c>
      <c r="J10" s="33" t="s">
        <v>44</v>
      </c>
      <c r="K10" s="103">
        <v>2</v>
      </c>
      <c r="L10" s="105"/>
      <c r="M10" s="34" t="s">
        <v>6</v>
      </c>
      <c r="O10" s="64" t="s">
        <v>99</v>
      </c>
      <c r="P10" s="64" t="s">
        <v>100</v>
      </c>
      <c r="Q10" s="64" t="s">
        <v>101</v>
      </c>
      <c r="S10" s="70" t="s">
        <v>76</v>
      </c>
      <c r="T10" s="70" t="s">
        <v>102</v>
      </c>
      <c r="V10" s="64" t="s">
        <v>114</v>
      </c>
      <c r="X10" s="78" t="s">
        <v>48</v>
      </c>
      <c r="Y10" s="35"/>
    </row>
    <row r="11" spans="1:30" ht="27.6" customHeight="1" x14ac:dyDescent="0.4">
      <c r="C11" s="80" t="s">
        <v>5</v>
      </c>
      <c r="D11" s="74" t="s">
        <v>0</v>
      </c>
      <c r="E11" s="74" t="s">
        <v>1</v>
      </c>
      <c r="F11" s="85"/>
      <c r="G11" s="74"/>
      <c r="H11" s="36"/>
      <c r="I11" s="70" t="s">
        <v>4</v>
      </c>
      <c r="J11" s="64" t="s">
        <v>36</v>
      </c>
      <c r="K11" s="81" t="s">
        <v>122</v>
      </c>
      <c r="L11" s="64" t="s">
        <v>120</v>
      </c>
      <c r="M11" s="70" t="s">
        <v>98</v>
      </c>
      <c r="O11" s="73"/>
      <c r="P11" s="73"/>
      <c r="Q11" s="73"/>
      <c r="S11" s="74"/>
      <c r="T11" s="74"/>
      <c r="V11" s="73"/>
      <c r="X11" s="79"/>
      <c r="Y11" s="25"/>
      <c r="AA11" s="2" t="s">
        <v>39</v>
      </c>
    </row>
    <row r="12" spans="1:30" ht="27.6" customHeight="1" x14ac:dyDescent="0.4">
      <c r="C12" s="81"/>
      <c r="D12" s="82"/>
      <c r="E12" s="82"/>
      <c r="F12" s="85"/>
      <c r="G12" s="82"/>
      <c r="H12" s="36"/>
      <c r="I12" s="70"/>
      <c r="J12" s="65"/>
      <c r="K12" s="83"/>
      <c r="L12" s="65"/>
      <c r="M12" s="74"/>
      <c r="O12" s="65"/>
      <c r="P12" s="65"/>
      <c r="Q12" s="65"/>
      <c r="S12" s="74"/>
      <c r="T12" s="74"/>
      <c r="V12" s="65"/>
      <c r="X12" s="79"/>
      <c r="Y12" s="37" t="s">
        <v>78</v>
      </c>
      <c r="AA12" s="2" t="s">
        <v>10</v>
      </c>
      <c r="AB12" s="2" t="s">
        <v>11</v>
      </c>
      <c r="AC12" s="2" t="s">
        <v>79</v>
      </c>
      <c r="AD12" s="2" t="s">
        <v>80</v>
      </c>
    </row>
    <row r="13" spans="1:30" ht="17.45" customHeight="1" x14ac:dyDescent="0.4">
      <c r="A13" s="38" t="s">
        <v>53</v>
      </c>
      <c r="B13" s="2">
        <v>1</v>
      </c>
      <c r="C13" s="39">
        <v>301</v>
      </c>
      <c r="D13" s="39" t="s">
        <v>67</v>
      </c>
      <c r="E13" s="16" t="s">
        <v>29</v>
      </c>
      <c r="F13" s="16"/>
      <c r="G13" s="39"/>
      <c r="I13" s="16" t="s">
        <v>33</v>
      </c>
      <c r="J13" s="16" t="s">
        <v>74</v>
      </c>
      <c r="K13" s="40">
        <v>3000</v>
      </c>
      <c r="L13" s="40"/>
      <c r="M13" s="41">
        <f>K13*3</f>
        <v>9000</v>
      </c>
      <c r="O13" s="40">
        <v>20000</v>
      </c>
      <c r="P13" s="40">
        <v>0</v>
      </c>
      <c r="Q13" s="41">
        <f>O13+P13</f>
        <v>20000</v>
      </c>
      <c r="S13" s="41">
        <v>2400000</v>
      </c>
      <c r="T13" s="41">
        <v>2450000</v>
      </c>
      <c r="V13" s="48" t="s">
        <v>123</v>
      </c>
      <c r="X13" s="24" t="str">
        <f t="shared" ref="X13:X44" si="0">IFERROR(IF((M13+O13)/(M13+Q13)&gt;=2/3,"○","×"),"-")</f>
        <v>○</v>
      </c>
      <c r="Y13" s="42">
        <f t="shared" ref="Y13:Y44" si="1">IF(X13="○",M13+Q13,0)</f>
        <v>29000</v>
      </c>
      <c r="AA13" s="43">
        <f t="shared" ref="AA13:AA44" si="2">S13-K13*$AA$7</f>
        <v>2394000</v>
      </c>
      <c r="AB13" s="43">
        <f t="shared" ref="AB13:AB44" si="3">T13-K13*$AA$9</f>
        <v>2414000</v>
      </c>
      <c r="AC13" s="44">
        <f>AB13-AA13</f>
        <v>20000</v>
      </c>
      <c r="AD13" s="6" t="str">
        <f t="shared" ref="AD13:AD44" si="4">IF(OR(F13="○",J13="時給単価増額"),"‐",IF(AC13&gt;=Q13,"○","×"))</f>
        <v>○</v>
      </c>
    </row>
    <row r="14" spans="1:30" ht="17.45" customHeight="1" x14ac:dyDescent="0.4">
      <c r="A14" s="38" t="s">
        <v>53</v>
      </c>
      <c r="B14" s="2">
        <f>B13+1</f>
        <v>2</v>
      </c>
      <c r="C14" s="39">
        <v>302</v>
      </c>
      <c r="D14" s="39" t="s">
        <v>68</v>
      </c>
      <c r="E14" s="16" t="s">
        <v>29</v>
      </c>
      <c r="F14" s="16" t="s">
        <v>33</v>
      </c>
      <c r="G14" s="39" t="s">
        <v>77</v>
      </c>
      <c r="I14" s="16" t="s">
        <v>33</v>
      </c>
      <c r="J14" s="16" t="s">
        <v>73</v>
      </c>
      <c r="K14" s="40">
        <v>2500</v>
      </c>
      <c r="L14" s="40"/>
      <c r="M14" s="41">
        <v>0</v>
      </c>
      <c r="O14" s="40">
        <v>0</v>
      </c>
      <c r="P14" s="40">
        <v>0</v>
      </c>
      <c r="Q14" s="41">
        <f t="shared" ref="Q14:Q62" si="5">O14+P14</f>
        <v>0</v>
      </c>
      <c r="S14" s="41">
        <v>2400000</v>
      </c>
      <c r="T14" s="41">
        <v>1000000</v>
      </c>
      <c r="V14" s="48" t="s">
        <v>123</v>
      </c>
      <c r="X14" s="24" t="str">
        <f t="shared" si="0"/>
        <v>-</v>
      </c>
      <c r="Y14" s="42">
        <f t="shared" si="1"/>
        <v>0</v>
      </c>
      <c r="AA14" s="43">
        <f t="shared" si="2"/>
        <v>2395000</v>
      </c>
      <c r="AB14" s="43">
        <f t="shared" si="3"/>
        <v>970000</v>
      </c>
      <c r="AC14" s="44">
        <f t="shared" ref="AC14:AC62" si="6">AB14-AA14</f>
        <v>-1425000</v>
      </c>
      <c r="AD14" s="6" t="str">
        <f t="shared" si="4"/>
        <v>‐</v>
      </c>
    </row>
    <row r="15" spans="1:30" ht="17.45" customHeight="1" x14ac:dyDescent="0.4">
      <c r="A15" s="38" t="s">
        <v>53</v>
      </c>
      <c r="B15" s="2">
        <f t="shared" ref="B15:B62" si="7">B14+1</f>
        <v>3</v>
      </c>
      <c r="C15" s="39"/>
      <c r="D15" s="39" t="s">
        <v>69</v>
      </c>
      <c r="E15" s="16" t="s">
        <v>29</v>
      </c>
      <c r="F15" s="16" t="s">
        <v>33</v>
      </c>
      <c r="G15" s="39" t="s">
        <v>89</v>
      </c>
      <c r="I15" s="16" t="s">
        <v>85</v>
      </c>
      <c r="J15" s="16" t="s">
        <v>74</v>
      </c>
      <c r="K15" s="40">
        <v>2000</v>
      </c>
      <c r="L15" s="40"/>
      <c r="M15" s="41">
        <v>12000</v>
      </c>
      <c r="O15" s="40">
        <v>10000</v>
      </c>
      <c r="P15" s="40">
        <v>0</v>
      </c>
      <c r="Q15" s="41">
        <f t="shared" si="5"/>
        <v>10000</v>
      </c>
      <c r="S15" s="41">
        <v>0</v>
      </c>
      <c r="T15" s="41">
        <v>1300000</v>
      </c>
      <c r="V15" s="48" t="s">
        <v>123</v>
      </c>
      <c r="X15" s="24" t="str">
        <f t="shared" si="0"/>
        <v>○</v>
      </c>
      <c r="Y15" s="42">
        <f t="shared" si="1"/>
        <v>22000</v>
      </c>
      <c r="AA15" s="43">
        <f t="shared" si="2"/>
        <v>-4000</v>
      </c>
      <c r="AB15" s="43">
        <f t="shared" si="3"/>
        <v>1276000</v>
      </c>
      <c r="AC15" s="44">
        <f t="shared" si="6"/>
        <v>1280000</v>
      </c>
      <c r="AD15" s="6" t="str">
        <f t="shared" si="4"/>
        <v>‐</v>
      </c>
    </row>
    <row r="16" spans="1:30" ht="17.45" customHeight="1" x14ac:dyDescent="0.4">
      <c r="A16" s="38" t="s">
        <v>53</v>
      </c>
      <c r="B16" s="2">
        <f t="shared" si="7"/>
        <v>4</v>
      </c>
      <c r="C16" s="39">
        <v>501</v>
      </c>
      <c r="D16" s="39" t="s">
        <v>81</v>
      </c>
      <c r="E16" s="16" t="s">
        <v>32</v>
      </c>
      <c r="F16" s="16"/>
      <c r="G16" s="39"/>
      <c r="I16" s="16" t="s">
        <v>33</v>
      </c>
      <c r="J16" s="16" t="s">
        <v>73</v>
      </c>
      <c r="K16" s="40">
        <v>2500</v>
      </c>
      <c r="L16" s="40"/>
      <c r="M16" s="41">
        <f t="shared" ref="M16:M62" si="8">K16*3</f>
        <v>7500</v>
      </c>
      <c r="O16" s="40">
        <v>0</v>
      </c>
      <c r="P16" s="40">
        <v>10000</v>
      </c>
      <c r="Q16" s="41">
        <f t="shared" si="5"/>
        <v>10000</v>
      </c>
      <c r="S16" s="41">
        <v>2200000</v>
      </c>
      <c r="T16" s="41">
        <v>2240000</v>
      </c>
      <c r="V16" s="48" t="s">
        <v>119</v>
      </c>
      <c r="X16" s="24" t="str">
        <f t="shared" si="0"/>
        <v>×</v>
      </c>
      <c r="Y16" s="42">
        <f t="shared" si="1"/>
        <v>0</v>
      </c>
      <c r="AA16" s="43">
        <f t="shared" si="2"/>
        <v>2195000</v>
      </c>
      <c r="AB16" s="43">
        <f t="shared" si="3"/>
        <v>2210000</v>
      </c>
      <c r="AC16" s="44">
        <f t="shared" si="6"/>
        <v>15000</v>
      </c>
      <c r="AD16" s="6" t="str">
        <f t="shared" si="4"/>
        <v>‐</v>
      </c>
    </row>
    <row r="17" spans="1:30" ht="17.45" customHeight="1" x14ac:dyDescent="0.4">
      <c r="A17" s="38" t="s">
        <v>53</v>
      </c>
      <c r="B17" s="2">
        <f t="shared" si="7"/>
        <v>5</v>
      </c>
      <c r="C17" s="39">
        <v>502</v>
      </c>
      <c r="D17" s="39" t="s">
        <v>82</v>
      </c>
      <c r="E17" s="16" t="s">
        <v>32</v>
      </c>
      <c r="F17" s="16"/>
      <c r="G17" s="39"/>
      <c r="I17" s="16" t="s">
        <v>33</v>
      </c>
      <c r="J17" s="16" t="s">
        <v>73</v>
      </c>
      <c r="K17" s="40">
        <v>1800</v>
      </c>
      <c r="L17" s="40">
        <v>2000</v>
      </c>
      <c r="M17" s="41">
        <f t="shared" si="8"/>
        <v>5400</v>
      </c>
      <c r="O17" s="40">
        <v>0</v>
      </c>
      <c r="P17" s="40">
        <v>10000</v>
      </c>
      <c r="Q17" s="41">
        <f t="shared" si="5"/>
        <v>10000</v>
      </c>
      <c r="S17" s="41">
        <v>2100000</v>
      </c>
      <c r="T17" s="41">
        <v>1960000</v>
      </c>
      <c r="V17" s="48" t="s">
        <v>119</v>
      </c>
      <c r="X17" s="24" t="str">
        <f t="shared" si="0"/>
        <v>×</v>
      </c>
      <c r="Y17" s="42">
        <f t="shared" si="1"/>
        <v>0</v>
      </c>
      <c r="AA17" s="43">
        <f t="shared" si="2"/>
        <v>2096400</v>
      </c>
      <c r="AB17" s="43">
        <f t="shared" si="3"/>
        <v>1938400</v>
      </c>
      <c r="AC17" s="44">
        <f t="shared" si="6"/>
        <v>-158000</v>
      </c>
      <c r="AD17" s="6" t="str">
        <f t="shared" si="4"/>
        <v>‐</v>
      </c>
    </row>
    <row r="18" spans="1:30" ht="17.45" customHeight="1" x14ac:dyDescent="0.4">
      <c r="A18" s="38" t="s">
        <v>53</v>
      </c>
      <c r="B18" s="2">
        <f t="shared" si="7"/>
        <v>6</v>
      </c>
      <c r="C18" s="39"/>
      <c r="D18" s="39" t="s">
        <v>83</v>
      </c>
      <c r="E18" s="16" t="s">
        <v>32</v>
      </c>
      <c r="F18" s="16"/>
      <c r="G18" s="39"/>
      <c r="I18" s="16" t="s">
        <v>33</v>
      </c>
      <c r="J18" s="16" t="s">
        <v>73</v>
      </c>
      <c r="K18" s="40">
        <v>1800</v>
      </c>
      <c r="L18" s="40">
        <v>2000</v>
      </c>
      <c r="M18" s="41">
        <f t="shared" si="8"/>
        <v>5400</v>
      </c>
      <c r="O18" s="40">
        <v>0</v>
      </c>
      <c r="P18" s="40">
        <v>10000</v>
      </c>
      <c r="Q18" s="41">
        <f t="shared" si="5"/>
        <v>10000</v>
      </c>
      <c r="S18" s="41">
        <v>1900000</v>
      </c>
      <c r="T18" s="41">
        <v>1860000</v>
      </c>
      <c r="V18" s="48" t="s">
        <v>119</v>
      </c>
      <c r="X18" s="24" t="str">
        <f t="shared" si="0"/>
        <v>×</v>
      </c>
      <c r="Y18" s="42">
        <f t="shared" si="1"/>
        <v>0</v>
      </c>
      <c r="AA18" s="43">
        <f t="shared" si="2"/>
        <v>1896400</v>
      </c>
      <c r="AB18" s="43">
        <f t="shared" si="3"/>
        <v>1838400</v>
      </c>
      <c r="AC18" s="44">
        <f t="shared" si="6"/>
        <v>-58000</v>
      </c>
      <c r="AD18" s="6" t="str">
        <f t="shared" si="4"/>
        <v>‐</v>
      </c>
    </row>
    <row r="19" spans="1:30" ht="17.45" customHeight="1" x14ac:dyDescent="0.4">
      <c r="A19" s="38" t="s">
        <v>53</v>
      </c>
      <c r="B19" s="2">
        <f t="shared" si="7"/>
        <v>7</v>
      </c>
      <c r="C19" s="39"/>
      <c r="D19" s="39"/>
      <c r="E19" s="16"/>
      <c r="F19" s="16"/>
      <c r="G19" s="39"/>
      <c r="I19" s="16"/>
      <c r="J19" s="16"/>
      <c r="K19" s="40"/>
      <c r="L19" s="40"/>
      <c r="M19" s="41">
        <f t="shared" si="8"/>
        <v>0</v>
      </c>
      <c r="O19" s="40"/>
      <c r="P19" s="40"/>
      <c r="Q19" s="41">
        <f t="shared" si="5"/>
        <v>0</v>
      </c>
      <c r="S19" s="41"/>
      <c r="T19" s="41"/>
      <c r="V19" s="48"/>
      <c r="X19" s="24" t="str">
        <f t="shared" si="0"/>
        <v>-</v>
      </c>
      <c r="Y19" s="42">
        <f t="shared" si="1"/>
        <v>0</v>
      </c>
      <c r="AA19" s="43">
        <f t="shared" si="2"/>
        <v>0</v>
      </c>
      <c r="AB19" s="43">
        <f t="shared" si="3"/>
        <v>0</v>
      </c>
      <c r="AC19" s="44">
        <f t="shared" si="6"/>
        <v>0</v>
      </c>
      <c r="AD19" s="6" t="str">
        <f t="shared" si="4"/>
        <v>○</v>
      </c>
    </row>
    <row r="20" spans="1:30" ht="17.45" customHeight="1" x14ac:dyDescent="0.4">
      <c r="A20" s="38" t="s">
        <v>53</v>
      </c>
      <c r="B20" s="2">
        <f t="shared" si="7"/>
        <v>8</v>
      </c>
      <c r="C20" s="39"/>
      <c r="D20" s="39"/>
      <c r="E20" s="16"/>
      <c r="F20" s="16"/>
      <c r="G20" s="39"/>
      <c r="I20" s="16"/>
      <c r="J20" s="16"/>
      <c r="K20" s="40"/>
      <c r="L20" s="40"/>
      <c r="M20" s="41">
        <f t="shared" si="8"/>
        <v>0</v>
      </c>
      <c r="O20" s="40"/>
      <c r="P20" s="40"/>
      <c r="Q20" s="41">
        <f t="shared" si="5"/>
        <v>0</v>
      </c>
      <c r="S20" s="41"/>
      <c r="T20" s="41"/>
      <c r="V20" s="48"/>
      <c r="X20" s="24" t="str">
        <f t="shared" si="0"/>
        <v>-</v>
      </c>
      <c r="Y20" s="42">
        <f t="shared" si="1"/>
        <v>0</v>
      </c>
      <c r="AA20" s="43">
        <f t="shared" si="2"/>
        <v>0</v>
      </c>
      <c r="AB20" s="43">
        <f t="shared" si="3"/>
        <v>0</v>
      </c>
      <c r="AC20" s="44">
        <f t="shared" si="6"/>
        <v>0</v>
      </c>
      <c r="AD20" s="6" t="str">
        <f t="shared" si="4"/>
        <v>○</v>
      </c>
    </row>
    <row r="21" spans="1:30" ht="17.45" customHeight="1" x14ac:dyDescent="0.4">
      <c r="A21" s="38" t="s">
        <v>53</v>
      </c>
      <c r="B21" s="2">
        <f t="shared" si="7"/>
        <v>9</v>
      </c>
      <c r="C21" s="39"/>
      <c r="D21" s="39"/>
      <c r="E21" s="16"/>
      <c r="F21" s="16"/>
      <c r="G21" s="39"/>
      <c r="I21" s="16"/>
      <c r="J21" s="16"/>
      <c r="K21" s="40"/>
      <c r="L21" s="40"/>
      <c r="M21" s="41">
        <f t="shared" si="8"/>
        <v>0</v>
      </c>
      <c r="O21" s="40"/>
      <c r="P21" s="40"/>
      <c r="Q21" s="41">
        <f t="shared" si="5"/>
        <v>0</v>
      </c>
      <c r="S21" s="41"/>
      <c r="T21" s="41"/>
      <c r="V21" s="48"/>
      <c r="X21" s="24" t="str">
        <f t="shared" si="0"/>
        <v>-</v>
      </c>
      <c r="Y21" s="42">
        <f t="shared" si="1"/>
        <v>0</v>
      </c>
      <c r="AA21" s="43">
        <f t="shared" si="2"/>
        <v>0</v>
      </c>
      <c r="AB21" s="43">
        <f t="shared" si="3"/>
        <v>0</v>
      </c>
      <c r="AC21" s="44">
        <f t="shared" si="6"/>
        <v>0</v>
      </c>
      <c r="AD21" s="6" t="str">
        <f t="shared" si="4"/>
        <v>○</v>
      </c>
    </row>
    <row r="22" spans="1:30" ht="17.45" customHeight="1" x14ac:dyDescent="0.4">
      <c r="A22" s="38" t="s">
        <v>53</v>
      </c>
      <c r="B22" s="2">
        <f t="shared" si="7"/>
        <v>10</v>
      </c>
      <c r="C22" s="39"/>
      <c r="D22" s="39"/>
      <c r="E22" s="16"/>
      <c r="F22" s="16"/>
      <c r="G22" s="39"/>
      <c r="I22" s="16"/>
      <c r="J22" s="16"/>
      <c r="K22" s="40"/>
      <c r="L22" s="40"/>
      <c r="M22" s="41">
        <f t="shared" si="8"/>
        <v>0</v>
      </c>
      <c r="O22" s="40"/>
      <c r="P22" s="40"/>
      <c r="Q22" s="41">
        <f t="shared" si="5"/>
        <v>0</v>
      </c>
      <c r="S22" s="41"/>
      <c r="T22" s="41"/>
      <c r="V22" s="48"/>
      <c r="X22" s="24" t="str">
        <f t="shared" si="0"/>
        <v>-</v>
      </c>
      <c r="Y22" s="42">
        <f t="shared" si="1"/>
        <v>0</v>
      </c>
      <c r="AA22" s="43">
        <f t="shared" si="2"/>
        <v>0</v>
      </c>
      <c r="AB22" s="43">
        <f t="shared" si="3"/>
        <v>0</v>
      </c>
      <c r="AC22" s="44">
        <f t="shared" si="6"/>
        <v>0</v>
      </c>
      <c r="AD22" s="6" t="str">
        <f t="shared" si="4"/>
        <v>○</v>
      </c>
    </row>
    <row r="23" spans="1:30" ht="17.45" customHeight="1" x14ac:dyDescent="0.4">
      <c r="A23" s="38" t="s">
        <v>53</v>
      </c>
      <c r="B23" s="2">
        <f t="shared" si="7"/>
        <v>11</v>
      </c>
      <c r="C23" s="39"/>
      <c r="D23" s="39"/>
      <c r="E23" s="16"/>
      <c r="F23" s="16"/>
      <c r="G23" s="39"/>
      <c r="I23" s="16"/>
      <c r="J23" s="16"/>
      <c r="K23" s="40"/>
      <c r="L23" s="40"/>
      <c r="M23" s="41">
        <f t="shared" si="8"/>
        <v>0</v>
      </c>
      <c r="O23" s="40"/>
      <c r="P23" s="40"/>
      <c r="Q23" s="41">
        <f t="shared" si="5"/>
        <v>0</v>
      </c>
      <c r="S23" s="41"/>
      <c r="T23" s="41"/>
      <c r="V23" s="48"/>
      <c r="X23" s="24" t="str">
        <f t="shared" si="0"/>
        <v>-</v>
      </c>
      <c r="Y23" s="42">
        <f t="shared" si="1"/>
        <v>0</v>
      </c>
      <c r="AA23" s="43">
        <f t="shared" si="2"/>
        <v>0</v>
      </c>
      <c r="AB23" s="43">
        <f t="shared" si="3"/>
        <v>0</v>
      </c>
      <c r="AC23" s="44">
        <f t="shared" si="6"/>
        <v>0</v>
      </c>
      <c r="AD23" s="6" t="str">
        <f t="shared" si="4"/>
        <v>○</v>
      </c>
    </row>
    <row r="24" spans="1:30" ht="17.45" customHeight="1" x14ac:dyDescent="0.4">
      <c r="A24" s="38" t="s">
        <v>53</v>
      </c>
      <c r="B24" s="2">
        <f t="shared" si="7"/>
        <v>12</v>
      </c>
      <c r="C24" s="39"/>
      <c r="D24" s="39"/>
      <c r="E24" s="16"/>
      <c r="F24" s="16"/>
      <c r="G24" s="39"/>
      <c r="I24" s="16"/>
      <c r="J24" s="16"/>
      <c r="K24" s="40"/>
      <c r="L24" s="40"/>
      <c r="M24" s="41">
        <f t="shared" si="8"/>
        <v>0</v>
      </c>
      <c r="O24" s="40"/>
      <c r="P24" s="40"/>
      <c r="Q24" s="41">
        <f t="shared" si="5"/>
        <v>0</v>
      </c>
      <c r="S24" s="41"/>
      <c r="T24" s="41"/>
      <c r="V24" s="48"/>
      <c r="X24" s="24" t="str">
        <f t="shared" si="0"/>
        <v>-</v>
      </c>
      <c r="Y24" s="42">
        <f t="shared" si="1"/>
        <v>0</v>
      </c>
      <c r="AA24" s="43">
        <f t="shared" si="2"/>
        <v>0</v>
      </c>
      <c r="AB24" s="43">
        <f t="shared" si="3"/>
        <v>0</v>
      </c>
      <c r="AC24" s="44">
        <f t="shared" si="6"/>
        <v>0</v>
      </c>
      <c r="AD24" s="6" t="str">
        <f t="shared" si="4"/>
        <v>○</v>
      </c>
    </row>
    <row r="25" spans="1:30" ht="17.45" customHeight="1" x14ac:dyDescent="0.4">
      <c r="A25" s="38" t="s">
        <v>53</v>
      </c>
      <c r="B25" s="2">
        <f t="shared" si="7"/>
        <v>13</v>
      </c>
      <c r="C25" s="39"/>
      <c r="D25" s="39"/>
      <c r="E25" s="16"/>
      <c r="F25" s="16"/>
      <c r="G25" s="39"/>
      <c r="I25" s="16"/>
      <c r="J25" s="16"/>
      <c r="K25" s="40"/>
      <c r="L25" s="40"/>
      <c r="M25" s="41">
        <f t="shared" si="8"/>
        <v>0</v>
      </c>
      <c r="O25" s="40"/>
      <c r="P25" s="40"/>
      <c r="Q25" s="41">
        <f t="shared" si="5"/>
        <v>0</v>
      </c>
      <c r="S25" s="41"/>
      <c r="T25" s="41"/>
      <c r="V25" s="48"/>
      <c r="X25" s="24" t="str">
        <f t="shared" si="0"/>
        <v>-</v>
      </c>
      <c r="Y25" s="42">
        <f t="shared" si="1"/>
        <v>0</v>
      </c>
      <c r="AA25" s="43">
        <f t="shared" si="2"/>
        <v>0</v>
      </c>
      <c r="AB25" s="43">
        <f t="shared" si="3"/>
        <v>0</v>
      </c>
      <c r="AC25" s="44">
        <f t="shared" si="6"/>
        <v>0</v>
      </c>
      <c r="AD25" s="6" t="str">
        <f t="shared" si="4"/>
        <v>○</v>
      </c>
    </row>
    <row r="26" spans="1:30" ht="17.45" customHeight="1" x14ac:dyDescent="0.4">
      <c r="A26" s="38" t="s">
        <v>53</v>
      </c>
      <c r="B26" s="2">
        <f t="shared" si="7"/>
        <v>14</v>
      </c>
      <c r="C26" s="39"/>
      <c r="D26" s="39"/>
      <c r="E26" s="16"/>
      <c r="F26" s="16"/>
      <c r="G26" s="39"/>
      <c r="I26" s="16"/>
      <c r="J26" s="16"/>
      <c r="K26" s="40"/>
      <c r="L26" s="40"/>
      <c r="M26" s="41">
        <f t="shared" si="8"/>
        <v>0</v>
      </c>
      <c r="O26" s="40"/>
      <c r="P26" s="40"/>
      <c r="Q26" s="41">
        <f t="shared" si="5"/>
        <v>0</v>
      </c>
      <c r="S26" s="41"/>
      <c r="T26" s="41"/>
      <c r="V26" s="48"/>
      <c r="X26" s="24" t="str">
        <f t="shared" si="0"/>
        <v>-</v>
      </c>
      <c r="Y26" s="42">
        <f t="shared" si="1"/>
        <v>0</v>
      </c>
      <c r="AA26" s="43">
        <f t="shared" si="2"/>
        <v>0</v>
      </c>
      <c r="AB26" s="43">
        <f t="shared" si="3"/>
        <v>0</v>
      </c>
      <c r="AC26" s="44">
        <f t="shared" si="6"/>
        <v>0</v>
      </c>
      <c r="AD26" s="6" t="str">
        <f t="shared" si="4"/>
        <v>○</v>
      </c>
    </row>
    <row r="27" spans="1:30" ht="17.45" customHeight="1" x14ac:dyDescent="0.4">
      <c r="A27" s="38" t="s">
        <v>53</v>
      </c>
      <c r="B27" s="2">
        <f t="shared" si="7"/>
        <v>15</v>
      </c>
      <c r="C27" s="39"/>
      <c r="D27" s="39"/>
      <c r="E27" s="16"/>
      <c r="F27" s="16"/>
      <c r="G27" s="39"/>
      <c r="I27" s="16"/>
      <c r="J27" s="16"/>
      <c r="K27" s="40"/>
      <c r="L27" s="40"/>
      <c r="M27" s="41">
        <f t="shared" si="8"/>
        <v>0</v>
      </c>
      <c r="O27" s="40"/>
      <c r="P27" s="40"/>
      <c r="Q27" s="41">
        <f t="shared" si="5"/>
        <v>0</v>
      </c>
      <c r="S27" s="41"/>
      <c r="T27" s="41"/>
      <c r="V27" s="48"/>
      <c r="X27" s="24" t="str">
        <f t="shared" si="0"/>
        <v>-</v>
      </c>
      <c r="Y27" s="42">
        <f t="shared" si="1"/>
        <v>0</v>
      </c>
      <c r="AA27" s="43">
        <f t="shared" si="2"/>
        <v>0</v>
      </c>
      <c r="AB27" s="43">
        <f t="shared" si="3"/>
        <v>0</v>
      </c>
      <c r="AC27" s="44">
        <f t="shared" si="6"/>
        <v>0</v>
      </c>
      <c r="AD27" s="6" t="str">
        <f t="shared" si="4"/>
        <v>○</v>
      </c>
    </row>
    <row r="28" spans="1:30" ht="17.45" customHeight="1" x14ac:dyDescent="0.4">
      <c r="A28" s="38" t="s">
        <v>53</v>
      </c>
      <c r="B28" s="2">
        <f t="shared" si="7"/>
        <v>16</v>
      </c>
      <c r="C28" s="39"/>
      <c r="D28" s="39"/>
      <c r="E28" s="16"/>
      <c r="F28" s="16"/>
      <c r="G28" s="39"/>
      <c r="I28" s="16"/>
      <c r="J28" s="16"/>
      <c r="K28" s="40"/>
      <c r="L28" s="40"/>
      <c r="M28" s="41">
        <f t="shared" si="8"/>
        <v>0</v>
      </c>
      <c r="O28" s="40"/>
      <c r="P28" s="40"/>
      <c r="Q28" s="41">
        <f t="shared" si="5"/>
        <v>0</v>
      </c>
      <c r="S28" s="41"/>
      <c r="T28" s="41"/>
      <c r="V28" s="48"/>
      <c r="X28" s="24" t="str">
        <f t="shared" si="0"/>
        <v>-</v>
      </c>
      <c r="Y28" s="42">
        <f t="shared" si="1"/>
        <v>0</v>
      </c>
      <c r="AA28" s="43">
        <f t="shared" si="2"/>
        <v>0</v>
      </c>
      <c r="AB28" s="43">
        <f t="shared" si="3"/>
        <v>0</v>
      </c>
      <c r="AC28" s="44">
        <f t="shared" si="6"/>
        <v>0</v>
      </c>
      <c r="AD28" s="6" t="str">
        <f t="shared" si="4"/>
        <v>○</v>
      </c>
    </row>
    <row r="29" spans="1:30" ht="17.45" customHeight="1" x14ac:dyDescent="0.4">
      <c r="A29" s="38" t="s">
        <v>53</v>
      </c>
      <c r="B29" s="2">
        <f t="shared" si="7"/>
        <v>17</v>
      </c>
      <c r="C29" s="39"/>
      <c r="D29" s="39"/>
      <c r="E29" s="16"/>
      <c r="F29" s="16"/>
      <c r="G29" s="39"/>
      <c r="I29" s="16"/>
      <c r="J29" s="16"/>
      <c r="K29" s="40"/>
      <c r="L29" s="40"/>
      <c r="M29" s="41">
        <f t="shared" si="8"/>
        <v>0</v>
      </c>
      <c r="O29" s="40"/>
      <c r="P29" s="40"/>
      <c r="Q29" s="41">
        <f t="shared" si="5"/>
        <v>0</v>
      </c>
      <c r="S29" s="41"/>
      <c r="T29" s="41"/>
      <c r="V29" s="48"/>
      <c r="X29" s="24" t="str">
        <f t="shared" si="0"/>
        <v>-</v>
      </c>
      <c r="Y29" s="42">
        <f t="shared" si="1"/>
        <v>0</v>
      </c>
      <c r="AA29" s="43">
        <f t="shared" si="2"/>
        <v>0</v>
      </c>
      <c r="AB29" s="43">
        <f t="shared" si="3"/>
        <v>0</v>
      </c>
      <c r="AC29" s="44">
        <f t="shared" si="6"/>
        <v>0</v>
      </c>
      <c r="AD29" s="6" t="str">
        <f t="shared" si="4"/>
        <v>○</v>
      </c>
    </row>
    <row r="30" spans="1:30" ht="17.45" customHeight="1" x14ac:dyDescent="0.4">
      <c r="A30" s="38" t="s">
        <v>53</v>
      </c>
      <c r="B30" s="2">
        <f t="shared" si="7"/>
        <v>18</v>
      </c>
      <c r="C30" s="39"/>
      <c r="D30" s="39"/>
      <c r="E30" s="16"/>
      <c r="F30" s="16"/>
      <c r="G30" s="39"/>
      <c r="I30" s="16"/>
      <c r="J30" s="16"/>
      <c r="K30" s="40"/>
      <c r="L30" s="40"/>
      <c r="M30" s="41">
        <f t="shared" si="8"/>
        <v>0</v>
      </c>
      <c r="O30" s="40"/>
      <c r="P30" s="40"/>
      <c r="Q30" s="41">
        <f t="shared" si="5"/>
        <v>0</v>
      </c>
      <c r="S30" s="41"/>
      <c r="T30" s="41"/>
      <c r="V30" s="48"/>
      <c r="X30" s="24" t="str">
        <f t="shared" si="0"/>
        <v>-</v>
      </c>
      <c r="Y30" s="42">
        <f t="shared" si="1"/>
        <v>0</v>
      </c>
      <c r="AA30" s="43">
        <f t="shared" si="2"/>
        <v>0</v>
      </c>
      <c r="AB30" s="43">
        <f t="shared" si="3"/>
        <v>0</v>
      </c>
      <c r="AC30" s="44">
        <f t="shared" si="6"/>
        <v>0</v>
      </c>
      <c r="AD30" s="6" t="str">
        <f t="shared" si="4"/>
        <v>○</v>
      </c>
    </row>
    <row r="31" spans="1:30" ht="17.45" customHeight="1" x14ac:dyDescent="0.4">
      <c r="A31" s="38" t="s">
        <v>53</v>
      </c>
      <c r="B31" s="2">
        <f t="shared" si="7"/>
        <v>19</v>
      </c>
      <c r="C31" s="39"/>
      <c r="D31" s="39"/>
      <c r="E31" s="16"/>
      <c r="F31" s="16"/>
      <c r="G31" s="39"/>
      <c r="I31" s="16"/>
      <c r="J31" s="16"/>
      <c r="K31" s="40"/>
      <c r="L31" s="40"/>
      <c r="M31" s="41">
        <f t="shared" si="8"/>
        <v>0</v>
      </c>
      <c r="O31" s="40"/>
      <c r="P31" s="40"/>
      <c r="Q31" s="41">
        <f t="shared" si="5"/>
        <v>0</v>
      </c>
      <c r="S31" s="41"/>
      <c r="T31" s="41"/>
      <c r="V31" s="48"/>
      <c r="X31" s="24" t="str">
        <f t="shared" si="0"/>
        <v>-</v>
      </c>
      <c r="Y31" s="42">
        <f t="shared" si="1"/>
        <v>0</v>
      </c>
      <c r="AA31" s="43">
        <f t="shared" si="2"/>
        <v>0</v>
      </c>
      <c r="AB31" s="43">
        <f t="shared" si="3"/>
        <v>0</v>
      </c>
      <c r="AC31" s="44">
        <f t="shared" si="6"/>
        <v>0</v>
      </c>
      <c r="AD31" s="6" t="str">
        <f t="shared" si="4"/>
        <v>○</v>
      </c>
    </row>
    <row r="32" spans="1:30" ht="17.45" customHeight="1" x14ac:dyDescent="0.4">
      <c r="A32" s="38" t="s">
        <v>53</v>
      </c>
      <c r="B32" s="2">
        <f t="shared" si="7"/>
        <v>20</v>
      </c>
      <c r="C32" s="39"/>
      <c r="D32" s="39"/>
      <c r="E32" s="16"/>
      <c r="F32" s="16"/>
      <c r="G32" s="39"/>
      <c r="I32" s="16"/>
      <c r="J32" s="16"/>
      <c r="K32" s="40"/>
      <c r="L32" s="40"/>
      <c r="M32" s="41">
        <f t="shared" si="8"/>
        <v>0</v>
      </c>
      <c r="O32" s="40"/>
      <c r="P32" s="40"/>
      <c r="Q32" s="41">
        <f t="shared" si="5"/>
        <v>0</v>
      </c>
      <c r="S32" s="41"/>
      <c r="T32" s="41"/>
      <c r="V32" s="48"/>
      <c r="X32" s="24" t="str">
        <f t="shared" si="0"/>
        <v>-</v>
      </c>
      <c r="Y32" s="42">
        <f t="shared" si="1"/>
        <v>0</v>
      </c>
      <c r="AA32" s="43">
        <f t="shared" si="2"/>
        <v>0</v>
      </c>
      <c r="AB32" s="43">
        <f t="shared" si="3"/>
        <v>0</v>
      </c>
      <c r="AC32" s="44">
        <f t="shared" si="6"/>
        <v>0</v>
      </c>
      <c r="AD32" s="6" t="str">
        <f t="shared" si="4"/>
        <v>○</v>
      </c>
    </row>
    <row r="33" spans="1:30" ht="17.45" customHeight="1" x14ac:dyDescent="0.4">
      <c r="A33" s="38" t="s">
        <v>53</v>
      </c>
      <c r="B33" s="2">
        <f t="shared" si="7"/>
        <v>21</v>
      </c>
      <c r="C33" s="39"/>
      <c r="D33" s="39"/>
      <c r="E33" s="16"/>
      <c r="F33" s="16"/>
      <c r="G33" s="39"/>
      <c r="I33" s="16"/>
      <c r="J33" s="16"/>
      <c r="K33" s="40"/>
      <c r="L33" s="40"/>
      <c r="M33" s="41">
        <f t="shared" si="8"/>
        <v>0</v>
      </c>
      <c r="O33" s="40"/>
      <c r="P33" s="40"/>
      <c r="Q33" s="41">
        <f t="shared" si="5"/>
        <v>0</v>
      </c>
      <c r="S33" s="41"/>
      <c r="T33" s="41"/>
      <c r="V33" s="48"/>
      <c r="X33" s="24" t="str">
        <f t="shared" si="0"/>
        <v>-</v>
      </c>
      <c r="Y33" s="42">
        <f t="shared" si="1"/>
        <v>0</v>
      </c>
      <c r="AA33" s="43">
        <f t="shared" si="2"/>
        <v>0</v>
      </c>
      <c r="AB33" s="43">
        <f t="shared" si="3"/>
        <v>0</v>
      </c>
      <c r="AC33" s="44">
        <f t="shared" si="6"/>
        <v>0</v>
      </c>
      <c r="AD33" s="6" t="str">
        <f t="shared" si="4"/>
        <v>○</v>
      </c>
    </row>
    <row r="34" spans="1:30" ht="17.45" customHeight="1" x14ac:dyDescent="0.4">
      <c r="A34" s="38" t="s">
        <v>53</v>
      </c>
      <c r="B34" s="2">
        <f t="shared" si="7"/>
        <v>22</v>
      </c>
      <c r="C34" s="39"/>
      <c r="D34" s="39"/>
      <c r="E34" s="16"/>
      <c r="F34" s="16"/>
      <c r="G34" s="39"/>
      <c r="I34" s="16"/>
      <c r="J34" s="16"/>
      <c r="K34" s="40"/>
      <c r="L34" s="40"/>
      <c r="M34" s="41">
        <f t="shared" si="8"/>
        <v>0</v>
      </c>
      <c r="O34" s="40"/>
      <c r="P34" s="40"/>
      <c r="Q34" s="41">
        <f t="shared" si="5"/>
        <v>0</v>
      </c>
      <c r="S34" s="41"/>
      <c r="T34" s="41"/>
      <c r="V34" s="48"/>
      <c r="X34" s="24" t="str">
        <f t="shared" si="0"/>
        <v>-</v>
      </c>
      <c r="Y34" s="42">
        <f t="shared" si="1"/>
        <v>0</v>
      </c>
      <c r="AA34" s="43">
        <f t="shared" si="2"/>
        <v>0</v>
      </c>
      <c r="AB34" s="43">
        <f t="shared" si="3"/>
        <v>0</v>
      </c>
      <c r="AC34" s="44">
        <f t="shared" si="6"/>
        <v>0</v>
      </c>
      <c r="AD34" s="6" t="str">
        <f t="shared" si="4"/>
        <v>○</v>
      </c>
    </row>
    <row r="35" spans="1:30" ht="17.45" customHeight="1" x14ac:dyDescent="0.4">
      <c r="A35" s="38" t="s">
        <v>53</v>
      </c>
      <c r="B35" s="2">
        <f t="shared" si="7"/>
        <v>23</v>
      </c>
      <c r="C35" s="39"/>
      <c r="D35" s="39"/>
      <c r="E35" s="16"/>
      <c r="F35" s="16"/>
      <c r="G35" s="39"/>
      <c r="I35" s="16"/>
      <c r="J35" s="16"/>
      <c r="K35" s="40"/>
      <c r="L35" s="40"/>
      <c r="M35" s="41">
        <f t="shared" si="8"/>
        <v>0</v>
      </c>
      <c r="O35" s="40"/>
      <c r="P35" s="40"/>
      <c r="Q35" s="41">
        <f t="shared" si="5"/>
        <v>0</v>
      </c>
      <c r="S35" s="41"/>
      <c r="T35" s="41"/>
      <c r="V35" s="48"/>
      <c r="X35" s="24" t="str">
        <f t="shared" si="0"/>
        <v>-</v>
      </c>
      <c r="Y35" s="42">
        <f t="shared" si="1"/>
        <v>0</v>
      </c>
      <c r="AA35" s="43">
        <f t="shared" si="2"/>
        <v>0</v>
      </c>
      <c r="AB35" s="43">
        <f t="shared" si="3"/>
        <v>0</v>
      </c>
      <c r="AC35" s="44">
        <f t="shared" si="6"/>
        <v>0</v>
      </c>
      <c r="AD35" s="6" t="str">
        <f t="shared" si="4"/>
        <v>○</v>
      </c>
    </row>
    <row r="36" spans="1:30" ht="17.45" customHeight="1" x14ac:dyDescent="0.4">
      <c r="A36" s="38" t="s">
        <v>53</v>
      </c>
      <c r="B36" s="2">
        <f t="shared" si="7"/>
        <v>24</v>
      </c>
      <c r="C36" s="39"/>
      <c r="D36" s="39"/>
      <c r="E36" s="16"/>
      <c r="F36" s="16"/>
      <c r="G36" s="39"/>
      <c r="I36" s="16"/>
      <c r="J36" s="16"/>
      <c r="K36" s="40"/>
      <c r="L36" s="40"/>
      <c r="M36" s="41">
        <f t="shared" si="8"/>
        <v>0</v>
      </c>
      <c r="O36" s="40"/>
      <c r="P36" s="40"/>
      <c r="Q36" s="41">
        <f t="shared" si="5"/>
        <v>0</v>
      </c>
      <c r="S36" s="41"/>
      <c r="T36" s="41"/>
      <c r="V36" s="48"/>
      <c r="X36" s="24" t="str">
        <f t="shared" si="0"/>
        <v>-</v>
      </c>
      <c r="Y36" s="42">
        <f t="shared" si="1"/>
        <v>0</v>
      </c>
      <c r="AA36" s="43">
        <f t="shared" si="2"/>
        <v>0</v>
      </c>
      <c r="AB36" s="43">
        <f t="shared" si="3"/>
        <v>0</v>
      </c>
      <c r="AC36" s="44">
        <f t="shared" si="6"/>
        <v>0</v>
      </c>
      <c r="AD36" s="6" t="str">
        <f t="shared" si="4"/>
        <v>○</v>
      </c>
    </row>
    <row r="37" spans="1:30" ht="17.45" customHeight="1" x14ac:dyDescent="0.4">
      <c r="A37" s="38" t="s">
        <v>53</v>
      </c>
      <c r="B37" s="2">
        <f t="shared" si="7"/>
        <v>25</v>
      </c>
      <c r="C37" s="39"/>
      <c r="D37" s="39"/>
      <c r="E37" s="16"/>
      <c r="F37" s="16"/>
      <c r="G37" s="39"/>
      <c r="I37" s="16"/>
      <c r="J37" s="16"/>
      <c r="K37" s="40"/>
      <c r="L37" s="40"/>
      <c r="M37" s="41">
        <f t="shared" si="8"/>
        <v>0</v>
      </c>
      <c r="O37" s="40"/>
      <c r="P37" s="40"/>
      <c r="Q37" s="41">
        <f t="shared" si="5"/>
        <v>0</v>
      </c>
      <c r="S37" s="41"/>
      <c r="T37" s="41"/>
      <c r="V37" s="48"/>
      <c r="X37" s="24" t="str">
        <f t="shared" si="0"/>
        <v>-</v>
      </c>
      <c r="Y37" s="42">
        <f t="shared" si="1"/>
        <v>0</v>
      </c>
      <c r="AA37" s="43">
        <f t="shared" si="2"/>
        <v>0</v>
      </c>
      <c r="AB37" s="43">
        <f t="shared" si="3"/>
        <v>0</v>
      </c>
      <c r="AC37" s="44">
        <f t="shared" si="6"/>
        <v>0</v>
      </c>
      <c r="AD37" s="6" t="str">
        <f t="shared" si="4"/>
        <v>○</v>
      </c>
    </row>
    <row r="38" spans="1:30" ht="17.45" customHeight="1" x14ac:dyDescent="0.4">
      <c r="A38" s="38" t="s">
        <v>53</v>
      </c>
      <c r="B38" s="2">
        <f t="shared" si="7"/>
        <v>26</v>
      </c>
      <c r="C38" s="39"/>
      <c r="D38" s="39"/>
      <c r="E38" s="16"/>
      <c r="F38" s="16"/>
      <c r="G38" s="39"/>
      <c r="I38" s="16"/>
      <c r="J38" s="16"/>
      <c r="K38" s="40"/>
      <c r="L38" s="40"/>
      <c r="M38" s="41">
        <f t="shared" si="8"/>
        <v>0</v>
      </c>
      <c r="O38" s="40"/>
      <c r="P38" s="40"/>
      <c r="Q38" s="41">
        <f t="shared" si="5"/>
        <v>0</v>
      </c>
      <c r="S38" s="41"/>
      <c r="T38" s="41"/>
      <c r="V38" s="48"/>
      <c r="X38" s="24" t="str">
        <f t="shared" si="0"/>
        <v>-</v>
      </c>
      <c r="Y38" s="42">
        <f t="shared" si="1"/>
        <v>0</v>
      </c>
      <c r="AA38" s="43">
        <f t="shared" si="2"/>
        <v>0</v>
      </c>
      <c r="AB38" s="43">
        <f t="shared" si="3"/>
        <v>0</v>
      </c>
      <c r="AC38" s="44">
        <f t="shared" si="6"/>
        <v>0</v>
      </c>
      <c r="AD38" s="6" t="str">
        <f t="shared" si="4"/>
        <v>○</v>
      </c>
    </row>
    <row r="39" spans="1:30" ht="17.45" customHeight="1" x14ac:dyDescent="0.4">
      <c r="A39" s="38" t="s">
        <v>53</v>
      </c>
      <c r="B39" s="2">
        <f t="shared" si="7"/>
        <v>27</v>
      </c>
      <c r="C39" s="39"/>
      <c r="D39" s="39"/>
      <c r="E39" s="16"/>
      <c r="F39" s="16"/>
      <c r="G39" s="39"/>
      <c r="I39" s="16"/>
      <c r="J39" s="16"/>
      <c r="K39" s="40"/>
      <c r="L39" s="40"/>
      <c r="M39" s="41">
        <f t="shared" si="8"/>
        <v>0</v>
      </c>
      <c r="O39" s="40"/>
      <c r="P39" s="40"/>
      <c r="Q39" s="41">
        <f t="shared" si="5"/>
        <v>0</v>
      </c>
      <c r="S39" s="41"/>
      <c r="T39" s="41"/>
      <c r="V39" s="48"/>
      <c r="X39" s="24" t="str">
        <f t="shared" si="0"/>
        <v>-</v>
      </c>
      <c r="Y39" s="42">
        <f t="shared" si="1"/>
        <v>0</v>
      </c>
      <c r="AA39" s="43">
        <f t="shared" si="2"/>
        <v>0</v>
      </c>
      <c r="AB39" s="43">
        <f t="shared" si="3"/>
        <v>0</v>
      </c>
      <c r="AC39" s="44">
        <f t="shared" si="6"/>
        <v>0</v>
      </c>
      <c r="AD39" s="6" t="str">
        <f t="shared" si="4"/>
        <v>○</v>
      </c>
    </row>
    <row r="40" spans="1:30" ht="17.45" customHeight="1" x14ac:dyDescent="0.4">
      <c r="A40" s="38" t="s">
        <v>53</v>
      </c>
      <c r="B40" s="2">
        <f t="shared" si="7"/>
        <v>28</v>
      </c>
      <c r="C40" s="39"/>
      <c r="D40" s="39"/>
      <c r="E40" s="16"/>
      <c r="F40" s="16"/>
      <c r="G40" s="39"/>
      <c r="I40" s="16"/>
      <c r="J40" s="16"/>
      <c r="K40" s="40"/>
      <c r="L40" s="40"/>
      <c r="M40" s="41">
        <f t="shared" si="8"/>
        <v>0</v>
      </c>
      <c r="O40" s="40"/>
      <c r="P40" s="40"/>
      <c r="Q40" s="41">
        <f t="shared" si="5"/>
        <v>0</v>
      </c>
      <c r="S40" s="41"/>
      <c r="T40" s="41"/>
      <c r="V40" s="48"/>
      <c r="X40" s="24" t="str">
        <f t="shared" si="0"/>
        <v>-</v>
      </c>
      <c r="Y40" s="42">
        <f t="shared" si="1"/>
        <v>0</v>
      </c>
      <c r="AA40" s="43">
        <f t="shared" si="2"/>
        <v>0</v>
      </c>
      <c r="AB40" s="43">
        <f t="shared" si="3"/>
        <v>0</v>
      </c>
      <c r="AC40" s="44">
        <f t="shared" si="6"/>
        <v>0</v>
      </c>
      <c r="AD40" s="6" t="str">
        <f t="shared" si="4"/>
        <v>○</v>
      </c>
    </row>
    <row r="41" spans="1:30" ht="17.45" customHeight="1" x14ac:dyDescent="0.4">
      <c r="A41" s="38" t="s">
        <v>53</v>
      </c>
      <c r="B41" s="2">
        <f t="shared" si="7"/>
        <v>29</v>
      </c>
      <c r="C41" s="39"/>
      <c r="D41" s="39"/>
      <c r="E41" s="16"/>
      <c r="F41" s="16"/>
      <c r="G41" s="39"/>
      <c r="I41" s="16"/>
      <c r="J41" s="16"/>
      <c r="K41" s="40"/>
      <c r="L41" s="40"/>
      <c r="M41" s="41">
        <f t="shared" si="8"/>
        <v>0</v>
      </c>
      <c r="O41" s="40"/>
      <c r="P41" s="40"/>
      <c r="Q41" s="41">
        <f t="shared" si="5"/>
        <v>0</v>
      </c>
      <c r="S41" s="41"/>
      <c r="T41" s="41"/>
      <c r="V41" s="48"/>
      <c r="X41" s="24" t="str">
        <f t="shared" si="0"/>
        <v>-</v>
      </c>
      <c r="Y41" s="42">
        <f t="shared" si="1"/>
        <v>0</v>
      </c>
      <c r="AA41" s="43">
        <f t="shared" si="2"/>
        <v>0</v>
      </c>
      <c r="AB41" s="43">
        <f t="shared" si="3"/>
        <v>0</v>
      </c>
      <c r="AC41" s="44">
        <f t="shared" si="6"/>
        <v>0</v>
      </c>
      <c r="AD41" s="6" t="str">
        <f t="shared" si="4"/>
        <v>○</v>
      </c>
    </row>
    <row r="42" spans="1:30" ht="17.45" customHeight="1" x14ac:dyDescent="0.4">
      <c r="A42" s="38" t="s">
        <v>53</v>
      </c>
      <c r="B42" s="2">
        <f t="shared" si="7"/>
        <v>30</v>
      </c>
      <c r="C42" s="39"/>
      <c r="D42" s="39"/>
      <c r="E42" s="16"/>
      <c r="F42" s="16"/>
      <c r="G42" s="39"/>
      <c r="I42" s="16"/>
      <c r="J42" s="16"/>
      <c r="K42" s="40"/>
      <c r="L42" s="40"/>
      <c r="M42" s="41">
        <f t="shared" si="8"/>
        <v>0</v>
      </c>
      <c r="O42" s="40"/>
      <c r="P42" s="40"/>
      <c r="Q42" s="41">
        <f t="shared" si="5"/>
        <v>0</v>
      </c>
      <c r="S42" s="41"/>
      <c r="T42" s="41"/>
      <c r="V42" s="48"/>
      <c r="X42" s="24" t="str">
        <f t="shared" si="0"/>
        <v>-</v>
      </c>
      <c r="Y42" s="42">
        <f t="shared" si="1"/>
        <v>0</v>
      </c>
      <c r="AA42" s="43">
        <f t="shared" si="2"/>
        <v>0</v>
      </c>
      <c r="AB42" s="43">
        <f t="shared" si="3"/>
        <v>0</v>
      </c>
      <c r="AC42" s="44">
        <f t="shared" si="6"/>
        <v>0</v>
      </c>
      <c r="AD42" s="6" t="str">
        <f t="shared" si="4"/>
        <v>○</v>
      </c>
    </row>
    <row r="43" spans="1:30" ht="17.45" customHeight="1" x14ac:dyDescent="0.4">
      <c r="A43" s="38" t="s">
        <v>53</v>
      </c>
      <c r="B43" s="2">
        <f t="shared" si="7"/>
        <v>31</v>
      </c>
      <c r="C43" s="39"/>
      <c r="D43" s="39"/>
      <c r="E43" s="16"/>
      <c r="F43" s="16"/>
      <c r="G43" s="39"/>
      <c r="I43" s="16"/>
      <c r="J43" s="16"/>
      <c r="K43" s="40"/>
      <c r="L43" s="40"/>
      <c r="M43" s="41">
        <f t="shared" si="8"/>
        <v>0</v>
      </c>
      <c r="O43" s="40"/>
      <c r="P43" s="40"/>
      <c r="Q43" s="41">
        <f t="shared" si="5"/>
        <v>0</v>
      </c>
      <c r="S43" s="41"/>
      <c r="T43" s="41"/>
      <c r="V43" s="48"/>
      <c r="X43" s="24" t="str">
        <f t="shared" si="0"/>
        <v>-</v>
      </c>
      <c r="Y43" s="42">
        <f t="shared" si="1"/>
        <v>0</v>
      </c>
      <c r="AA43" s="43">
        <f t="shared" si="2"/>
        <v>0</v>
      </c>
      <c r="AB43" s="43">
        <f t="shared" si="3"/>
        <v>0</v>
      </c>
      <c r="AC43" s="44">
        <f t="shared" si="6"/>
        <v>0</v>
      </c>
      <c r="AD43" s="6" t="str">
        <f t="shared" si="4"/>
        <v>○</v>
      </c>
    </row>
    <row r="44" spans="1:30" ht="17.45" customHeight="1" x14ac:dyDescent="0.4">
      <c r="A44" s="38" t="s">
        <v>53</v>
      </c>
      <c r="B44" s="2">
        <f t="shared" si="7"/>
        <v>32</v>
      </c>
      <c r="C44" s="39"/>
      <c r="D44" s="39"/>
      <c r="E44" s="16"/>
      <c r="F44" s="16"/>
      <c r="G44" s="39"/>
      <c r="I44" s="16"/>
      <c r="J44" s="16"/>
      <c r="K44" s="40"/>
      <c r="L44" s="40"/>
      <c r="M44" s="41">
        <f t="shared" si="8"/>
        <v>0</v>
      </c>
      <c r="O44" s="40"/>
      <c r="P44" s="40"/>
      <c r="Q44" s="41">
        <f t="shared" si="5"/>
        <v>0</v>
      </c>
      <c r="S44" s="41"/>
      <c r="T44" s="41"/>
      <c r="V44" s="48"/>
      <c r="X44" s="24" t="str">
        <f t="shared" si="0"/>
        <v>-</v>
      </c>
      <c r="Y44" s="42">
        <f t="shared" si="1"/>
        <v>0</v>
      </c>
      <c r="AA44" s="43">
        <f t="shared" si="2"/>
        <v>0</v>
      </c>
      <c r="AB44" s="43">
        <f t="shared" si="3"/>
        <v>0</v>
      </c>
      <c r="AC44" s="44">
        <f t="shared" si="6"/>
        <v>0</v>
      </c>
      <c r="AD44" s="6" t="str">
        <f t="shared" si="4"/>
        <v>○</v>
      </c>
    </row>
    <row r="45" spans="1:30" ht="17.45" customHeight="1" x14ac:dyDescent="0.4">
      <c r="A45" s="38" t="s">
        <v>53</v>
      </c>
      <c r="B45" s="2">
        <f t="shared" si="7"/>
        <v>33</v>
      </c>
      <c r="C45" s="39"/>
      <c r="D45" s="39"/>
      <c r="E45" s="16"/>
      <c r="F45" s="16"/>
      <c r="G45" s="39"/>
      <c r="I45" s="16"/>
      <c r="J45" s="16"/>
      <c r="K45" s="40"/>
      <c r="L45" s="40"/>
      <c r="M45" s="41">
        <f t="shared" si="8"/>
        <v>0</v>
      </c>
      <c r="O45" s="40"/>
      <c r="P45" s="40"/>
      <c r="Q45" s="41">
        <f t="shared" si="5"/>
        <v>0</v>
      </c>
      <c r="S45" s="41"/>
      <c r="T45" s="41"/>
      <c r="V45" s="48"/>
      <c r="X45" s="24" t="str">
        <f t="shared" ref="X45:X62" si="9">IFERROR(IF((M45+O45)/(M45+Q45)&gt;=2/3,"○","×"),"-")</f>
        <v>-</v>
      </c>
      <c r="Y45" s="42">
        <f t="shared" ref="Y45:Y62" si="10">IF(X45="○",M45+Q45,0)</f>
        <v>0</v>
      </c>
      <c r="AA45" s="43">
        <f t="shared" ref="AA45:AA62" si="11">S45-K45*$AA$7</f>
        <v>0</v>
      </c>
      <c r="AB45" s="43">
        <f t="shared" ref="AB45:AB62" si="12">T45-K45*$AA$9</f>
        <v>0</v>
      </c>
      <c r="AC45" s="44">
        <f t="shared" si="6"/>
        <v>0</v>
      </c>
      <c r="AD45" s="6" t="str">
        <f t="shared" ref="AD45:AD62" si="13">IF(OR(F45="○",J45="時給単価増額"),"‐",IF(AC45&gt;=Q45,"○","×"))</f>
        <v>○</v>
      </c>
    </row>
    <row r="46" spans="1:30" ht="17.45" customHeight="1" x14ac:dyDescent="0.4">
      <c r="A46" s="38" t="s">
        <v>53</v>
      </c>
      <c r="B46" s="2">
        <f t="shared" si="7"/>
        <v>34</v>
      </c>
      <c r="C46" s="39"/>
      <c r="D46" s="39"/>
      <c r="E46" s="16"/>
      <c r="F46" s="16"/>
      <c r="G46" s="39"/>
      <c r="I46" s="16"/>
      <c r="J46" s="16"/>
      <c r="K46" s="40"/>
      <c r="L46" s="40"/>
      <c r="M46" s="41">
        <f t="shared" si="8"/>
        <v>0</v>
      </c>
      <c r="O46" s="40"/>
      <c r="P46" s="40"/>
      <c r="Q46" s="41">
        <f t="shared" si="5"/>
        <v>0</v>
      </c>
      <c r="S46" s="41"/>
      <c r="T46" s="41"/>
      <c r="V46" s="48"/>
      <c r="X46" s="24" t="str">
        <f t="shared" si="9"/>
        <v>-</v>
      </c>
      <c r="Y46" s="42">
        <f t="shared" si="10"/>
        <v>0</v>
      </c>
      <c r="AA46" s="43">
        <f t="shared" si="11"/>
        <v>0</v>
      </c>
      <c r="AB46" s="43">
        <f t="shared" si="12"/>
        <v>0</v>
      </c>
      <c r="AC46" s="44">
        <f t="shared" si="6"/>
        <v>0</v>
      </c>
      <c r="AD46" s="6" t="str">
        <f t="shared" si="13"/>
        <v>○</v>
      </c>
    </row>
    <row r="47" spans="1:30" ht="17.45" customHeight="1" x14ac:dyDescent="0.4">
      <c r="A47" s="38" t="s">
        <v>53</v>
      </c>
      <c r="B47" s="2">
        <f t="shared" si="7"/>
        <v>35</v>
      </c>
      <c r="C47" s="39"/>
      <c r="D47" s="39"/>
      <c r="E47" s="16"/>
      <c r="F47" s="16"/>
      <c r="G47" s="39"/>
      <c r="I47" s="16"/>
      <c r="J47" s="16"/>
      <c r="K47" s="40"/>
      <c r="L47" s="40"/>
      <c r="M47" s="41">
        <f t="shared" si="8"/>
        <v>0</v>
      </c>
      <c r="O47" s="40"/>
      <c r="P47" s="40"/>
      <c r="Q47" s="41">
        <f t="shared" si="5"/>
        <v>0</v>
      </c>
      <c r="S47" s="41"/>
      <c r="T47" s="41"/>
      <c r="V47" s="48"/>
      <c r="X47" s="24" t="str">
        <f t="shared" si="9"/>
        <v>-</v>
      </c>
      <c r="Y47" s="42">
        <f t="shared" si="10"/>
        <v>0</v>
      </c>
      <c r="AA47" s="43">
        <f t="shared" si="11"/>
        <v>0</v>
      </c>
      <c r="AB47" s="43">
        <f t="shared" si="12"/>
        <v>0</v>
      </c>
      <c r="AC47" s="44">
        <f t="shared" si="6"/>
        <v>0</v>
      </c>
      <c r="AD47" s="6" t="str">
        <f t="shared" si="13"/>
        <v>○</v>
      </c>
    </row>
    <row r="48" spans="1:30" ht="17.45" customHeight="1" x14ac:dyDescent="0.4">
      <c r="A48" s="38" t="s">
        <v>53</v>
      </c>
      <c r="B48" s="2">
        <f t="shared" si="7"/>
        <v>36</v>
      </c>
      <c r="C48" s="39"/>
      <c r="D48" s="39"/>
      <c r="E48" s="16"/>
      <c r="F48" s="16"/>
      <c r="G48" s="39"/>
      <c r="I48" s="16"/>
      <c r="J48" s="16"/>
      <c r="K48" s="40"/>
      <c r="L48" s="40"/>
      <c r="M48" s="41">
        <f t="shared" si="8"/>
        <v>0</v>
      </c>
      <c r="O48" s="40"/>
      <c r="P48" s="40"/>
      <c r="Q48" s="41">
        <f t="shared" si="5"/>
        <v>0</v>
      </c>
      <c r="S48" s="41"/>
      <c r="T48" s="41"/>
      <c r="V48" s="48"/>
      <c r="X48" s="24" t="str">
        <f t="shared" si="9"/>
        <v>-</v>
      </c>
      <c r="Y48" s="42">
        <f t="shared" si="10"/>
        <v>0</v>
      </c>
      <c r="AA48" s="43">
        <f t="shared" si="11"/>
        <v>0</v>
      </c>
      <c r="AB48" s="43">
        <f t="shared" si="12"/>
        <v>0</v>
      </c>
      <c r="AC48" s="44">
        <f t="shared" si="6"/>
        <v>0</v>
      </c>
      <c r="AD48" s="6" t="str">
        <f t="shared" si="13"/>
        <v>○</v>
      </c>
    </row>
    <row r="49" spans="1:30" ht="17.45" customHeight="1" x14ac:dyDescent="0.4">
      <c r="A49" s="38" t="s">
        <v>53</v>
      </c>
      <c r="B49" s="2">
        <f t="shared" si="7"/>
        <v>37</v>
      </c>
      <c r="C49" s="39"/>
      <c r="D49" s="39"/>
      <c r="E49" s="16"/>
      <c r="F49" s="16"/>
      <c r="G49" s="39"/>
      <c r="I49" s="16"/>
      <c r="J49" s="16"/>
      <c r="K49" s="40"/>
      <c r="L49" s="40"/>
      <c r="M49" s="41">
        <f t="shared" si="8"/>
        <v>0</v>
      </c>
      <c r="O49" s="40"/>
      <c r="P49" s="40"/>
      <c r="Q49" s="41">
        <f t="shared" si="5"/>
        <v>0</v>
      </c>
      <c r="S49" s="41"/>
      <c r="T49" s="41"/>
      <c r="V49" s="48"/>
      <c r="X49" s="24" t="str">
        <f t="shared" si="9"/>
        <v>-</v>
      </c>
      <c r="Y49" s="42">
        <f t="shared" si="10"/>
        <v>0</v>
      </c>
      <c r="AA49" s="43">
        <f t="shared" si="11"/>
        <v>0</v>
      </c>
      <c r="AB49" s="43">
        <f t="shared" si="12"/>
        <v>0</v>
      </c>
      <c r="AC49" s="44">
        <f t="shared" si="6"/>
        <v>0</v>
      </c>
      <c r="AD49" s="6" t="str">
        <f t="shared" si="13"/>
        <v>○</v>
      </c>
    </row>
    <row r="50" spans="1:30" ht="17.45" customHeight="1" x14ac:dyDescent="0.4">
      <c r="A50" s="38" t="s">
        <v>53</v>
      </c>
      <c r="B50" s="2">
        <f t="shared" si="7"/>
        <v>38</v>
      </c>
      <c r="C50" s="39"/>
      <c r="D50" s="39"/>
      <c r="E50" s="16"/>
      <c r="F50" s="16"/>
      <c r="G50" s="39"/>
      <c r="I50" s="16"/>
      <c r="J50" s="16"/>
      <c r="K50" s="40"/>
      <c r="L50" s="40"/>
      <c r="M50" s="41">
        <f t="shared" si="8"/>
        <v>0</v>
      </c>
      <c r="O50" s="40"/>
      <c r="P50" s="40"/>
      <c r="Q50" s="41">
        <f t="shared" si="5"/>
        <v>0</v>
      </c>
      <c r="S50" s="41"/>
      <c r="T50" s="41"/>
      <c r="V50" s="48"/>
      <c r="X50" s="24" t="str">
        <f t="shared" si="9"/>
        <v>-</v>
      </c>
      <c r="Y50" s="42">
        <f t="shared" si="10"/>
        <v>0</v>
      </c>
      <c r="AA50" s="43">
        <f t="shared" si="11"/>
        <v>0</v>
      </c>
      <c r="AB50" s="43">
        <f t="shared" si="12"/>
        <v>0</v>
      </c>
      <c r="AC50" s="44">
        <f t="shared" si="6"/>
        <v>0</v>
      </c>
      <c r="AD50" s="6" t="str">
        <f t="shared" si="13"/>
        <v>○</v>
      </c>
    </row>
    <row r="51" spans="1:30" ht="17.45" customHeight="1" x14ac:dyDescent="0.4">
      <c r="A51" s="38" t="s">
        <v>53</v>
      </c>
      <c r="B51" s="2">
        <f t="shared" si="7"/>
        <v>39</v>
      </c>
      <c r="C51" s="39"/>
      <c r="D51" s="39"/>
      <c r="E51" s="16"/>
      <c r="F51" s="16"/>
      <c r="G51" s="39"/>
      <c r="I51" s="16"/>
      <c r="J51" s="16"/>
      <c r="K51" s="40"/>
      <c r="L51" s="40"/>
      <c r="M51" s="41">
        <f t="shared" si="8"/>
        <v>0</v>
      </c>
      <c r="O51" s="40"/>
      <c r="P51" s="40"/>
      <c r="Q51" s="41">
        <f t="shared" si="5"/>
        <v>0</v>
      </c>
      <c r="S51" s="41"/>
      <c r="T51" s="41"/>
      <c r="V51" s="48"/>
      <c r="X51" s="24" t="str">
        <f t="shared" si="9"/>
        <v>-</v>
      </c>
      <c r="Y51" s="42">
        <f t="shared" si="10"/>
        <v>0</v>
      </c>
      <c r="AA51" s="43">
        <f t="shared" si="11"/>
        <v>0</v>
      </c>
      <c r="AB51" s="43">
        <f t="shared" si="12"/>
        <v>0</v>
      </c>
      <c r="AC51" s="44">
        <f t="shared" si="6"/>
        <v>0</v>
      </c>
      <c r="AD51" s="6" t="str">
        <f t="shared" si="13"/>
        <v>○</v>
      </c>
    </row>
    <row r="52" spans="1:30" ht="17.45" customHeight="1" x14ac:dyDescent="0.4">
      <c r="A52" s="38" t="s">
        <v>53</v>
      </c>
      <c r="B52" s="2">
        <f t="shared" si="7"/>
        <v>40</v>
      </c>
      <c r="C52" s="39"/>
      <c r="D52" s="39"/>
      <c r="E52" s="16"/>
      <c r="F52" s="16"/>
      <c r="G52" s="39"/>
      <c r="I52" s="16"/>
      <c r="J52" s="16"/>
      <c r="K52" s="40"/>
      <c r="L52" s="40"/>
      <c r="M52" s="41">
        <f t="shared" si="8"/>
        <v>0</v>
      </c>
      <c r="O52" s="40"/>
      <c r="P52" s="40"/>
      <c r="Q52" s="41">
        <f t="shared" si="5"/>
        <v>0</v>
      </c>
      <c r="S52" s="41"/>
      <c r="T52" s="41"/>
      <c r="V52" s="48"/>
      <c r="X52" s="24" t="str">
        <f t="shared" si="9"/>
        <v>-</v>
      </c>
      <c r="Y52" s="42">
        <f t="shared" si="10"/>
        <v>0</v>
      </c>
      <c r="AA52" s="43">
        <f t="shared" si="11"/>
        <v>0</v>
      </c>
      <c r="AB52" s="43">
        <f t="shared" si="12"/>
        <v>0</v>
      </c>
      <c r="AC52" s="44">
        <f t="shared" si="6"/>
        <v>0</v>
      </c>
      <c r="AD52" s="6" t="str">
        <f t="shared" si="13"/>
        <v>○</v>
      </c>
    </row>
    <row r="53" spans="1:30" ht="17.45" customHeight="1" x14ac:dyDescent="0.4">
      <c r="A53" s="38" t="s">
        <v>53</v>
      </c>
      <c r="B53" s="2">
        <f t="shared" si="7"/>
        <v>41</v>
      </c>
      <c r="C53" s="39"/>
      <c r="D53" s="39"/>
      <c r="E53" s="16"/>
      <c r="F53" s="16"/>
      <c r="G53" s="39"/>
      <c r="I53" s="16"/>
      <c r="J53" s="16"/>
      <c r="K53" s="40"/>
      <c r="L53" s="40"/>
      <c r="M53" s="41">
        <f t="shared" si="8"/>
        <v>0</v>
      </c>
      <c r="O53" s="40"/>
      <c r="P53" s="40"/>
      <c r="Q53" s="41">
        <f t="shared" si="5"/>
        <v>0</v>
      </c>
      <c r="S53" s="41"/>
      <c r="T53" s="41"/>
      <c r="V53" s="48"/>
      <c r="X53" s="24" t="str">
        <f t="shared" si="9"/>
        <v>-</v>
      </c>
      <c r="Y53" s="42">
        <f t="shared" si="10"/>
        <v>0</v>
      </c>
      <c r="AA53" s="43">
        <f t="shared" si="11"/>
        <v>0</v>
      </c>
      <c r="AB53" s="43">
        <f t="shared" si="12"/>
        <v>0</v>
      </c>
      <c r="AC53" s="44">
        <f t="shared" si="6"/>
        <v>0</v>
      </c>
      <c r="AD53" s="6" t="str">
        <f t="shared" si="13"/>
        <v>○</v>
      </c>
    </row>
    <row r="54" spans="1:30" ht="17.45" customHeight="1" x14ac:dyDescent="0.4">
      <c r="A54" s="38" t="s">
        <v>53</v>
      </c>
      <c r="B54" s="2">
        <f t="shared" si="7"/>
        <v>42</v>
      </c>
      <c r="C54" s="39"/>
      <c r="D54" s="39"/>
      <c r="E54" s="16"/>
      <c r="F54" s="16"/>
      <c r="G54" s="39"/>
      <c r="I54" s="16"/>
      <c r="J54" s="16"/>
      <c r="K54" s="40"/>
      <c r="L54" s="40"/>
      <c r="M54" s="41">
        <f t="shared" si="8"/>
        <v>0</v>
      </c>
      <c r="O54" s="40"/>
      <c r="P54" s="40"/>
      <c r="Q54" s="41">
        <f t="shared" si="5"/>
        <v>0</v>
      </c>
      <c r="S54" s="41"/>
      <c r="T54" s="41"/>
      <c r="V54" s="48"/>
      <c r="X54" s="24" t="str">
        <f t="shared" si="9"/>
        <v>-</v>
      </c>
      <c r="Y54" s="42">
        <f t="shared" si="10"/>
        <v>0</v>
      </c>
      <c r="AA54" s="43">
        <f t="shared" si="11"/>
        <v>0</v>
      </c>
      <c r="AB54" s="43">
        <f t="shared" si="12"/>
        <v>0</v>
      </c>
      <c r="AC54" s="44">
        <f t="shared" si="6"/>
        <v>0</v>
      </c>
      <c r="AD54" s="6" t="str">
        <f t="shared" si="13"/>
        <v>○</v>
      </c>
    </row>
    <row r="55" spans="1:30" ht="17.45" customHeight="1" x14ac:dyDescent="0.4">
      <c r="A55" s="38" t="s">
        <v>53</v>
      </c>
      <c r="B55" s="2">
        <f t="shared" si="7"/>
        <v>43</v>
      </c>
      <c r="C55" s="39"/>
      <c r="D55" s="39"/>
      <c r="E55" s="16"/>
      <c r="F55" s="16"/>
      <c r="G55" s="39"/>
      <c r="I55" s="16"/>
      <c r="J55" s="16"/>
      <c r="K55" s="40"/>
      <c r="L55" s="40"/>
      <c r="M55" s="41">
        <f t="shared" si="8"/>
        <v>0</v>
      </c>
      <c r="O55" s="40"/>
      <c r="P55" s="40"/>
      <c r="Q55" s="41">
        <f t="shared" si="5"/>
        <v>0</v>
      </c>
      <c r="S55" s="41"/>
      <c r="T55" s="41"/>
      <c r="V55" s="48"/>
      <c r="X55" s="24" t="str">
        <f t="shared" si="9"/>
        <v>-</v>
      </c>
      <c r="Y55" s="42">
        <f t="shared" si="10"/>
        <v>0</v>
      </c>
      <c r="AA55" s="43">
        <f t="shared" si="11"/>
        <v>0</v>
      </c>
      <c r="AB55" s="43">
        <f t="shared" si="12"/>
        <v>0</v>
      </c>
      <c r="AC55" s="44">
        <f t="shared" si="6"/>
        <v>0</v>
      </c>
      <c r="AD55" s="6" t="str">
        <f t="shared" si="13"/>
        <v>○</v>
      </c>
    </row>
    <row r="56" spans="1:30" ht="17.45" customHeight="1" x14ac:dyDescent="0.4">
      <c r="A56" s="38" t="s">
        <v>53</v>
      </c>
      <c r="B56" s="2">
        <f t="shared" si="7"/>
        <v>44</v>
      </c>
      <c r="C56" s="39"/>
      <c r="D56" s="39"/>
      <c r="E56" s="16"/>
      <c r="F56" s="16"/>
      <c r="G56" s="39"/>
      <c r="I56" s="16"/>
      <c r="J56" s="16"/>
      <c r="K56" s="40"/>
      <c r="L56" s="40"/>
      <c r="M56" s="41">
        <f t="shared" si="8"/>
        <v>0</v>
      </c>
      <c r="O56" s="40"/>
      <c r="P56" s="40"/>
      <c r="Q56" s="41">
        <f t="shared" si="5"/>
        <v>0</v>
      </c>
      <c r="S56" s="41"/>
      <c r="T56" s="41"/>
      <c r="V56" s="48"/>
      <c r="X56" s="24" t="str">
        <f t="shared" si="9"/>
        <v>-</v>
      </c>
      <c r="Y56" s="42">
        <f t="shared" si="10"/>
        <v>0</v>
      </c>
      <c r="AA56" s="43">
        <f t="shared" si="11"/>
        <v>0</v>
      </c>
      <c r="AB56" s="43">
        <f t="shared" si="12"/>
        <v>0</v>
      </c>
      <c r="AC56" s="44">
        <f t="shared" si="6"/>
        <v>0</v>
      </c>
      <c r="AD56" s="6" t="str">
        <f t="shared" si="13"/>
        <v>○</v>
      </c>
    </row>
    <row r="57" spans="1:30" ht="17.45" customHeight="1" x14ac:dyDescent="0.4">
      <c r="A57" s="38" t="s">
        <v>53</v>
      </c>
      <c r="B57" s="2">
        <f t="shared" si="7"/>
        <v>45</v>
      </c>
      <c r="C57" s="39"/>
      <c r="D57" s="39"/>
      <c r="E57" s="16"/>
      <c r="F57" s="16"/>
      <c r="G57" s="39"/>
      <c r="I57" s="16"/>
      <c r="J57" s="16"/>
      <c r="K57" s="40"/>
      <c r="L57" s="40"/>
      <c r="M57" s="41">
        <f t="shared" si="8"/>
        <v>0</v>
      </c>
      <c r="O57" s="40"/>
      <c r="P57" s="40"/>
      <c r="Q57" s="41">
        <f t="shared" si="5"/>
        <v>0</v>
      </c>
      <c r="S57" s="41"/>
      <c r="T57" s="41"/>
      <c r="V57" s="48"/>
      <c r="X57" s="24" t="str">
        <f t="shared" si="9"/>
        <v>-</v>
      </c>
      <c r="Y57" s="42">
        <f t="shared" si="10"/>
        <v>0</v>
      </c>
      <c r="AA57" s="43">
        <f t="shared" si="11"/>
        <v>0</v>
      </c>
      <c r="AB57" s="43">
        <f t="shared" si="12"/>
        <v>0</v>
      </c>
      <c r="AC57" s="44">
        <f t="shared" si="6"/>
        <v>0</v>
      </c>
      <c r="AD57" s="6" t="str">
        <f t="shared" si="13"/>
        <v>○</v>
      </c>
    </row>
    <row r="58" spans="1:30" ht="17.45" customHeight="1" x14ac:dyDescent="0.4">
      <c r="A58" s="38" t="s">
        <v>53</v>
      </c>
      <c r="B58" s="2">
        <f t="shared" si="7"/>
        <v>46</v>
      </c>
      <c r="C58" s="39"/>
      <c r="D58" s="39"/>
      <c r="E58" s="16"/>
      <c r="F58" s="16"/>
      <c r="G58" s="39"/>
      <c r="I58" s="16"/>
      <c r="J58" s="16"/>
      <c r="K58" s="40"/>
      <c r="L58" s="40"/>
      <c r="M58" s="41">
        <f t="shared" si="8"/>
        <v>0</v>
      </c>
      <c r="O58" s="40"/>
      <c r="P58" s="40"/>
      <c r="Q58" s="41">
        <f t="shared" si="5"/>
        <v>0</v>
      </c>
      <c r="S58" s="41"/>
      <c r="T58" s="41"/>
      <c r="V58" s="48"/>
      <c r="X58" s="24" t="str">
        <f t="shared" si="9"/>
        <v>-</v>
      </c>
      <c r="Y58" s="42">
        <f t="shared" si="10"/>
        <v>0</v>
      </c>
      <c r="AA58" s="43">
        <f t="shared" si="11"/>
        <v>0</v>
      </c>
      <c r="AB58" s="43">
        <f t="shared" si="12"/>
        <v>0</v>
      </c>
      <c r="AC58" s="44">
        <f t="shared" si="6"/>
        <v>0</v>
      </c>
      <c r="AD58" s="6" t="str">
        <f t="shared" si="13"/>
        <v>○</v>
      </c>
    </row>
    <row r="59" spans="1:30" ht="17.45" customHeight="1" x14ac:dyDescent="0.4">
      <c r="A59" s="38" t="s">
        <v>53</v>
      </c>
      <c r="B59" s="2">
        <f t="shared" si="7"/>
        <v>47</v>
      </c>
      <c r="C59" s="39"/>
      <c r="D59" s="39"/>
      <c r="E59" s="16"/>
      <c r="F59" s="16"/>
      <c r="G59" s="39"/>
      <c r="I59" s="16"/>
      <c r="J59" s="16"/>
      <c r="K59" s="40"/>
      <c r="L59" s="40"/>
      <c r="M59" s="41">
        <f t="shared" si="8"/>
        <v>0</v>
      </c>
      <c r="O59" s="40"/>
      <c r="P59" s="40"/>
      <c r="Q59" s="41">
        <f t="shared" si="5"/>
        <v>0</v>
      </c>
      <c r="S59" s="41"/>
      <c r="T59" s="41"/>
      <c r="V59" s="48"/>
      <c r="X59" s="24" t="str">
        <f t="shared" si="9"/>
        <v>-</v>
      </c>
      <c r="Y59" s="42">
        <f t="shared" si="10"/>
        <v>0</v>
      </c>
      <c r="AA59" s="43">
        <f t="shared" si="11"/>
        <v>0</v>
      </c>
      <c r="AB59" s="43">
        <f t="shared" si="12"/>
        <v>0</v>
      </c>
      <c r="AC59" s="44">
        <f t="shared" si="6"/>
        <v>0</v>
      </c>
      <c r="AD59" s="6" t="str">
        <f t="shared" si="13"/>
        <v>○</v>
      </c>
    </row>
    <row r="60" spans="1:30" ht="17.45" customHeight="1" x14ac:dyDescent="0.4">
      <c r="A60" s="38" t="s">
        <v>53</v>
      </c>
      <c r="B60" s="2">
        <f t="shared" si="7"/>
        <v>48</v>
      </c>
      <c r="C60" s="39"/>
      <c r="D60" s="39"/>
      <c r="E60" s="16"/>
      <c r="F60" s="16"/>
      <c r="G60" s="39"/>
      <c r="I60" s="16"/>
      <c r="J60" s="16"/>
      <c r="K60" s="40"/>
      <c r="L60" s="40"/>
      <c r="M60" s="41">
        <f t="shared" si="8"/>
        <v>0</v>
      </c>
      <c r="O60" s="40"/>
      <c r="P60" s="40"/>
      <c r="Q60" s="41">
        <f t="shared" si="5"/>
        <v>0</v>
      </c>
      <c r="S60" s="41"/>
      <c r="T60" s="41"/>
      <c r="V60" s="48"/>
      <c r="X60" s="24" t="str">
        <f t="shared" si="9"/>
        <v>-</v>
      </c>
      <c r="Y60" s="42">
        <f t="shared" si="10"/>
        <v>0</v>
      </c>
      <c r="AA60" s="43">
        <f t="shared" si="11"/>
        <v>0</v>
      </c>
      <c r="AB60" s="43">
        <f t="shared" si="12"/>
        <v>0</v>
      </c>
      <c r="AC60" s="44">
        <f t="shared" si="6"/>
        <v>0</v>
      </c>
      <c r="AD60" s="6" t="str">
        <f t="shared" si="13"/>
        <v>○</v>
      </c>
    </row>
    <row r="61" spans="1:30" ht="17.45" customHeight="1" x14ac:dyDescent="0.4">
      <c r="A61" s="38" t="s">
        <v>53</v>
      </c>
      <c r="B61" s="2">
        <f t="shared" si="7"/>
        <v>49</v>
      </c>
      <c r="C61" s="39"/>
      <c r="D61" s="39"/>
      <c r="E61" s="16"/>
      <c r="F61" s="16"/>
      <c r="G61" s="39"/>
      <c r="I61" s="16"/>
      <c r="J61" s="16"/>
      <c r="K61" s="40"/>
      <c r="L61" s="40"/>
      <c r="M61" s="41">
        <f t="shared" si="8"/>
        <v>0</v>
      </c>
      <c r="O61" s="40"/>
      <c r="P61" s="40"/>
      <c r="Q61" s="41">
        <f t="shared" si="5"/>
        <v>0</v>
      </c>
      <c r="S61" s="41"/>
      <c r="T61" s="41"/>
      <c r="V61" s="48"/>
      <c r="X61" s="24" t="str">
        <f t="shared" si="9"/>
        <v>-</v>
      </c>
      <c r="Y61" s="42">
        <f t="shared" si="10"/>
        <v>0</v>
      </c>
      <c r="AA61" s="43">
        <f t="shared" si="11"/>
        <v>0</v>
      </c>
      <c r="AB61" s="43">
        <f t="shared" si="12"/>
        <v>0</v>
      </c>
      <c r="AC61" s="44">
        <f t="shared" si="6"/>
        <v>0</v>
      </c>
      <c r="AD61" s="6" t="str">
        <f t="shared" si="13"/>
        <v>○</v>
      </c>
    </row>
    <row r="62" spans="1:30" ht="17.45" customHeight="1" x14ac:dyDescent="0.4">
      <c r="A62" s="38" t="s">
        <v>53</v>
      </c>
      <c r="B62" s="2">
        <f t="shared" si="7"/>
        <v>50</v>
      </c>
      <c r="C62" s="39"/>
      <c r="D62" s="39"/>
      <c r="E62" s="16"/>
      <c r="F62" s="16"/>
      <c r="G62" s="39"/>
      <c r="I62" s="16"/>
      <c r="J62" s="16"/>
      <c r="K62" s="40"/>
      <c r="L62" s="40"/>
      <c r="M62" s="41">
        <f t="shared" si="8"/>
        <v>0</v>
      </c>
      <c r="O62" s="40"/>
      <c r="P62" s="40"/>
      <c r="Q62" s="41">
        <f t="shared" si="5"/>
        <v>0</v>
      </c>
      <c r="S62" s="41"/>
      <c r="T62" s="41"/>
      <c r="V62" s="48"/>
      <c r="X62" s="24" t="str">
        <f t="shared" si="9"/>
        <v>-</v>
      </c>
      <c r="Y62" s="42">
        <f t="shared" si="10"/>
        <v>0</v>
      </c>
      <c r="AA62" s="43">
        <f t="shared" si="11"/>
        <v>0</v>
      </c>
      <c r="AB62" s="43">
        <f t="shared" si="12"/>
        <v>0</v>
      </c>
      <c r="AC62" s="44">
        <f t="shared" si="6"/>
        <v>0</v>
      </c>
      <c r="AD62" s="6" t="str">
        <f t="shared" si="13"/>
        <v>○</v>
      </c>
    </row>
    <row r="64" spans="1:30" x14ac:dyDescent="0.4">
      <c r="E64" s="2">
        <f>COUNTIF(E13:E62,"教員")</f>
        <v>3</v>
      </c>
      <c r="F64" s="2">
        <f>COUNTIFS(E13:E62,"教員",F13:F62,"○")</f>
        <v>2</v>
      </c>
      <c r="M64" s="44">
        <f>SUM(M13:M62)</f>
        <v>39300</v>
      </c>
      <c r="O64" s="44">
        <f t="shared" ref="O64:Q64" si="14">SUM(O13:O62)</f>
        <v>30000</v>
      </c>
      <c r="P64" s="44">
        <f t="shared" si="14"/>
        <v>30000</v>
      </c>
      <c r="Q64" s="44">
        <f t="shared" si="14"/>
        <v>60000</v>
      </c>
      <c r="Y64" s="43">
        <f>SUM(Y13:Y62)</f>
        <v>51000</v>
      </c>
      <c r="AA64" s="43">
        <f>SUMIF(E13:E62,"教員",AA13:AA62)</f>
        <v>4785000</v>
      </c>
      <c r="AB64" s="43">
        <f>SUMIF(E13:E62,"教員",AB13:AB62)</f>
        <v>4660000</v>
      </c>
    </row>
  </sheetData>
  <mergeCells count="36">
    <mergeCell ref="C7:D8"/>
    <mergeCell ref="E7:G8"/>
    <mergeCell ref="O7:P7"/>
    <mergeCell ref="C5:D6"/>
    <mergeCell ref="E5:G6"/>
    <mergeCell ref="I5:J5"/>
    <mergeCell ref="O5:P6"/>
    <mergeCell ref="M7:M8"/>
    <mergeCell ref="I7:L8"/>
    <mergeCell ref="K11:K12"/>
    <mergeCell ref="M11:M12"/>
    <mergeCell ref="C9:E10"/>
    <mergeCell ref="F9:F12"/>
    <mergeCell ref="G9:G12"/>
    <mergeCell ref="I9:J9"/>
    <mergeCell ref="K9:M9"/>
    <mergeCell ref="L11:L12"/>
    <mergeCell ref="K10:L10"/>
    <mergeCell ref="C11:C12"/>
    <mergeCell ref="D11:D12"/>
    <mergeCell ref="E11:E12"/>
    <mergeCell ref="I11:I12"/>
    <mergeCell ref="J11:J12"/>
    <mergeCell ref="O10:O12"/>
    <mergeCell ref="P10:P12"/>
    <mergeCell ref="T5:T6"/>
    <mergeCell ref="Q5:Q6"/>
    <mergeCell ref="X10:X12"/>
    <mergeCell ref="S9:T9"/>
    <mergeCell ref="V10:V12"/>
    <mergeCell ref="V5:V9"/>
    <mergeCell ref="Q10:Q12"/>
    <mergeCell ref="S10:S12"/>
    <mergeCell ref="T10:T12"/>
    <mergeCell ref="O9:Q9"/>
    <mergeCell ref="S5:S6"/>
  </mergeCells>
  <phoneticPr fontId="2"/>
  <conditionalFormatting sqref="F13:F62">
    <cfRule type="containsBlanks" dxfId="14" priority="18">
      <formula>LEN(TRIM(F13))=0</formula>
    </cfRule>
  </conditionalFormatting>
  <conditionalFormatting sqref="K10">
    <cfRule type="expression" dxfId="13" priority="9">
      <formula>$K$9="なし"</formula>
    </cfRule>
    <cfRule type="containsBlanks" dxfId="12" priority="19">
      <formula>LEN(TRIM(K10))=0</formula>
    </cfRule>
  </conditionalFormatting>
  <conditionalFormatting sqref="K9:M9">
    <cfRule type="containsBlanks" dxfId="11" priority="17">
      <formula>LEN(TRIM(K9))=0</formula>
    </cfRule>
  </conditionalFormatting>
  <conditionalFormatting sqref="M13:M62">
    <cfRule type="expression" dxfId="10" priority="5">
      <formula>$I13="★"</formula>
    </cfRule>
    <cfRule type="expression" dxfId="9" priority="10">
      <formula>$F13="○"</formula>
    </cfRule>
    <cfRule type="cellIs" dxfId="8" priority="11" operator="lessThan">
      <formula>$K13*3</formula>
    </cfRule>
  </conditionalFormatting>
  <conditionalFormatting sqref="C13:E62">
    <cfRule type="containsBlanks" dxfId="7" priority="13">
      <formula>LEN(TRIM(C13))=0</formula>
    </cfRule>
  </conditionalFormatting>
  <conditionalFormatting sqref="J13:M62">
    <cfRule type="expression" dxfId="6" priority="7">
      <formula>$I13="‐"</formula>
    </cfRule>
  </conditionalFormatting>
  <conditionalFormatting sqref="O13:P62">
    <cfRule type="containsBlanks" dxfId="5" priority="20">
      <formula>LEN(TRIM(O13))=0</formula>
    </cfRule>
  </conditionalFormatting>
  <conditionalFormatting sqref="S13:T62">
    <cfRule type="containsBlanks" dxfId="4" priority="16">
      <formula>LEN(TRIM(S13))=0</formula>
    </cfRule>
  </conditionalFormatting>
  <conditionalFormatting sqref="I13:M62">
    <cfRule type="expression" dxfId="3" priority="15">
      <formula>$K$9="なし"</formula>
    </cfRule>
  </conditionalFormatting>
  <conditionalFormatting sqref="I13:L62">
    <cfRule type="containsBlanks" dxfId="2" priority="12">
      <formula>LEN(TRIM(I13))=0</formula>
    </cfRule>
  </conditionalFormatting>
  <conditionalFormatting sqref="G13:G62">
    <cfRule type="containsBlanks" dxfId="1" priority="8">
      <formula>LEN(TRIM(G13))=0</formula>
    </cfRule>
  </conditionalFormatting>
  <conditionalFormatting sqref="V13:V62">
    <cfRule type="containsBlanks" dxfId="0" priority="1">
      <formula>LEN(TRIM(V13))=0</formula>
    </cfRule>
  </conditionalFormatting>
  <dataValidations count="6">
    <dataValidation type="list" allowBlank="1" showInputMessage="1" showErrorMessage="1" sqref="J13:J62">
      <formula1>"基本給増額,手当支給（毎月）,時給単価増額"</formula1>
    </dataValidation>
    <dataValidation type="list" allowBlank="1" showInputMessage="1" showErrorMessage="1" sqref="I13:I62">
      <formula1>"○,‐,★"</formula1>
    </dataValidation>
    <dataValidation type="list" allowBlank="1" showInputMessage="1" showErrorMessage="1" sqref="E13:E62">
      <formula1>"教員,職員"</formula1>
    </dataValidation>
    <dataValidation type="list" allowBlank="1" showInputMessage="1" showErrorMessage="1" sqref="K9:M9">
      <formula1>"あり,なし"</formula1>
    </dataValidation>
    <dataValidation type="list" allowBlank="1" showInputMessage="1" showErrorMessage="1" sqref="F13:F62">
      <formula1>"○"</formula1>
    </dataValidation>
    <dataValidation type="list" allowBlank="1" showInputMessage="1" showErrorMessage="1" sqref="V13:V62">
      <formula1>"有,無"</formula1>
    </dataValidation>
  </dataValidations>
  <pageMargins left="0.70866141732283472" right="0.70866141732283472" top="0.74803149606299213" bottom="0.74803149606299213" header="0.31496062992125984" footer="0.31496062992125984"/>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調査書</vt:lpstr>
      <vt:lpstr>給与改善実績報告（専任）</vt:lpstr>
      <vt:lpstr>給与改善実績報告（専任以外）</vt:lpstr>
      <vt:lpstr>給与改善実績報告（専任）記入例</vt:lpstr>
      <vt:lpstr>給与改善実績報告（専任以外）記入例</vt:lpstr>
      <vt:lpstr>'給与改善実績報告（専任）'!Print_Area</vt:lpstr>
      <vt:lpstr>'給与改善実績報告（専任）記入例'!Print_Area</vt:lpstr>
      <vt:lpstr>'給与改善実績報告（専任以外）'!Print_Area</vt:lpstr>
      <vt:lpstr>'給与改善実績報告（専任以外）記入例'!Print_Area</vt:lpstr>
      <vt:lpstr>調査書!Print_Area</vt:lpstr>
      <vt:lpstr>'給与改善実績報告（専任）'!Print_Titles</vt:lpstr>
      <vt:lpstr>'給与改善実績報告（専任）記入例'!Print_Titles</vt:lpstr>
      <vt:lpstr>'給与改善実績報告（専任以外）'!Print_Titles</vt:lpstr>
      <vt:lpstr>'給与改善実績報告（専任以外）記入例'!Print_Titles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コメント</dc:creator>
  <cp:lastModifiedBy>大阪府</cp:lastModifiedBy>
  <cp:lastPrinted>2023-03-28T00:51:23Z</cp:lastPrinted>
  <dcterms:created xsi:type="dcterms:W3CDTF">2022-09-20T10:35:14Z</dcterms:created>
  <dcterms:modified xsi:type="dcterms:W3CDTF">2023-03-30T01:02:18Z</dcterms:modified>
</cp:coreProperties>
</file>