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95" windowHeight="7470" tabRatio="711" activeTab="0"/>
  </bookViews>
  <sheets>
    <sheet name="【別紙】給与改善計画詳細" sheetId="1" r:id="rId1"/>
    <sheet name="【記入例】給与改善計画詳細" sheetId="2" r:id="rId2"/>
  </sheets>
  <definedNames>
    <definedName name="_xlfn.AVERAGEIF" hidden="1">#NAME?</definedName>
    <definedName name="_xlfn.IFERROR" hidden="1">#NAME?</definedName>
    <definedName name="_xlnm.Print_Area" localSheetId="1">'【記入例】給与改善計画詳細'!$B$1:$O$75</definedName>
    <definedName name="_xlnm.Print_Area" localSheetId="0">'【別紙】給与改善計画詳細'!$B$1:$O$75</definedName>
    <definedName name="_xlnm.Print_Titles" localSheetId="1">'【記入例】給与改善計画詳細'!$24:$31</definedName>
    <definedName name="_xlnm.Print_Titles" localSheetId="0">'【別紙】給与改善計画詳細'!$1:$23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H20" authorId="0">
      <text>
        <r>
          <rPr>
            <b/>
            <u val="single"/>
            <sz val="11"/>
            <rFont val="MS P ゴシック"/>
            <family val="3"/>
          </rPr>
          <t>通勤手当および教育支援体制整備事業交付金（幼稚園の教育体制支援事業）にかかる改善額は除いて下さい</t>
        </r>
        <r>
          <rPr>
            <sz val="11"/>
            <rFont val="MS P ゴシック"/>
            <family val="3"/>
          </rPr>
          <t>。</t>
        </r>
      </text>
    </comment>
  </commentList>
</comments>
</file>

<file path=xl/comments2.xml><?xml version="1.0" encoding="utf-8"?>
<comments xmlns="http://schemas.openxmlformats.org/spreadsheetml/2006/main">
  <authors>
    <author>野田　健太</author>
    <author>大阪府庁</author>
    <author>大阪府</author>
  </authors>
  <commentList>
    <comment ref="L19" authorId="0">
      <text>
        <r>
          <rPr>
            <sz val="12"/>
            <rFont val="ＭＳ Ｐゴシック"/>
            <family val="3"/>
          </rPr>
          <t>特記事項がある場合のみ記入。</t>
        </r>
      </text>
    </comment>
    <comment ref="C23" authorId="0">
      <text>
        <r>
          <rPr>
            <sz val="12"/>
            <rFont val="ＭＳ Ｐゴシック"/>
            <family val="3"/>
          </rPr>
          <t xml:space="preserve">基礎資料に記載の教職員コード順に入力。
</t>
        </r>
        <r>
          <rPr>
            <b/>
            <sz val="12"/>
            <rFont val="ＭＳ Ｐゴシック"/>
            <family val="3"/>
          </rPr>
          <t>※必ず、R３.10月提出の「給与改善計画詳細」と同じ順番で入力してください。</t>
        </r>
      </text>
    </comment>
    <comment ref="D23" authorId="1">
      <text>
        <r>
          <rPr>
            <sz val="12"/>
            <rFont val="ＭＳ Ｐゴシック"/>
            <family val="3"/>
          </rPr>
          <t xml:space="preserve">【平成28年度】平成28年4月1日以前から在籍している者
【平成29年度】平成28年4月2日から平成29年4月1日までに採用された者
【平成30年度】平成29年4月2日から平成30年4月1日までに採用された者
【平成31年度】平成30年4月2日から平成31年4月1日までに採用された者
【令和２年度】平成31年4月2日から令和２年4月1日までに採用された者
【―】令和２年4月2日以降に採用された者
</t>
        </r>
        <r>
          <rPr>
            <b/>
            <sz val="12"/>
            <rFont val="ＭＳ Ｐゴシック"/>
            <family val="3"/>
          </rPr>
          <t xml:space="preserve">
※必ず、R３.10月提出の「給与改善計画詳細」と同じ内容を入力してください。</t>
        </r>
      </text>
    </comment>
    <comment ref="G23" authorId="0">
      <text>
        <r>
          <rPr>
            <sz val="12"/>
            <rFont val="ＭＳ Ｐゴシック"/>
            <family val="3"/>
          </rPr>
          <t>自動計算</t>
        </r>
      </text>
    </comment>
    <comment ref="H23" authorId="0">
      <text>
        <r>
          <rPr>
            <sz val="12"/>
            <rFont val="ＭＳ Ｐゴシック"/>
            <family val="3"/>
          </rPr>
          <t>実績額（通勤手当を除く）を入力。</t>
        </r>
      </text>
    </comment>
    <comment ref="H20" authorId="2">
      <text>
        <r>
          <rPr>
            <sz val="11"/>
            <rFont val="MS P ゴシック"/>
            <family val="3"/>
          </rPr>
          <t>通勤手当および教育支援体制整備事業交付金（幼稚園の教育体制支援事業）にかかる改善額は除いて下さい。</t>
        </r>
      </text>
    </comment>
  </commentList>
</comments>
</file>

<file path=xl/sharedStrings.xml><?xml version="1.0" encoding="utf-8"?>
<sst xmlns="http://schemas.openxmlformats.org/spreadsheetml/2006/main" count="170" uniqueCount="67">
  <si>
    <t>計算対象者合計</t>
  </si>
  <si>
    <t>○</t>
  </si>
  <si>
    <t>教員
過半数該当</t>
  </si>
  <si>
    <t>対象外チェック表</t>
  </si>
  <si>
    <t>入力</t>
  </si>
  <si>
    <t>自動計算</t>
  </si>
  <si>
    <t>給与総額</t>
  </si>
  <si>
    <t>＜教員別記入シート＞</t>
  </si>
  <si>
    <t>＜該当判断シート＞</t>
  </si>
  <si>
    <t>計算対象
(自動判定)</t>
  </si>
  <si>
    <t>副園長
（無免許）</t>
  </si>
  <si>
    <t>備考</t>
  </si>
  <si>
    <t>選択</t>
  </si>
  <si>
    <t>基準年度</t>
  </si>
  <si>
    <t>専任教員</t>
  </si>
  <si>
    <t>個人別改善率達成
（自動判定）</t>
  </si>
  <si>
    <t>個人別改善率
(自動計算)</t>
  </si>
  <si>
    <t>平成28年度</t>
  </si>
  <si>
    <t>平成29年度</t>
  </si>
  <si>
    <t>基準年度（①）</t>
  </si>
  <si>
    <t>給与総額
（通勤手当除く）</t>
  </si>
  <si>
    <t>給与改善率（④）
(③／①）</t>
  </si>
  <si>
    <t>基 準 年 度</t>
  </si>
  <si>
    <t>氏名</t>
  </si>
  <si>
    <t>対象</t>
  </si>
  <si>
    <r>
      <t xml:space="preserve">     選択した</t>
    </r>
    <r>
      <rPr>
        <b/>
        <u val="single"/>
        <sz val="12"/>
        <color indexed="10"/>
        <rFont val="ＭＳ Ｐゴシック"/>
        <family val="3"/>
      </rPr>
      <t>基準年度の</t>
    </r>
    <r>
      <rPr>
        <sz val="12"/>
        <color indexed="10"/>
        <rFont val="ＭＳ Ｐゴシック"/>
        <family val="3"/>
      </rPr>
      <t>給与総額・通勤手当の金額を記入</t>
    </r>
  </si>
  <si>
    <t>退職</t>
  </si>
  <si>
    <t>―</t>
  </si>
  <si>
    <t>基礎資料の教職員コード</t>
  </si>
  <si>
    <t>給与総額
（Ａ）</t>
  </si>
  <si>
    <t>通勤手当
（Ｂ）</t>
  </si>
  <si>
    <t>１．記入方法</t>
  </si>
  <si>
    <t>２．添付資料</t>
  </si>
  <si>
    <t>３．給与改善実績</t>
  </si>
  <si>
    <t>　・給与規程</t>
  </si>
  <si>
    <t>　・給料表</t>
  </si>
  <si>
    <t>　　・複数園の場合、幼稚園毎に本用紙を作成</t>
  </si>
  <si>
    <t>幼稚園番号　</t>
  </si>
  <si>
    <t>幼稚園名　</t>
  </si>
  <si>
    <t>　　・下記「３．給与改善実績」の「教員別記入シート」欄に実績を記入</t>
  </si>
  <si>
    <t>給与改善見込額（③）
（②－①）</t>
  </si>
  <si>
    <t>専任教員</t>
  </si>
  <si>
    <t>計算対象</t>
  </si>
  <si>
    <t>役員</t>
  </si>
  <si>
    <t>計算対象額
（Ａ）－（Ｂ）</t>
  </si>
  <si>
    <t>基準年度</t>
  </si>
  <si>
    <t>平成30年度</t>
  </si>
  <si>
    <t>計算対象者合計</t>
  </si>
  <si>
    <t>平成31年度</t>
  </si>
  <si>
    <t>令和３年度（②）</t>
  </si>
  <si>
    <t>処遇改善加算該当
（④ ＞ 4.5% ）</t>
  </si>
  <si>
    <t>R３新規採用・
転出入・退職・休職</t>
  </si>
  <si>
    <t>●●　●●</t>
  </si>
  <si>
    <t>R1.10～産休・育休</t>
  </si>
  <si>
    <t>R３途中退職</t>
  </si>
  <si>
    <t>R2.7～産休</t>
  </si>
  <si>
    <t>令和２年度</t>
  </si>
  <si>
    <t>R2..9採用</t>
  </si>
  <si>
    <t>R3.4採用</t>
  </si>
  <si>
    <t>　・令和３年度の給与支給実績が確認できる資料（年間給与台帳等）</t>
  </si>
  <si>
    <t>令和３年度</t>
  </si>
  <si>
    <r>
      <rPr>
        <sz val="12"/>
        <rFont val="ＭＳ Ｐゴシック"/>
        <family val="3"/>
      </rPr>
      <t>令和３年度基</t>
    </r>
    <r>
      <rPr>
        <sz val="12"/>
        <color indexed="8"/>
        <rFont val="ＭＳ Ｐゴシック"/>
        <family val="3"/>
      </rPr>
      <t xml:space="preserve">礎資料に記載している
専任教員 </t>
    </r>
    <r>
      <rPr>
        <u val="single"/>
        <sz val="12"/>
        <color indexed="8"/>
        <rFont val="ＭＳ Ｐゴシック"/>
        <family val="3"/>
      </rPr>
      <t>全員</t>
    </r>
    <r>
      <rPr>
        <sz val="12"/>
        <color indexed="8"/>
        <rFont val="ＭＳ Ｐゴシック"/>
        <family val="3"/>
      </rPr>
      <t xml:space="preserve"> について、氏名を記入し、
基準年度を選択
</t>
    </r>
    <r>
      <rPr>
        <sz val="12"/>
        <color indexed="10"/>
        <rFont val="ＭＳ Ｐゴシック"/>
        <family val="3"/>
      </rPr>
      <t>※園長、兼任教員、職員等は記入不可</t>
    </r>
  </si>
  <si>
    <t>処遇改善加算該当
（④ ＞ 4.5% ）</t>
  </si>
  <si>
    <t>【別紙１】給与改善実績報告書</t>
  </si>
  <si>
    <t>給与総額
（実績）を記入</t>
  </si>
  <si>
    <t>※通勤手当および教育支援体制整備事業交付金（幼稚園の教育体制支援事業）にかかる改善額は除いて下さい。</t>
  </si>
  <si>
    <r>
      <t xml:space="preserve">給与総額
（実績）を記入
</t>
    </r>
    <r>
      <rPr>
        <b/>
        <u val="single"/>
        <sz val="12"/>
        <color indexed="10"/>
        <rFont val="ＭＳ Ｐゴシック"/>
        <family val="3"/>
      </rPr>
      <t>※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</si>
</sst>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@\)"/>
    <numFmt numFmtId="181" formatCode="#,##0_ "/>
    <numFmt numFmtId="182" formatCode="#,##0_);[Red]\(#,##0\)"/>
    <numFmt numFmtId="183" formatCode="0_ "/>
    <numFmt numFmtId="184" formatCode="#,##0.0_ "/>
    <numFmt numFmtId="185" formatCode="[&lt;=999]000;[&lt;=99999]000\-00;000\-0000"/>
    <numFmt numFmtId="186" formatCode="\-_ "/>
    <numFmt numFmtId="187" formatCode="0_);\(0\)"/>
    <numFmt numFmtId="188" formatCode="m&quot;月&quot;d&quot;日&quot;;@"/>
    <numFmt numFmtId="189" formatCode="mmm\-yyyy"/>
    <numFmt numFmtId="190" formatCode="aaaa"/>
    <numFmt numFmtId="191" formatCode="aaa"/>
    <numFmt numFmtId="192" formatCode="0_);[Red]\(0\)"/>
    <numFmt numFmtId="193" formatCode="0.0_);[Red]\(0.0\)"/>
    <numFmt numFmtId="194" formatCode="0.00_);[Red]\(0.00\)"/>
    <numFmt numFmtId="195" formatCode="0.0_);[Red]\(0.0\)&quot;時間&quot;"/>
    <numFmt numFmtId="196" formatCode="#,##0.0;[Red]\-#,##0.0"/>
    <numFmt numFmtId="197" formatCode="0.0%"/>
    <numFmt numFmtId="198" formatCode="#,##0&quot;円&quot;"/>
    <numFmt numFmtId="199" formatCode="0&quot;人&quot;"/>
    <numFmt numFmtId="200" formatCode="[$-411]ggge&quot;年&quot;m&quot;月&quot;d&quot;日&quot;;@"/>
    <numFmt numFmtId="201" formatCode="#,##0;&quot;▲ &quot;#,##0"/>
    <numFmt numFmtId="202" formatCode="#,##0.0%;&quot;▲&quot;#,##0.0%"/>
    <numFmt numFmtId="203" formatCode="#,##0&quot;人&quot;;&quot;▲ &quot;#,##0&quot;人&quot;"/>
    <numFmt numFmtId="204" formatCode="#,##0&quot;千円&quot;;&quot;▲ &quot;#,##0&quot;千円&quot;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00000%"/>
    <numFmt numFmtId="211" formatCode="0.0000000"/>
    <numFmt numFmtId="212" formatCode="0.00000000"/>
    <numFmt numFmtId="213" formatCode="0.0000000000"/>
    <numFmt numFmtId="214" formatCode="&quot;年&quot;"/>
    <numFmt numFmtId="215" formatCode="0.0"/>
    <numFmt numFmtId="216" formatCode="0.000000"/>
    <numFmt numFmtId="217" formatCode="0.00000"/>
    <numFmt numFmtId="218" formatCode="0.0000"/>
    <numFmt numFmtId="219" formatCode="0.00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6"/>
      <name val="ＭＳ Ｐゴシック"/>
      <family val="3"/>
    </font>
    <font>
      <sz val="11"/>
      <name val="MS P ゴシック"/>
      <family val="3"/>
    </font>
    <font>
      <b/>
      <u val="single"/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ＭＳ Ｐゴシック"/>
      <family val="3"/>
    </font>
    <font>
      <b/>
      <u val="single"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rgb="FF000000"/>
      <name val="ＭＳ Ｐゴシック"/>
      <family val="3"/>
    </font>
    <font>
      <u val="single"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u val="single"/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medium"/>
      <top style="medium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197" fontId="60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97" fontId="61" fillId="0" borderId="0" xfId="0" applyNumberFormat="1" applyFont="1" applyBorder="1" applyAlignment="1">
      <alignment vertical="center"/>
    </xf>
    <xf numFmtId="197" fontId="61" fillId="0" borderId="0" xfId="0" applyNumberFormat="1" applyFont="1" applyBorder="1" applyAlignment="1">
      <alignment horizontal="center" vertical="center"/>
    </xf>
    <xf numFmtId="197" fontId="61" fillId="33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201" fontId="61" fillId="33" borderId="10" xfId="49" applyNumberFormat="1" applyFont="1" applyFill="1" applyBorder="1" applyAlignment="1">
      <alignment vertical="center" shrinkToFit="1"/>
    </xf>
    <xf numFmtId="0" fontId="62" fillId="0" borderId="0" xfId="0" applyFont="1" applyBorder="1" applyAlignment="1">
      <alignment horizontal="right" vertical="center"/>
    </xf>
    <xf numFmtId="201" fontId="62" fillId="0" borderId="0" xfId="0" applyNumberFormat="1" applyFont="1" applyFill="1" applyBorder="1" applyAlignment="1">
      <alignment vertical="center"/>
    </xf>
    <xf numFmtId="38" fontId="61" fillId="0" borderId="0" xfId="49" applyFont="1" applyAlignment="1">
      <alignment vertical="center"/>
    </xf>
    <xf numFmtId="201" fontId="61" fillId="33" borderId="11" xfId="49" applyNumberFormat="1" applyFont="1" applyFill="1" applyBorder="1" applyAlignment="1">
      <alignment vertical="center" shrinkToFit="1"/>
    </xf>
    <xf numFmtId="0" fontId="61" fillId="0" borderId="0" xfId="0" applyFont="1" applyAlignment="1">
      <alignment horizontal="right" vertical="center"/>
    </xf>
    <xf numFmtId="201" fontId="61" fillId="0" borderId="0" xfId="0" applyNumberFormat="1" applyFont="1" applyBorder="1" applyAlignment="1">
      <alignment vertical="center"/>
    </xf>
    <xf numFmtId="38" fontId="61" fillId="0" borderId="0" xfId="49" applyFont="1" applyAlignment="1">
      <alignment horizontal="center" vertical="center"/>
    </xf>
    <xf numFmtId="38" fontId="61" fillId="33" borderId="0" xfId="49" applyFont="1" applyFill="1" applyAlignment="1">
      <alignment vertical="center"/>
    </xf>
    <xf numFmtId="201" fontId="61" fillId="33" borderId="12" xfId="49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38" fontId="62" fillId="34" borderId="13" xfId="49" applyFont="1" applyFill="1" applyBorder="1" applyAlignment="1" applyProtection="1">
      <alignment horizontal="right" vertical="center"/>
      <protection locked="0"/>
    </xf>
    <xf numFmtId="38" fontId="62" fillId="34" borderId="14" xfId="49" applyFont="1" applyFill="1" applyBorder="1" applyAlignment="1" applyProtection="1">
      <alignment horizontal="right" vertical="center"/>
      <protection locked="0"/>
    </xf>
    <xf numFmtId="38" fontId="62" fillId="34" borderId="15" xfId="49" applyFont="1" applyFill="1" applyBorder="1" applyAlignment="1" applyProtection="1">
      <alignment horizontal="right" vertical="center"/>
      <protection locked="0"/>
    </xf>
    <xf numFmtId="0" fontId="6" fillId="6" borderId="0" xfId="61" applyFont="1" applyFill="1" applyAlignment="1" applyProtection="1">
      <alignment vertical="center"/>
      <protection/>
    </xf>
    <xf numFmtId="0" fontId="63" fillId="6" borderId="0" xfId="0" applyFont="1" applyFill="1" applyAlignment="1" applyProtection="1">
      <alignment horizontal="left" vertical="center"/>
      <protection/>
    </xf>
    <xf numFmtId="0" fontId="63" fillId="6" borderId="0" xfId="0" applyFont="1" applyFill="1" applyAlignment="1" applyProtection="1">
      <alignment vertical="center"/>
      <protection/>
    </xf>
    <xf numFmtId="0" fontId="61" fillId="6" borderId="0" xfId="0" applyFont="1" applyFill="1" applyAlignment="1" applyProtection="1">
      <alignment vertical="center"/>
      <protection/>
    </xf>
    <xf numFmtId="0" fontId="60" fillId="6" borderId="0" xfId="0" applyFont="1" applyFill="1" applyBorder="1" applyAlignment="1" applyProtection="1">
      <alignment horizontal="center" vertical="center" wrapText="1"/>
      <protection/>
    </xf>
    <xf numFmtId="197" fontId="60" fillId="6" borderId="0" xfId="0" applyNumberFormat="1" applyFont="1" applyFill="1" applyBorder="1" applyAlignment="1" applyProtection="1">
      <alignment horizontal="center" vertical="center"/>
      <protection/>
    </xf>
    <xf numFmtId="197" fontId="61" fillId="6" borderId="0" xfId="0" applyNumberFormat="1" applyFont="1" applyFill="1" applyBorder="1" applyAlignment="1" applyProtection="1">
      <alignment horizontal="center" vertical="center"/>
      <protection/>
    </xf>
    <xf numFmtId="197" fontId="61" fillId="6" borderId="0" xfId="0" applyNumberFormat="1" applyFont="1" applyFill="1" applyBorder="1" applyAlignment="1" applyProtection="1">
      <alignment vertical="center"/>
      <protection/>
    </xf>
    <xf numFmtId="0" fontId="60" fillId="6" borderId="0" xfId="0" applyFont="1" applyFill="1" applyAlignment="1" applyProtection="1">
      <alignment horizontal="left" vertical="center"/>
      <protection/>
    </xf>
    <xf numFmtId="0" fontId="60" fillId="6" borderId="0" xfId="0" applyFont="1" applyFill="1" applyBorder="1" applyAlignment="1" applyProtection="1">
      <alignment horizontal="left" vertical="center"/>
      <protection/>
    </xf>
    <xf numFmtId="38" fontId="61" fillId="6" borderId="16" xfId="49" applyFont="1" applyFill="1" applyBorder="1" applyAlignment="1" applyProtection="1">
      <alignment horizontal="center" vertical="center"/>
      <protection/>
    </xf>
    <xf numFmtId="0" fontId="61" fillId="6" borderId="17" xfId="0" applyFont="1" applyFill="1" applyBorder="1" applyAlignment="1" applyProtection="1">
      <alignment horizontal="center" vertical="center" wrapText="1"/>
      <protection/>
    </xf>
    <xf numFmtId="0" fontId="61" fillId="6" borderId="18" xfId="0" applyFont="1" applyFill="1" applyBorder="1" applyAlignment="1" applyProtection="1">
      <alignment vertical="center"/>
      <protection/>
    </xf>
    <xf numFmtId="38" fontId="61" fillId="6" borderId="19" xfId="49" applyFont="1" applyFill="1" applyBorder="1" applyAlignment="1" applyProtection="1">
      <alignment horizontal="center" vertical="center"/>
      <protection/>
    </xf>
    <xf numFmtId="201" fontId="61" fillId="6" borderId="20" xfId="0" applyNumberFormat="1" applyFont="1" applyFill="1" applyBorder="1" applyAlignment="1" applyProtection="1">
      <alignment horizontal="center" vertical="center"/>
      <protection/>
    </xf>
    <xf numFmtId="201" fontId="61" fillId="6" borderId="21" xfId="0" applyNumberFormat="1" applyFont="1" applyFill="1" applyBorder="1" applyAlignment="1" applyProtection="1">
      <alignment horizontal="center" vertical="center"/>
      <protection/>
    </xf>
    <xf numFmtId="10" fontId="61" fillId="6" borderId="20" xfId="0" applyNumberFormat="1" applyFont="1" applyFill="1" applyBorder="1" applyAlignment="1" applyProtection="1">
      <alignment horizontal="center" vertical="center"/>
      <protection/>
    </xf>
    <xf numFmtId="0" fontId="60" fillId="6" borderId="22" xfId="0" applyFont="1" applyFill="1" applyBorder="1" applyAlignment="1" applyProtection="1">
      <alignment horizontal="center" vertical="center"/>
      <protection/>
    </xf>
    <xf numFmtId="0" fontId="60" fillId="6" borderId="23" xfId="0" applyFont="1" applyFill="1" applyBorder="1" applyAlignment="1" applyProtection="1">
      <alignment horizontal="center" vertical="center"/>
      <protection/>
    </xf>
    <xf numFmtId="0" fontId="61" fillId="6" borderId="24" xfId="0" applyFont="1" applyFill="1" applyBorder="1" applyAlignment="1" applyProtection="1">
      <alignment vertical="center"/>
      <protection/>
    </xf>
    <xf numFmtId="0" fontId="61" fillId="6" borderId="0" xfId="0" applyFont="1" applyFill="1" applyAlignment="1" applyProtection="1">
      <alignment horizontal="center" vertical="center"/>
      <protection/>
    </xf>
    <xf numFmtId="0" fontId="61" fillId="6" borderId="25" xfId="0" applyFont="1" applyFill="1" applyBorder="1" applyAlignment="1" applyProtection="1">
      <alignment vertical="center"/>
      <protection/>
    </xf>
    <xf numFmtId="0" fontId="61" fillId="6" borderId="26" xfId="0" applyFont="1" applyFill="1" applyBorder="1" applyAlignment="1" applyProtection="1">
      <alignment vertical="center"/>
      <protection/>
    </xf>
    <xf numFmtId="0" fontId="62" fillId="6" borderId="27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 wrapText="1"/>
      <protection/>
    </xf>
    <xf numFmtId="0" fontId="62" fillId="6" borderId="28" xfId="0" applyFont="1" applyFill="1" applyBorder="1" applyAlignment="1" applyProtection="1">
      <alignment horizontal="center" vertical="center"/>
      <protection/>
    </xf>
    <xf numFmtId="0" fontId="62" fillId="6" borderId="29" xfId="0" applyFont="1" applyFill="1" applyBorder="1" applyAlignment="1" applyProtection="1">
      <alignment horizontal="center" vertical="center"/>
      <protection/>
    </xf>
    <xf numFmtId="0" fontId="62" fillId="6" borderId="12" xfId="0" applyFont="1" applyFill="1" applyBorder="1" applyAlignment="1" applyProtection="1">
      <alignment horizontal="center" vertical="center"/>
      <protection/>
    </xf>
    <xf numFmtId="0" fontId="62" fillId="6" borderId="30" xfId="0" applyFont="1" applyFill="1" applyBorder="1" applyAlignment="1" applyProtection="1">
      <alignment horizontal="center" vertical="center"/>
      <protection/>
    </xf>
    <xf numFmtId="0" fontId="8" fillId="6" borderId="29" xfId="0" applyFont="1" applyFill="1" applyBorder="1" applyAlignment="1" applyProtection="1">
      <alignment horizontal="center" vertical="center" shrinkToFit="1"/>
      <protection/>
    </xf>
    <xf numFmtId="0" fontId="61" fillId="6" borderId="12" xfId="0" applyFont="1" applyFill="1" applyBorder="1" applyAlignment="1" applyProtection="1">
      <alignment horizontal="center" vertical="center" wrapText="1"/>
      <protection/>
    </xf>
    <xf numFmtId="0" fontId="61" fillId="6" borderId="30" xfId="0" applyFont="1" applyFill="1" applyBorder="1" applyAlignment="1" applyProtection="1">
      <alignment horizontal="center" vertical="center" wrapText="1"/>
      <protection/>
    </xf>
    <xf numFmtId="0" fontId="61" fillId="6" borderId="29" xfId="0" applyFont="1" applyFill="1" applyBorder="1" applyAlignment="1" applyProtection="1">
      <alignment horizontal="center" vertical="center" wrapText="1"/>
      <protection/>
    </xf>
    <xf numFmtId="0" fontId="61" fillId="6" borderId="11" xfId="0" applyFont="1" applyFill="1" applyBorder="1" applyAlignment="1" applyProtection="1">
      <alignment horizontal="center" vertical="center"/>
      <protection/>
    </xf>
    <xf numFmtId="0" fontId="61" fillId="6" borderId="31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4" fillId="0" borderId="0" xfId="0" applyFont="1" applyAlignment="1">
      <alignment vertical="center"/>
    </xf>
    <xf numFmtId="0" fontId="13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6" borderId="0" xfId="61" applyFont="1" applyFill="1" applyAlignment="1">
      <alignment horizontal="left" vertical="center"/>
      <protection/>
    </xf>
    <xf numFmtId="0" fontId="7" fillId="6" borderId="0" xfId="61" applyFont="1" applyFill="1" applyAlignment="1">
      <alignment horizontal="left" vertical="center"/>
      <protection/>
    </xf>
    <xf numFmtId="0" fontId="7" fillId="6" borderId="0" xfId="0" applyFont="1" applyFill="1" applyAlignment="1">
      <alignment vertical="center"/>
    </xf>
    <xf numFmtId="0" fontId="64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38" fontId="65" fillId="6" borderId="32" xfId="49" applyFont="1" applyFill="1" applyBorder="1" applyAlignment="1" applyProtection="1">
      <alignment horizontal="center" vertical="center" wrapText="1"/>
      <protection/>
    </xf>
    <xf numFmtId="197" fontId="61" fillId="0" borderId="0" xfId="0" applyNumberFormat="1" applyFont="1" applyBorder="1" applyAlignment="1" applyProtection="1">
      <alignment vertical="center"/>
      <protection/>
    </xf>
    <xf numFmtId="197" fontId="61" fillId="33" borderId="0" xfId="0" applyNumberFormat="1" applyFont="1" applyFill="1" applyBorder="1" applyAlignment="1" applyProtection="1">
      <alignment vertical="center"/>
      <protection/>
    </xf>
    <xf numFmtId="38" fontId="64" fillId="0" borderId="16" xfId="49" applyFont="1" applyBorder="1" applyAlignment="1" applyProtection="1">
      <alignment horizontal="center" vertical="center"/>
      <protection/>
    </xf>
    <xf numFmtId="38" fontId="0" fillId="0" borderId="17" xfId="49" applyFont="1" applyBorder="1" applyAlignment="1" applyProtection="1">
      <alignment horizontal="center" vertical="center" wrapText="1"/>
      <protection/>
    </xf>
    <xf numFmtId="38" fontId="64" fillId="0" borderId="32" xfId="49" applyFont="1" applyBorder="1" applyAlignment="1" applyProtection="1">
      <alignment horizontal="center" vertical="center" wrapText="1"/>
      <protection/>
    </xf>
    <xf numFmtId="0" fontId="64" fillId="0" borderId="17" xfId="0" applyFont="1" applyBorder="1" applyAlignment="1" applyProtection="1">
      <alignment horizontal="center" vertical="center" wrapText="1"/>
      <protection/>
    </xf>
    <xf numFmtId="202" fontId="60" fillId="35" borderId="17" xfId="42" applyNumberFormat="1" applyFont="1" applyFill="1" applyBorder="1" applyAlignment="1" applyProtection="1">
      <alignment horizontal="center" vertical="center" wrapText="1"/>
      <protection/>
    </xf>
    <xf numFmtId="202" fontId="60" fillId="36" borderId="17" xfId="42" applyNumberFormat="1" applyFont="1" applyFill="1" applyBorder="1" applyAlignment="1" applyProtection="1">
      <alignment horizontal="center" vertical="center" wrapText="1"/>
      <protection/>
    </xf>
    <xf numFmtId="202" fontId="60" fillId="36" borderId="16" xfId="42" applyNumberFormat="1" applyFont="1" applyFill="1" applyBorder="1" applyAlignment="1" applyProtection="1">
      <alignment horizontal="center" vertical="center" wrapText="1"/>
      <protection/>
    </xf>
    <xf numFmtId="0" fontId="61" fillId="36" borderId="18" xfId="0" applyFont="1" applyFill="1" applyBorder="1" applyAlignment="1" applyProtection="1">
      <alignment vertical="center"/>
      <protection/>
    </xf>
    <xf numFmtId="38" fontId="61" fillId="0" borderId="19" xfId="49" applyFont="1" applyBorder="1" applyAlignment="1" applyProtection="1">
      <alignment horizontal="center" vertical="center"/>
      <protection/>
    </xf>
    <xf numFmtId="201" fontId="8" fillId="0" borderId="20" xfId="0" applyNumberFormat="1" applyFont="1" applyBorder="1" applyAlignment="1" applyProtection="1">
      <alignment horizontal="center" vertical="center"/>
      <protection/>
    </xf>
    <xf numFmtId="201" fontId="61" fillId="0" borderId="21" xfId="0" applyNumberFormat="1" applyFont="1" applyBorder="1" applyAlignment="1" applyProtection="1">
      <alignment horizontal="center" vertical="center"/>
      <protection/>
    </xf>
    <xf numFmtId="10" fontId="61" fillId="0" borderId="20" xfId="0" applyNumberFormat="1" applyFont="1" applyBorder="1" applyAlignment="1" applyProtection="1">
      <alignment horizontal="center" vertical="center"/>
      <protection/>
    </xf>
    <xf numFmtId="0" fontId="60" fillId="35" borderId="20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vertical="center"/>
      <protection/>
    </xf>
    <xf numFmtId="0" fontId="61" fillId="0" borderId="33" xfId="0" applyFont="1" applyFill="1" applyBorder="1" applyAlignment="1" applyProtection="1">
      <alignment horizontal="center" vertical="center"/>
      <protection/>
    </xf>
    <xf numFmtId="0" fontId="61" fillId="0" borderId="26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61" fillId="33" borderId="34" xfId="0" applyFont="1" applyFill="1" applyBorder="1" applyAlignment="1" applyProtection="1">
      <alignment horizontal="center" vertical="center"/>
      <protection/>
    </xf>
    <xf numFmtId="0" fontId="61" fillId="33" borderId="35" xfId="0" applyFont="1" applyFill="1" applyBorder="1" applyAlignment="1" applyProtection="1">
      <alignment horizontal="center" vertical="center"/>
      <protection/>
    </xf>
    <xf numFmtId="0" fontId="61" fillId="33" borderId="14" xfId="0" applyFont="1" applyFill="1" applyBorder="1" applyAlignment="1" applyProtection="1">
      <alignment horizontal="center" vertical="center"/>
      <protection/>
    </xf>
    <xf numFmtId="201" fontId="62" fillId="35" borderId="36" xfId="0" applyNumberFormat="1" applyFont="1" applyFill="1" applyBorder="1" applyAlignment="1" applyProtection="1">
      <alignment vertical="center"/>
      <protection/>
    </xf>
    <xf numFmtId="0" fontId="61" fillId="0" borderId="13" xfId="0" applyFont="1" applyBorder="1" applyAlignment="1" applyProtection="1">
      <alignment horizontal="center" vertical="center"/>
      <protection/>
    </xf>
    <xf numFmtId="10" fontId="61" fillId="0" borderId="36" xfId="42" applyNumberFormat="1" applyFont="1" applyBorder="1" applyAlignment="1" applyProtection="1">
      <alignment horizontal="center" vertical="center"/>
      <protection/>
    </xf>
    <xf numFmtId="38" fontId="62" fillId="34" borderId="37" xfId="49" applyFont="1" applyFill="1" applyBorder="1" applyAlignment="1" applyProtection="1">
      <alignment horizontal="right" vertical="center"/>
      <protection locked="0"/>
    </xf>
    <xf numFmtId="38" fontId="62" fillId="34" borderId="38" xfId="49" applyFont="1" applyFill="1" applyBorder="1" applyAlignment="1" applyProtection="1">
      <alignment horizontal="right" vertical="center"/>
      <protection locked="0"/>
    </xf>
    <xf numFmtId="201" fontId="62" fillId="35" borderId="39" xfId="0" applyNumberFormat="1" applyFont="1" applyFill="1" applyBorder="1" applyAlignment="1" applyProtection="1">
      <alignment vertical="center"/>
      <protection/>
    </xf>
    <xf numFmtId="0" fontId="61" fillId="0" borderId="37" xfId="0" applyFont="1" applyBorder="1" applyAlignment="1" applyProtection="1">
      <alignment horizontal="center" vertical="center"/>
      <protection/>
    </xf>
    <xf numFmtId="38" fontId="62" fillId="34" borderId="40" xfId="49" applyFont="1" applyFill="1" applyBorder="1" applyAlignment="1" applyProtection="1">
      <alignment horizontal="right" vertical="center"/>
      <protection locked="0"/>
    </xf>
    <xf numFmtId="10" fontId="61" fillId="0" borderId="39" xfId="42" applyNumberFormat="1" applyFont="1" applyBorder="1" applyAlignment="1" applyProtection="1">
      <alignment horizontal="center" vertical="center"/>
      <protection/>
    </xf>
    <xf numFmtId="0" fontId="62" fillId="34" borderId="41" xfId="0" applyFont="1" applyFill="1" applyBorder="1" applyAlignment="1" applyProtection="1">
      <alignment horizontal="center" vertical="center"/>
      <protection locked="0"/>
    </xf>
    <xf numFmtId="0" fontId="62" fillId="34" borderId="29" xfId="0" applyFont="1" applyFill="1" applyBorder="1" applyAlignment="1" applyProtection="1">
      <alignment horizontal="center" vertical="center"/>
      <protection locked="0"/>
    </xf>
    <xf numFmtId="201" fontId="61" fillId="33" borderId="32" xfId="49" applyNumberFormat="1" applyFont="1" applyFill="1" applyBorder="1" applyAlignment="1">
      <alignment vertical="center" shrinkToFit="1"/>
    </xf>
    <xf numFmtId="201" fontId="61" fillId="33" borderId="21" xfId="49" applyNumberFormat="1" applyFont="1" applyFill="1" applyBorder="1" applyAlignment="1">
      <alignment vertical="center" shrinkToFit="1"/>
    </xf>
    <xf numFmtId="0" fontId="0" fillId="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202" fontId="60" fillId="6" borderId="17" xfId="42" applyNumberFormat="1" applyFont="1" applyFill="1" applyBorder="1" applyAlignment="1" applyProtection="1">
      <alignment horizontal="center" vertical="center" wrapText="1"/>
      <protection/>
    </xf>
    <xf numFmtId="202" fontId="60" fillId="6" borderId="16" xfId="42" applyNumberFormat="1" applyFont="1" applyFill="1" applyBorder="1" applyAlignment="1" applyProtection="1">
      <alignment horizontal="center" vertical="center" wrapText="1"/>
      <protection/>
    </xf>
    <xf numFmtId="0" fontId="60" fillId="6" borderId="20" xfId="0" applyFont="1" applyFill="1" applyBorder="1" applyAlignment="1" applyProtection="1">
      <alignment horizontal="center" vertical="center"/>
      <protection/>
    </xf>
    <xf numFmtId="0" fontId="61" fillId="6" borderId="33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62" fillId="34" borderId="15" xfId="0" applyFont="1" applyFill="1" applyBorder="1" applyAlignment="1" applyProtection="1">
      <alignment horizontal="center" vertical="center"/>
      <protection/>
    </xf>
    <xf numFmtId="0" fontId="62" fillId="34" borderId="42" xfId="0" applyFont="1" applyFill="1" applyBorder="1" applyAlignment="1" applyProtection="1">
      <alignment horizontal="center" vertical="center"/>
      <protection/>
    </xf>
    <xf numFmtId="38" fontId="62" fillId="34" borderId="13" xfId="49" applyFont="1" applyFill="1" applyBorder="1" applyAlignment="1" applyProtection="1">
      <alignment horizontal="right" vertical="center"/>
      <protection/>
    </xf>
    <xf numFmtId="38" fontId="62" fillId="34" borderId="14" xfId="49" applyFont="1" applyFill="1" applyBorder="1" applyAlignment="1" applyProtection="1">
      <alignment horizontal="right" vertical="center"/>
      <protection/>
    </xf>
    <xf numFmtId="201" fontId="62" fillId="6" borderId="36" xfId="0" applyNumberFormat="1" applyFont="1" applyFill="1" applyBorder="1" applyAlignment="1" applyProtection="1">
      <alignment vertical="center"/>
      <protection/>
    </xf>
    <xf numFmtId="38" fontId="62" fillId="34" borderId="15" xfId="49" applyFont="1" applyFill="1" applyBorder="1" applyAlignment="1" applyProtection="1">
      <alignment horizontal="right" vertical="center"/>
      <protection/>
    </xf>
    <xf numFmtId="0" fontId="61" fillId="34" borderId="13" xfId="0" applyFont="1" applyFill="1" applyBorder="1" applyAlignment="1" applyProtection="1">
      <alignment horizontal="center" vertical="center"/>
      <protection/>
    </xf>
    <xf numFmtId="0" fontId="61" fillId="34" borderId="14" xfId="0" applyFont="1" applyFill="1" applyBorder="1" applyAlignment="1" applyProtection="1">
      <alignment horizontal="center" vertical="center"/>
      <protection/>
    </xf>
    <xf numFmtId="0" fontId="61" fillId="34" borderId="36" xfId="0" applyFont="1" applyFill="1" applyBorder="1" applyAlignment="1" applyProtection="1">
      <alignment horizontal="center" vertical="center"/>
      <protection/>
    </xf>
    <xf numFmtId="0" fontId="61" fillId="34" borderId="43" xfId="0" applyFont="1" applyFill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201" fontId="61" fillId="33" borderId="10" xfId="49" applyNumberFormat="1" applyFont="1" applyFill="1" applyBorder="1" applyAlignment="1" applyProtection="1">
      <alignment vertical="center" shrinkToFit="1"/>
      <protection/>
    </xf>
    <xf numFmtId="0" fontId="62" fillId="34" borderId="36" xfId="0" applyFont="1" applyFill="1" applyBorder="1" applyAlignment="1" applyProtection="1">
      <alignment horizontal="center" vertical="center"/>
      <protection/>
    </xf>
    <xf numFmtId="0" fontId="61" fillId="34" borderId="31" xfId="0" applyFont="1" applyFill="1" applyBorder="1" applyAlignment="1" applyProtection="1">
      <alignment horizontal="center" vertical="center"/>
      <protection/>
    </xf>
    <xf numFmtId="0" fontId="61" fillId="34" borderId="10" xfId="0" applyFont="1" applyFill="1" applyBorder="1" applyAlignment="1" applyProtection="1">
      <alignment horizontal="center" vertical="center"/>
      <protection/>
    </xf>
    <xf numFmtId="0" fontId="61" fillId="34" borderId="41" xfId="0" applyFont="1" applyFill="1" applyBorder="1" applyAlignment="1" applyProtection="1">
      <alignment horizontal="center" vertical="center"/>
      <protection/>
    </xf>
    <xf numFmtId="0" fontId="61" fillId="34" borderId="44" xfId="0" applyFont="1" applyFill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horizontal="right" vertical="center"/>
      <protection/>
    </xf>
    <xf numFmtId="201" fontId="62" fillId="0" borderId="0" xfId="0" applyNumberFormat="1" applyFont="1" applyFill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38" fontId="61" fillId="0" borderId="0" xfId="49" applyFont="1" applyAlignment="1" applyProtection="1">
      <alignment vertical="center"/>
      <protection/>
    </xf>
    <xf numFmtId="201" fontId="61" fillId="33" borderId="11" xfId="49" applyNumberFormat="1" applyFont="1" applyFill="1" applyBorder="1" applyAlignment="1" applyProtection="1">
      <alignment vertical="center" shrinkToFit="1"/>
      <protection/>
    </xf>
    <xf numFmtId="0" fontId="61" fillId="0" borderId="0" xfId="0" applyFont="1" applyAlignment="1" applyProtection="1">
      <alignment horizontal="right" vertical="center"/>
      <protection/>
    </xf>
    <xf numFmtId="201" fontId="61" fillId="0" borderId="0" xfId="0" applyNumberFormat="1" applyFont="1" applyBorder="1" applyAlignment="1" applyProtection="1">
      <alignment vertical="center"/>
      <protection/>
    </xf>
    <xf numFmtId="38" fontId="61" fillId="0" borderId="0" xfId="49" applyFont="1" applyAlignment="1" applyProtection="1">
      <alignment horizontal="center" vertical="center"/>
      <protection/>
    </xf>
    <xf numFmtId="38" fontId="61" fillId="0" borderId="0" xfId="49" applyFont="1" applyFill="1" applyAlignment="1" applyProtection="1">
      <alignment vertical="center"/>
      <protection/>
    </xf>
    <xf numFmtId="201" fontId="61" fillId="33" borderId="12" xfId="49" applyNumberFormat="1" applyFont="1" applyFill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1" fillId="6" borderId="13" xfId="0" applyFont="1" applyFill="1" applyBorder="1" applyAlignment="1" applyProtection="1">
      <alignment horizontal="center" vertical="center"/>
      <protection/>
    </xf>
    <xf numFmtId="197" fontId="61" fillId="6" borderId="14" xfId="42" applyNumberFormat="1" applyFont="1" applyFill="1" applyBorder="1" applyAlignment="1" applyProtection="1">
      <alignment horizontal="center" vertical="center"/>
      <protection/>
    </xf>
    <xf numFmtId="10" fontId="61" fillId="6" borderId="36" xfId="42" applyNumberFormat="1" applyFont="1" applyFill="1" applyBorder="1" applyAlignment="1" applyProtection="1">
      <alignment horizontal="center" vertical="center"/>
      <protection/>
    </xf>
    <xf numFmtId="197" fontId="61" fillId="6" borderId="10" xfId="42" applyNumberFormat="1" applyFont="1" applyFill="1" applyBorder="1" applyAlignment="1" applyProtection="1">
      <alignment horizontal="center" vertical="center"/>
      <protection/>
    </xf>
    <xf numFmtId="0" fontId="61" fillId="6" borderId="37" xfId="0" applyFont="1" applyFill="1" applyBorder="1" applyAlignment="1" applyProtection="1">
      <alignment horizontal="center" vertical="center"/>
      <protection/>
    </xf>
    <xf numFmtId="197" fontId="61" fillId="6" borderId="30" xfId="42" applyNumberFormat="1" applyFont="1" applyFill="1" applyBorder="1" applyAlignment="1" applyProtection="1">
      <alignment horizontal="center" vertical="center"/>
      <protection/>
    </xf>
    <xf numFmtId="10" fontId="61" fillId="6" borderId="29" xfId="42" applyNumberFormat="1" applyFont="1" applyFill="1" applyBorder="1" applyAlignment="1" applyProtection="1">
      <alignment horizontal="center" vertical="center"/>
      <protection/>
    </xf>
    <xf numFmtId="38" fontId="0" fillId="6" borderId="17" xfId="49" applyFont="1" applyFill="1" applyBorder="1" applyAlignment="1" applyProtection="1">
      <alignment horizontal="center" vertical="center" wrapText="1"/>
      <protection/>
    </xf>
    <xf numFmtId="38" fontId="62" fillId="34" borderId="11" xfId="49" applyFont="1" applyFill="1" applyBorder="1" applyAlignment="1" applyProtection="1">
      <alignment horizontal="right" vertical="center"/>
      <protection locked="0"/>
    </xf>
    <xf numFmtId="38" fontId="62" fillId="34" borderId="45" xfId="49" applyFont="1" applyFill="1" applyBorder="1" applyAlignment="1" applyProtection="1">
      <alignment horizontal="right" vertical="center"/>
      <protection locked="0"/>
    </xf>
    <xf numFmtId="201" fontId="62" fillId="35" borderId="42" xfId="0" applyNumberFormat="1" applyFont="1" applyFill="1" applyBorder="1" applyAlignment="1" applyProtection="1">
      <alignment vertical="center"/>
      <protection/>
    </xf>
    <xf numFmtId="38" fontId="62" fillId="34" borderId="46" xfId="49" applyFont="1" applyFill="1" applyBorder="1" applyAlignment="1" applyProtection="1">
      <alignment horizontal="right" vertical="center"/>
      <protection locked="0"/>
    </xf>
    <xf numFmtId="0" fontId="61" fillId="34" borderId="11" xfId="0" applyFont="1" applyFill="1" applyBorder="1" applyAlignment="1" applyProtection="1">
      <alignment horizontal="center" vertical="center"/>
      <protection locked="0"/>
    </xf>
    <xf numFmtId="0" fontId="61" fillId="34" borderId="45" xfId="0" applyFont="1" applyFill="1" applyBorder="1" applyAlignment="1" applyProtection="1">
      <alignment horizontal="center" vertical="center"/>
      <protection locked="0"/>
    </xf>
    <xf numFmtId="0" fontId="61" fillId="34" borderId="42" xfId="0" applyFont="1" applyFill="1" applyBorder="1" applyAlignment="1" applyProtection="1">
      <alignment horizontal="center" vertical="center"/>
      <protection locked="0"/>
    </xf>
    <xf numFmtId="0" fontId="61" fillId="34" borderId="16" xfId="0" applyFont="1" applyFill="1" applyBorder="1" applyAlignment="1" applyProtection="1">
      <alignment vertical="center"/>
      <protection locked="0"/>
    </xf>
    <xf numFmtId="0" fontId="61" fillId="0" borderId="11" xfId="0" applyFont="1" applyBorder="1" applyAlignment="1" applyProtection="1">
      <alignment horizontal="center" vertical="center"/>
      <protection/>
    </xf>
    <xf numFmtId="197" fontId="61" fillId="0" borderId="45" xfId="42" applyNumberFormat="1" applyFont="1" applyBorder="1" applyAlignment="1" applyProtection="1">
      <alignment horizontal="center" vertical="center"/>
      <protection/>
    </xf>
    <xf numFmtId="10" fontId="61" fillId="0" borderId="42" xfId="42" applyNumberFormat="1" applyFont="1" applyBorder="1" applyAlignment="1" applyProtection="1">
      <alignment horizontal="center" vertical="center"/>
      <protection/>
    </xf>
    <xf numFmtId="0" fontId="66" fillId="0" borderId="0" xfId="0" applyFont="1" applyAlignment="1">
      <alignment vertical="center"/>
    </xf>
    <xf numFmtId="0" fontId="62" fillId="34" borderId="47" xfId="0" applyFont="1" applyFill="1" applyBorder="1" applyAlignment="1" applyProtection="1">
      <alignment horizontal="center" vertical="center"/>
      <protection locked="0"/>
    </xf>
    <xf numFmtId="0" fontId="61" fillId="34" borderId="31" xfId="0" applyFont="1" applyFill="1" applyBorder="1" applyAlignment="1" applyProtection="1">
      <alignment horizontal="center" vertical="center"/>
      <protection locked="0"/>
    </xf>
    <xf numFmtId="0" fontId="61" fillId="34" borderId="10" xfId="0" applyFont="1" applyFill="1" applyBorder="1" applyAlignment="1" applyProtection="1">
      <alignment horizontal="center" vertical="center"/>
      <protection locked="0"/>
    </xf>
    <xf numFmtId="0" fontId="61" fillId="34" borderId="41" xfId="0" applyFont="1" applyFill="1" applyBorder="1" applyAlignment="1" applyProtection="1">
      <alignment horizontal="center" vertical="center"/>
      <protection locked="0"/>
    </xf>
    <xf numFmtId="0" fontId="61" fillId="34" borderId="44" xfId="0" applyFont="1" applyFill="1" applyBorder="1" applyAlignment="1" applyProtection="1">
      <alignment vertical="center"/>
      <protection locked="0"/>
    </xf>
    <xf numFmtId="197" fontId="61" fillId="0" borderId="10" xfId="42" applyNumberFormat="1" applyFont="1" applyBorder="1" applyAlignment="1" applyProtection="1">
      <alignment horizontal="center" vertical="center"/>
      <protection/>
    </xf>
    <xf numFmtId="0" fontId="61" fillId="0" borderId="1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2" fillId="33" borderId="49" xfId="0" applyFont="1" applyFill="1" applyBorder="1" applyAlignment="1" applyProtection="1">
      <alignment horizontal="center" vertical="center"/>
      <protection/>
    </xf>
    <xf numFmtId="0" fontId="62" fillId="33" borderId="50" xfId="0" applyFont="1" applyFill="1" applyBorder="1" applyAlignment="1" applyProtection="1">
      <alignment horizontal="center" vertical="center"/>
      <protection/>
    </xf>
    <xf numFmtId="0" fontId="62" fillId="33" borderId="51" xfId="0" applyFont="1" applyFill="1" applyBorder="1" applyAlignment="1" applyProtection="1">
      <alignment horizontal="center" vertical="center"/>
      <protection/>
    </xf>
    <xf numFmtId="0" fontId="62" fillId="33" borderId="34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 shrinkToFit="1"/>
      <protection/>
    </xf>
    <xf numFmtId="0" fontId="61" fillId="33" borderId="51" xfId="0" applyFont="1" applyFill="1" applyBorder="1" applyAlignment="1" applyProtection="1">
      <alignment horizontal="center" vertical="center" wrapText="1"/>
      <protection/>
    </xf>
    <xf numFmtId="0" fontId="61" fillId="33" borderId="34" xfId="0" applyFont="1" applyFill="1" applyBorder="1" applyAlignment="1" applyProtection="1">
      <alignment horizontal="center" vertical="center" wrapText="1"/>
      <protection/>
    </xf>
    <xf numFmtId="0" fontId="61" fillId="33" borderId="50" xfId="0" applyFont="1" applyFill="1" applyBorder="1" applyAlignment="1" applyProtection="1">
      <alignment horizontal="center" vertical="center" wrapText="1"/>
      <protection/>
    </xf>
    <xf numFmtId="0" fontId="62" fillId="34" borderId="11" xfId="0" applyFont="1" applyFill="1" applyBorder="1" applyAlignment="1" applyProtection="1">
      <alignment horizontal="center" vertical="center"/>
      <protection locked="0"/>
    </xf>
    <xf numFmtId="0" fontId="62" fillId="34" borderId="13" xfId="0" applyFont="1" applyFill="1" applyBorder="1" applyAlignment="1" applyProtection="1">
      <alignment horizontal="center" vertical="center"/>
      <protection locked="0"/>
    </xf>
    <xf numFmtId="0" fontId="62" fillId="34" borderId="37" xfId="0" applyFont="1" applyFill="1" applyBorder="1" applyAlignment="1" applyProtection="1">
      <alignment horizontal="center" vertical="center"/>
      <protection locked="0"/>
    </xf>
    <xf numFmtId="0" fontId="61" fillId="34" borderId="12" xfId="0" applyFont="1" applyFill="1" applyBorder="1" applyAlignment="1" applyProtection="1">
      <alignment horizontal="center" vertical="center"/>
      <protection locked="0"/>
    </xf>
    <xf numFmtId="0" fontId="61" fillId="34" borderId="30" xfId="0" applyFont="1" applyFill="1" applyBorder="1" applyAlignment="1" applyProtection="1">
      <alignment horizontal="center" vertical="center"/>
      <protection locked="0"/>
    </xf>
    <xf numFmtId="0" fontId="61" fillId="34" borderId="29" xfId="0" applyFont="1" applyFill="1" applyBorder="1" applyAlignment="1" applyProtection="1">
      <alignment horizontal="center" vertical="center"/>
      <protection locked="0"/>
    </xf>
    <xf numFmtId="0" fontId="61" fillId="34" borderId="19" xfId="0" applyFont="1" applyFill="1" applyBorder="1" applyAlignment="1" applyProtection="1">
      <alignment vertical="center"/>
      <protection locked="0"/>
    </xf>
    <xf numFmtId="197" fontId="61" fillId="0" borderId="30" xfId="42" applyNumberFormat="1" applyFont="1" applyBorder="1" applyAlignment="1" applyProtection="1">
      <alignment horizontal="center" vertical="center"/>
      <protection/>
    </xf>
    <xf numFmtId="0" fontId="67" fillId="0" borderId="0" xfId="0" applyFont="1" applyAlignment="1">
      <alignment vertical="center"/>
    </xf>
    <xf numFmtId="0" fontId="62" fillId="0" borderId="17" xfId="0" applyFont="1" applyFill="1" applyBorder="1" applyAlignment="1" applyProtection="1">
      <alignment horizontal="center" vertical="center" wrapText="1"/>
      <protection/>
    </xf>
    <xf numFmtId="0" fontId="62" fillId="0" borderId="16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62" fillId="0" borderId="25" xfId="0" applyFont="1" applyFill="1" applyBorder="1" applyAlignment="1" applyProtection="1">
      <alignment horizontal="center" vertical="center" wrapText="1"/>
      <protection/>
    </xf>
    <xf numFmtId="0" fontId="62" fillId="0" borderId="33" xfId="0" applyFont="1" applyFill="1" applyBorder="1" applyAlignment="1" applyProtection="1">
      <alignment horizontal="center" vertical="center" wrapText="1"/>
      <protection/>
    </xf>
    <xf numFmtId="0" fontId="62" fillId="0" borderId="26" xfId="0" applyFont="1" applyFill="1" applyBorder="1" applyAlignment="1" applyProtection="1">
      <alignment horizontal="center" vertical="center" wrapText="1"/>
      <protection/>
    </xf>
    <xf numFmtId="0" fontId="62" fillId="0" borderId="51" xfId="0" applyFont="1" applyFill="1" applyBorder="1" applyAlignment="1" applyProtection="1">
      <alignment horizontal="center" vertical="center" wrapText="1"/>
      <protection/>
    </xf>
    <xf numFmtId="0" fontId="62" fillId="0" borderId="52" xfId="0" applyFont="1" applyFill="1" applyBorder="1" applyAlignment="1" applyProtection="1">
      <alignment horizontal="center" vertical="center" wrapText="1"/>
      <protection/>
    </xf>
    <xf numFmtId="0" fontId="62" fillId="0" borderId="37" xfId="0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 applyProtection="1">
      <alignment horizontal="center" vertical="center"/>
      <protection/>
    </xf>
    <xf numFmtId="0" fontId="62" fillId="0" borderId="14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 applyProtection="1">
      <alignment horizontal="center" vertical="center" wrapText="1" shrinkToFit="1"/>
      <protection/>
    </xf>
    <xf numFmtId="0" fontId="62" fillId="0" borderId="14" xfId="0" applyFont="1" applyFill="1" applyBorder="1" applyAlignment="1" applyProtection="1">
      <alignment horizontal="center" vertical="center" wrapText="1" shrinkToFit="1"/>
      <protection/>
    </xf>
    <xf numFmtId="0" fontId="62" fillId="0" borderId="13" xfId="0" applyFont="1" applyFill="1" applyBorder="1" applyAlignment="1" applyProtection="1">
      <alignment horizontal="center" vertical="center" wrapText="1"/>
      <protection/>
    </xf>
    <xf numFmtId="0" fontId="62" fillId="0" borderId="50" xfId="0" applyFont="1" applyFill="1" applyBorder="1" applyAlignment="1" applyProtection="1">
      <alignment horizontal="center" vertical="center"/>
      <protection/>
    </xf>
    <xf numFmtId="0" fontId="62" fillId="0" borderId="36" xfId="0" applyFont="1" applyFill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30" xfId="0" applyFont="1" applyBorder="1" applyAlignment="1" applyProtection="1">
      <alignment horizontal="center" vertical="center"/>
      <protection/>
    </xf>
    <xf numFmtId="0" fontId="61" fillId="0" borderId="29" xfId="0" applyFont="1" applyBorder="1" applyAlignment="1" applyProtection="1">
      <alignment horizontal="center" vertical="center"/>
      <protection/>
    </xf>
    <xf numFmtId="0" fontId="61" fillId="0" borderId="53" xfId="0" applyFont="1" applyBorder="1" applyAlignment="1" applyProtection="1">
      <alignment horizontal="center" vertical="center"/>
      <protection/>
    </xf>
    <xf numFmtId="0" fontId="61" fillId="0" borderId="54" xfId="0" applyFont="1" applyBorder="1" applyAlignment="1" applyProtection="1">
      <alignment horizontal="center" vertical="center"/>
      <protection/>
    </xf>
    <xf numFmtId="0" fontId="61" fillId="0" borderId="55" xfId="0" applyFont="1" applyBorder="1" applyAlignment="1" applyProtection="1">
      <alignment horizontal="center" vertical="center"/>
      <protection/>
    </xf>
    <xf numFmtId="0" fontId="61" fillId="33" borderId="56" xfId="0" applyFont="1" applyFill="1" applyBorder="1" applyAlignment="1" applyProtection="1">
      <alignment horizontal="center" vertical="center"/>
      <protection/>
    </xf>
    <xf numFmtId="0" fontId="61" fillId="33" borderId="57" xfId="0" applyFont="1" applyFill="1" applyBorder="1" applyAlignment="1" applyProtection="1">
      <alignment horizontal="center" vertical="center"/>
      <protection/>
    </xf>
    <xf numFmtId="0" fontId="61" fillId="35" borderId="58" xfId="0" applyFont="1" applyFill="1" applyBorder="1" applyAlignment="1" applyProtection="1">
      <alignment horizontal="center" vertical="center" textRotation="255" wrapText="1"/>
      <protection/>
    </xf>
    <xf numFmtId="0" fontId="61" fillId="35" borderId="52" xfId="0" applyFont="1" applyFill="1" applyBorder="1" applyAlignment="1" applyProtection="1">
      <alignment horizontal="center" vertical="center" textRotation="255" wrapText="1"/>
      <protection/>
    </xf>
    <xf numFmtId="0" fontId="61" fillId="35" borderId="13" xfId="0" applyFont="1" applyFill="1" applyBorder="1" applyAlignment="1" applyProtection="1">
      <alignment horizontal="center" vertical="center" textRotation="255" wrapText="1"/>
      <protection/>
    </xf>
    <xf numFmtId="0" fontId="61" fillId="35" borderId="59" xfId="0" applyFont="1" applyFill="1" applyBorder="1" applyAlignment="1" applyProtection="1">
      <alignment horizontal="center" vertical="center" textRotation="255" wrapText="1"/>
      <protection/>
    </xf>
    <xf numFmtId="0" fontId="61" fillId="35" borderId="35" xfId="0" applyFont="1" applyFill="1" applyBorder="1" applyAlignment="1" applyProtection="1">
      <alignment horizontal="center" vertical="center" textRotation="255" wrapText="1"/>
      <protection/>
    </xf>
    <xf numFmtId="0" fontId="61" fillId="35" borderId="14" xfId="0" applyFont="1" applyFill="1" applyBorder="1" applyAlignment="1" applyProtection="1">
      <alignment horizontal="center" vertical="center" textRotation="255" wrapText="1"/>
      <protection/>
    </xf>
    <xf numFmtId="0" fontId="61" fillId="35" borderId="25" xfId="0" applyFont="1" applyFill="1" applyBorder="1" applyAlignment="1" applyProtection="1">
      <alignment horizontal="center" vertical="center"/>
      <protection/>
    </xf>
    <xf numFmtId="0" fontId="61" fillId="35" borderId="33" xfId="0" applyFont="1" applyFill="1" applyBorder="1" applyAlignment="1" applyProtection="1">
      <alignment horizontal="center" vertical="center"/>
      <protection/>
    </xf>
    <xf numFmtId="0" fontId="61" fillId="35" borderId="26" xfId="0" applyFont="1" applyFill="1" applyBorder="1" applyAlignment="1" applyProtection="1">
      <alignment horizontal="center" vertical="center"/>
      <protection/>
    </xf>
    <xf numFmtId="0" fontId="61" fillId="0" borderId="59" xfId="0" applyFont="1" applyFill="1" applyBorder="1" applyAlignment="1" applyProtection="1">
      <alignment horizontal="center" vertical="center" textRotation="255" wrapText="1"/>
      <protection/>
    </xf>
    <xf numFmtId="0" fontId="61" fillId="0" borderId="35" xfId="0" applyFont="1" applyFill="1" applyBorder="1" applyAlignment="1" applyProtection="1">
      <alignment horizontal="center" vertical="center" textRotation="255" wrapText="1"/>
      <protection/>
    </xf>
    <xf numFmtId="0" fontId="61" fillId="0" borderId="38" xfId="0" applyFont="1" applyFill="1" applyBorder="1" applyAlignment="1" applyProtection="1">
      <alignment horizontal="center" vertical="center" textRotation="255" wrapText="1"/>
      <protection/>
    </xf>
    <xf numFmtId="0" fontId="61" fillId="0" borderId="47" xfId="0" applyFont="1" applyFill="1" applyBorder="1" applyAlignment="1" applyProtection="1">
      <alignment horizontal="center" vertical="center" textRotation="255" wrapText="1"/>
      <protection/>
    </xf>
    <xf numFmtId="0" fontId="61" fillId="0" borderId="60" xfId="0" applyFont="1" applyFill="1" applyBorder="1" applyAlignment="1" applyProtection="1">
      <alignment horizontal="center" vertical="center" textRotation="255" wrapText="1"/>
      <protection/>
    </xf>
    <xf numFmtId="0" fontId="61" fillId="0" borderId="39" xfId="0" applyFont="1" applyFill="1" applyBorder="1" applyAlignment="1" applyProtection="1">
      <alignment horizontal="center" vertical="center" textRotation="255" wrapText="1"/>
      <protection/>
    </xf>
    <xf numFmtId="0" fontId="8" fillId="35" borderId="47" xfId="0" applyFont="1" applyFill="1" applyBorder="1" applyAlignment="1" applyProtection="1">
      <alignment horizontal="center" vertical="center" textRotation="255" wrapText="1"/>
      <protection/>
    </xf>
    <xf numFmtId="0" fontId="8" fillId="35" borderId="60" xfId="0" applyFont="1" applyFill="1" applyBorder="1" applyAlignment="1" applyProtection="1">
      <alignment horizontal="center" vertical="center" textRotation="255" wrapText="1"/>
      <protection/>
    </xf>
    <xf numFmtId="0" fontId="8" fillId="35" borderId="36" xfId="0" applyFont="1" applyFill="1" applyBorder="1" applyAlignment="1" applyProtection="1">
      <alignment horizontal="center" vertical="center" textRotation="255" wrapText="1"/>
      <protection/>
    </xf>
    <xf numFmtId="0" fontId="61" fillId="0" borderId="58" xfId="0" applyFont="1" applyFill="1" applyBorder="1" applyAlignment="1" applyProtection="1">
      <alignment horizontal="center" vertical="center" textRotation="255" wrapText="1"/>
      <protection/>
    </xf>
    <xf numFmtId="0" fontId="61" fillId="0" borderId="52" xfId="0" applyFont="1" applyFill="1" applyBorder="1" applyAlignment="1" applyProtection="1">
      <alignment horizontal="center" vertical="center" textRotation="255" wrapText="1"/>
      <protection/>
    </xf>
    <xf numFmtId="0" fontId="61" fillId="0" borderId="37" xfId="0" applyFont="1" applyFill="1" applyBorder="1" applyAlignment="1" applyProtection="1">
      <alignment horizontal="center" vertical="center" textRotation="255" wrapText="1"/>
      <protection/>
    </xf>
    <xf numFmtId="0" fontId="61" fillId="0" borderId="61" xfId="0" applyFont="1" applyBorder="1" applyAlignment="1" applyProtection="1">
      <alignment horizontal="center" vertical="center" textRotation="255"/>
      <protection/>
    </xf>
    <xf numFmtId="0" fontId="61" fillId="0" borderId="62" xfId="0" applyFont="1" applyBorder="1" applyAlignment="1" applyProtection="1">
      <alignment horizontal="center" vertical="center" textRotation="255"/>
      <protection/>
    </xf>
    <xf numFmtId="0" fontId="61" fillId="0" borderId="63" xfId="0" applyFont="1" applyBorder="1" applyAlignment="1" applyProtection="1">
      <alignment horizontal="center" vertical="center" textRotation="255"/>
      <protection/>
    </xf>
    <xf numFmtId="0" fontId="60" fillId="36" borderId="20" xfId="0" applyFont="1" applyFill="1" applyBorder="1" applyAlignment="1" applyProtection="1">
      <alignment horizontal="center" vertical="center"/>
      <protection/>
    </xf>
    <xf numFmtId="0" fontId="60" fillId="36" borderId="19" xfId="0" applyFont="1" applyFill="1" applyBorder="1" applyAlignment="1" applyProtection="1">
      <alignment horizontal="center" vertical="center"/>
      <protection/>
    </xf>
    <xf numFmtId="0" fontId="60" fillId="36" borderId="64" xfId="0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 applyProtection="1">
      <alignment horizontal="center" vertical="center"/>
      <protection/>
    </xf>
    <xf numFmtId="0" fontId="68" fillId="0" borderId="16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7" fillId="33" borderId="45" xfId="61" applyFont="1" applyFill="1" applyBorder="1" applyAlignment="1" applyProtection="1">
      <alignment horizontal="left" vertical="center"/>
      <protection locked="0"/>
    </xf>
    <xf numFmtId="0" fontId="7" fillId="33" borderId="42" xfId="61" applyFont="1" applyFill="1" applyBorder="1" applyAlignment="1" applyProtection="1">
      <alignment horizontal="left" vertical="center"/>
      <protection locked="0"/>
    </xf>
    <xf numFmtId="0" fontId="7" fillId="33" borderId="30" xfId="61" applyFont="1" applyFill="1" applyBorder="1" applyAlignment="1" applyProtection="1">
      <alignment horizontal="left" vertical="center"/>
      <protection locked="0"/>
    </xf>
    <xf numFmtId="0" fontId="7" fillId="33" borderId="29" xfId="61" applyFont="1" applyFill="1" applyBorder="1" applyAlignment="1" applyProtection="1">
      <alignment horizontal="left" vertical="center"/>
      <protection locked="0"/>
    </xf>
    <xf numFmtId="0" fontId="7" fillId="35" borderId="11" xfId="61" applyFont="1" applyFill="1" applyBorder="1" applyAlignment="1">
      <alignment horizontal="center" vertical="center"/>
      <protection/>
    </xf>
    <xf numFmtId="0" fontId="7" fillId="35" borderId="12" xfId="61" applyFont="1" applyFill="1" applyBorder="1" applyAlignment="1">
      <alignment horizontal="center" vertical="center"/>
      <protection/>
    </xf>
    <xf numFmtId="202" fontId="7" fillId="35" borderId="17" xfId="42" applyNumberFormat="1" applyFont="1" applyFill="1" applyBorder="1" applyAlignment="1" applyProtection="1">
      <alignment horizontal="center" vertical="center" wrapText="1"/>
      <protection/>
    </xf>
    <xf numFmtId="202" fontId="7" fillId="35" borderId="16" xfId="42" applyNumberFormat="1" applyFont="1" applyFill="1" applyBorder="1" applyAlignment="1" applyProtection="1">
      <alignment horizontal="center" vertical="center"/>
      <protection/>
    </xf>
    <xf numFmtId="202" fontId="7" fillId="35" borderId="18" xfId="42" applyNumberFormat="1" applyFont="1" applyFill="1" applyBorder="1" applyAlignment="1" applyProtection="1">
      <alignment horizontal="center" vertical="center"/>
      <protection/>
    </xf>
    <xf numFmtId="0" fontId="60" fillId="35" borderId="20" xfId="0" applyFont="1" applyFill="1" applyBorder="1" applyAlignment="1" applyProtection="1">
      <alignment horizontal="center" vertical="center"/>
      <protection/>
    </xf>
    <xf numFmtId="0" fontId="60" fillId="35" borderId="19" xfId="0" applyFont="1" applyFill="1" applyBorder="1" applyAlignment="1" applyProtection="1">
      <alignment horizontal="center" vertical="center"/>
      <protection/>
    </xf>
    <xf numFmtId="0" fontId="60" fillId="35" borderId="64" xfId="0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66" xfId="0" applyFont="1" applyFill="1" applyBorder="1" applyAlignment="1" applyProtection="1">
      <alignment horizontal="center" vertical="center" wrapText="1"/>
      <protection/>
    </xf>
    <xf numFmtId="0" fontId="62" fillId="6" borderId="34" xfId="0" applyFont="1" applyFill="1" applyBorder="1" applyAlignment="1" applyProtection="1">
      <alignment horizontal="center" vertical="center" wrapText="1" shrinkToFit="1"/>
      <protection/>
    </xf>
    <xf numFmtId="0" fontId="62" fillId="6" borderId="14" xfId="0" applyFont="1" applyFill="1" applyBorder="1" applyAlignment="1" applyProtection="1">
      <alignment horizontal="center" vertical="center" wrapText="1" shrinkToFit="1"/>
      <protection/>
    </xf>
    <xf numFmtId="0" fontId="62" fillId="6" borderId="51" xfId="0" applyFont="1" applyFill="1" applyBorder="1" applyAlignment="1" applyProtection="1">
      <alignment horizontal="center" vertical="center" wrapText="1"/>
      <protection/>
    </xf>
    <xf numFmtId="0" fontId="62" fillId="6" borderId="13" xfId="0" applyFont="1" applyFill="1" applyBorder="1" applyAlignment="1" applyProtection="1">
      <alignment horizontal="center" vertical="center" wrapText="1"/>
      <protection/>
    </xf>
    <xf numFmtId="0" fontId="61" fillId="6" borderId="67" xfId="0" applyFont="1" applyFill="1" applyBorder="1" applyAlignment="1" applyProtection="1">
      <alignment horizontal="center" vertical="center"/>
      <protection/>
    </xf>
    <xf numFmtId="0" fontId="61" fillId="6" borderId="68" xfId="0" applyFont="1" applyFill="1" applyBorder="1" applyAlignment="1" applyProtection="1">
      <alignment horizontal="center" vertical="center"/>
      <protection/>
    </xf>
    <xf numFmtId="0" fontId="61" fillId="6" borderId="69" xfId="0" applyFont="1" applyFill="1" applyBorder="1" applyAlignment="1" applyProtection="1">
      <alignment horizontal="center" vertical="center"/>
      <protection/>
    </xf>
    <xf numFmtId="202" fontId="60" fillId="6" borderId="17" xfId="42" applyNumberFormat="1" applyFont="1" applyFill="1" applyBorder="1" applyAlignment="1" applyProtection="1">
      <alignment horizontal="center" vertical="center" wrapText="1"/>
      <protection/>
    </xf>
    <xf numFmtId="202" fontId="60" fillId="6" borderId="16" xfId="42" applyNumberFormat="1" applyFont="1" applyFill="1" applyBorder="1" applyAlignment="1" applyProtection="1">
      <alignment horizontal="center" vertical="center" wrapText="1"/>
      <protection/>
    </xf>
    <xf numFmtId="202" fontId="60" fillId="6" borderId="18" xfId="42" applyNumberFormat="1" applyFont="1" applyFill="1" applyBorder="1" applyAlignment="1" applyProtection="1">
      <alignment horizontal="center" vertical="center" wrapText="1"/>
      <protection/>
    </xf>
    <xf numFmtId="0" fontId="61" fillId="6" borderId="20" xfId="0" applyFont="1" applyFill="1" applyBorder="1" applyAlignment="1" applyProtection="1">
      <alignment horizontal="center" vertical="center"/>
      <protection/>
    </xf>
    <xf numFmtId="0" fontId="61" fillId="6" borderId="19" xfId="0" applyFont="1" applyFill="1" applyBorder="1" applyAlignment="1" applyProtection="1">
      <alignment horizontal="center" vertical="center"/>
      <protection/>
    </xf>
    <xf numFmtId="0" fontId="61" fillId="6" borderId="64" xfId="0" applyFont="1" applyFill="1" applyBorder="1" applyAlignment="1" applyProtection="1">
      <alignment horizontal="center" vertical="center"/>
      <protection/>
    </xf>
    <xf numFmtId="0" fontId="60" fillId="6" borderId="20" xfId="0" applyFont="1" applyFill="1" applyBorder="1" applyAlignment="1" applyProtection="1">
      <alignment horizontal="center" vertical="center"/>
      <protection/>
    </xf>
    <xf numFmtId="0" fontId="60" fillId="6" borderId="19" xfId="0" applyFont="1" applyFill="1" applyBorder="1" applyAlignment="1" applyProtection="1">
      <alignment horizontal="center" vertical="center"/>
      <protection/>
    </xf>
    <xf numFmtId="0" fontId="60" fillId="6" borderId="64" xfId="0" applyFont="1" applyFill="1" applyBorder="1" applyAlignment="1" applyProtection="1">
      <alignment horizontal="center" vertical="center"/>
      <protection/>
    </xf>
    <xf numFmtId="0" fontId="62" fillId="6" borderId="25" xfId="0" applyFont="1" applyFill="1" applyBorder="1" applyAlignment="1" applyProtection="1">
      <alignment horizontal="center" vertical="center" wrapText="1"/>
      <protection/>
    </xf>
    <xf numFmtId="0" fontId="62" fillId="6" borderId="33" xfId="0" applyFont="1" applyFill="1" applyBorder="1" applyAlignment="1" applyProtection="1">
      <alignment horizontal="center" vertical="center" wrapText="1"/>
      <protection/>
    </xf>
    <xf numFmtId="0" fontId="62" fillId="6" borderId="26" xfId="0" applyFont="1" applyFill="1" applyBorder="1" applyAlignment="1" applyProtection="1">
      <alignment horizontal="center" vertical="center" wrapText="1"/>
      <protection/>
    </xf>
    <xf numFmtId="0" fontId="61" fillId="6" borderId="25" xfId="0" applyFont="1" applyFill="1" applyBorder="1" applyAlignment="1" applyProtection="1">
      <alignment horizontal="center" vertical="center"/>
      <protection/>
    </xf>
    <xf numFmtId="0" fontId="61" fillId="6" borderId="33" xfId="0" applyFont="1" applyFill="1" applyBorder="1" applyAlignment="1" applyProtection="1">
      <alignment horizontal="center" vertical="center"/>
      <protection/>
    </xf>
    <xf numFmtId="0" fontId="61" fillId="6" borderId="26" xfId="0" applyFont="1" applyFill="1" applyBorder="1" applyAlignment="1" applyProtection="1">
      <alignment horizontal="center" vertical="center"/>
      <protection/>
    </xf>
    <xf numFmtId="0" fontId="62" fillId="6" borderId="17" xfId="0" applyFont="1" applyFill="1" applyBorder="1" applyAlignment="1" applyProtection="1">
      <alignment horizontal="center" vertical="center" wrapText="1"/>
      <protection/>
    </xf>
    <xf numFmtId="0" fontId="62" fillId="6" borderId="16" xfId="0" applyFont="1" applyFill="1" applyBorder="1" applyAlignment="1" applyProtection="1">
      <alignment horizontal="center" vertical="center" wrapText="1"/>
      <protection/>
    </xf>
    <xf numFmtId="0" fontId="62" fillId="6" borderId="18" xfId="0" applyFont="1" applyFill="1" applyBorder="1" applyAlignment="1" applyProtection="1">
      <alignment horizontal="center" vertical="center" wrapText="1"/>
      <protection/>
    </xf>
    <xf numFmtId="0" fontId="7" fillId="6" borderId="45" xfId="61" applyFont="1" applyFill="1" applyBorder="1" applyAlignment="1">
      <alignment horizontal="center" vertical="center"/>
      <protection/>
    </xf>
    <xf numFmtId="0" fontId="7" fillId="6" borderId="42" xfId="61" applyFont="1" applyFill="1" applyBorder="1" applyAlignment="1">
      <alignment horizontal="center" vertical="center"/>
      <protection/>
    </xf>
    <xf numFmtId="0" fontId="7" fillId="6" borderId="30" xfId="61" applyFont="1" applyFill="1" applyBorder="1" applyAlignment="1">
      <alignment horizontal="center" vertical="center"/>
      <protection/>
    </xf>
    <xf numFmtId="0" fontId="7" fillId="6" borderId="29" xfId="61" applyFont="1" applyFill="1" applyBorder="1" applyAlignment="1">
      <alignment horizontal="center" vertical="center"/>
      <protection/>
    </xf>
    <xf numFmtId="0" fontId="7" fillId="6" borderId="11" xfId="61" applyFont="1" applyFill="1" applyBorder="1" applyAlignment="1">
      <alignment horizontal="center" vertical="center"/>
      <protection/>
    </xf>
    <xf numFmtId="0" fontId="7" fillId="6" borderId="12" xfId="61" applyFont="1" applyFill="1" applyBorder="1" applyAlignment="1">
      <alignment horizontal="center" vertical="center"/>
      <protection/>
    </xf>
    <xf numFmtId="0" fontId="61" fillId="6" borderId="58" xfId="0" applyFont="1" applyFill="1" applyBorder="1" applyAlignment="1" applyProtection="1">
      <alignment horizontal="center" vertical="center" textRotation="255" wrapText="1"/>
      <protection/>
    </xf>
    <xf numFmtId="0" fontId="61" fillId="6" borderId="52" xfId="0" applyFont="1" applyFill="1" applyBorder="1" applyAlignment="1" applyProtection="1">
      <alignment horizontal="center" vertical="center" textRotation="255" wrapText="1"/>
      <protection/>
    </xf>
    <xf numFmtId="0" fontId="61" fillId="6" borderId="13" xfId="0" applyFont="1" applyFill="1" applyBorder="1" applyAlignment="1" applyProtection="1">
      <alignment horizontal="center" vertical="center" textRotation="255" wrapText="1"/>
      <protection/>
    </xf>
    <xf numFmtId="0" fontId="61" fillId="6" borderId="59" xfId="0" applyFont="1" applyFill="1" applyBorder="1" applyAlignment="1" applyProtection="1">
      <alignment horizontal="center" vertical="center" textRotation="255" wrapText="1"/>
      <protection/>
    </xf>
    <xf numFmtId="0" fontId="61" fillId="6" borderId="35" xfId="0" applyFont="1" applyFill="1" applyBorder="1" applyAlignment="1" applyProtection="1">
      <alignment horizontal="center" vertical="center" textRotation="255" wrapText="1"/>
      <protection/>
    </xf>
    <xf numFmtId="0" fontId="61" fillId="6" borderId="14" xfId="0" applyFont="1" applyFill="1" applyBorder="1" applyAlignment="1" applyProtection="1">
      <alignment horizontal="center" vertical="center" textRotation="255" wrapText="1"/>
      <protection/>
    </xf>
    <xf numFmtId="0" fontId="8" fillId="6" borderId="47" xfId="0" applyFont="1" applyFill="1" applyBorder="1" applyAlignment="1" applyProtection="1">
      <alignment horizontal="center" vertical="center" textRotation="255" wrapText="1"/>
      <protection/>
    </xf>
    <xf numFmtId="0" fontId="8" fillId="6" borderId="60" xfId="0" applyFont="1" applyFill="1" applyBorder="1" applyAlignment="1" applyProtection="1">
      <alignment horizontal="center" vertical="center" textRotation="255" wrapText="1"/>
      <protection/>
    </xf>
    <xf numFmtId="0" fontId="8" fillId="6" borderId="36" xfId="0" applyFont="1" applyFill="1" applyBorder="1" applyAlignment="1" applyProtection="1">
      <alignment horizontal="center" vertical="center" textRotation="255" wrapText="1"/>
      <protection/>
    </xf>
    <xf numFmtId="0" fontId="61" fillId="6" borderId="61" xfId="0" applyFont="1" applyFill="1" applyBorder="1" applyAlignment="1" applyProtection="1">
      <alignment horizontal="center" vertical="center" textRotation="255"/>
      <protection/>
    </xf>
    <xf numFmtId="0" fontId="61" fillId="6" borderId="62" xfId="0" applyFont="1" applyFill="1" applyBorder="1" applyAlignment="1" applyProtection="1">
      <alignment horizontal="center" vertical="center" textRotation="255"/>
      <protection/>
    </xf>
    <xf numFmtId="0" fontId="61" fillId="6" borderId="63" xfId="0" applyFont="1" applyFill="1" applyBorder="1" applyAlignment="1" applyProtection="1">
      <alignment horizontal="center" vertical="center" textRotation="255"/>
      <protection/>
    </xf>
    <xf numFmtId="0" fontId="8" fillId="6" borderId="65" xfId="0" applyFont="1" applyFill="1" applyBorder="1" applyAlignment="1" applyProtection="1">
      <alignment horizontal="center" vertical="center" wrapText="1"/>
      <protection/>
    </xf>
    <xf numFmtId="0" fontId="8" fillId="6" borderId="66" xfId="0" applyFont="1" applyFill="1" applyBorder="1" applyAlignment="1" applyProtection="1">
      <alignment horizontal="center" vertical="center" wrapText="1"/>
      <protection/>
    </xf>
    <xf numFmtId="0" fontId="61" fillId="6" borderId="38" xfId="0" applyFont="1" applyFill="1" applyBorder="1" applyAlignment="1" applyProtection="1">
      <alignment horizontal="center" vertical="center" textRotation="255" wrapText="1"/>
      <protection/>
    </xf>
    <xf numFmtId="0" fontId="61" fillId="6" borderId="47" xfId="0" applyFont="1" applyFill="1" applyBorder="1" applyAlignment="1" applyProtection="1">
      <alignment horizontal="center" vertical="center" textRotation="255" wrapText="1"/>
      <protection/>
    </xf>
    <xf numFmtId="0" fontId="61" fillId="6" borderId="60" xfId="0" applyFont="1" applyFill="1" applyBorder="1" applyAlignment="1" applyProtection="1">
      <alignment horizontal="center" vertical="center" textRotation="255" wrapText="1"/>
      <protection/>
    </xf>
    <xf numFmtId="0" fontId="61" fillId="6" borderId="39" xfId="0" applyFont="1" applyFill="1" applyBorder="1" applyAlignment="1" applyProtection="1">
      <alignment horizontal="center" vertical="center" textRotation="255" wrapText="1"/>
      <protection/>
    </xf>
    <xf numFmtId="0" fontId="61" fillId="33" borderId="10" xfId="0" applyFont="1" applyFill="1" applyBorder="1" applyAlignment="1" applyProtection="1">
      <alignment horizontal="center" vertical="center"/>
      <protection/>
    </xf>
    <xf numFmtId="0" fontId="68" fillId="6" borderId="17" xfId="0" applyFont="1" applyFill="1" applyBorder="1" applyAlignment="1" applyProtection="1">
      <alignment horizontal="center" vertical="center"/>
      <protection/>
    </xf>
    <xf numFmtId="0" fontId="68" fillId="6" borderId="16" xfId="0" applyFont="1" applyFill="1" applyBorder="1" applyAlignment="1" applyProtection="1">
      <alignment horizontal="center" vertical="center"/>
      <protection/>
    </xf>
    <xf numFmtId="0" fontId="68" fillId="6" borderId="18" xfId="0" applyFont="1" applyFill="1" applyBorder="1" applyAlignment="1" applyProtection="1">
      <alignment horizontal="center" vertical="center"/>
      <protection/>
    </xf>
    <xf numFmtId="0" fontId="62" fillId="6" borderId="52" xfId="0" applyFont="1" applyFill="1" applyBorder="1" applyAlignment="1" applyProtection="1">
      <alignment horizontal="center" vertical="center" wrapText="1"/>
      <protection/>
    </xf>
    <xf numFmtId="0" fontId="62" fillId="6" borderId="37" xfId="0" applyFont="1" applyFill="1" applyBorder="1" applyAlignment="1" applyProtection="1">
      <alignment horizontal="center" vertical="center" wrapText="1"/>
      <protection/>
    </xf>
    <xf numFmtId="0" fontId="62" fillId="6" borderId="34" xfId="0" applyFont="1" applyFill="1" applyBorder="1" applyAlignment="1" applyProtection="1">
      <alignment horizontal="center" vertical="center"/>
      <protection/>
    </xf>
    <xf numFmtId="0" fontId="62" fillId="6" borderId="14" xfId="0" applyFont="1" applyFill="1" applyBorder="1" applyAlignment="1" applyProtection="1">
      <alignment horizontal="center" vertical="center"/>
      <protection/>
    </xf>
    <xf numFmtId="0" fontId="62" fillId="6" borderId="50" xfId="0" applyFont="1" applyFill="1" applyBorder="1" applyAlignment="1" applyProtection="1">
      <alignment horizontal="center" vertical="center"/>
      <protection/>
    </xf>
    <xf numFmtId="0" fontId="62" fillId="6" borderId="36" xfId="0" applyFont="1" applyFill="1" applyBorder="1" applyAlignment="1" applyProtection="1">
      <alignment horizontal="center" vertical="center"/>
      <protection/>
    </xf>
    <xf numFmtId="0" fontId="61" fillId="6" borderId="37" xfId="0" applyFont="1" applyFill="1" applyBorder="1" applyAlignment="1" applyProtection="1">
      <alignment horizontal="center" vertical="center" textRotation="255" wrapText="1"/>
      <protection/>
    </xf>
    <xf numFmtId="0" fontId="8" fillId="6" borderId="50" xfId="0" applyFont="1" applyFill="1" applyBorder="1" applyAlignment="1" applyProtection="1">
      <alignment horizontal="center" vertical="center" wrapText="1"/>
      <protection/>
    </xf>
    <xf numFmtId="0" fontId="8" fillId="6" borderId="3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⑰預かり保育事業計画書（手書き用府提出フォーム）" xfId="61"/>
    <cellStyle name="Followed Hyperlink" xfId="62"/>
    <cellStyle name="良い" xfId="63"/>
  </cellStyles>
  <dxfs count="3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23</xdr:row>
      <xdr:rowOff>0</xdr:rowOff>
    </xdr:from>
    <xdr:to>
      <xdr:col>11</xdr:col>
      <xdr:colOff>1238250</xdr:colOff>
      <xdr:row>28</xdr:row>
      <xdr:rowOff>171450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029325"/>
          <a:ext cx="10353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4</xdr:row>
      <xdr:rowOff>85725</xdr:rowOff>
    </xdr:from>
    <xdr:to>
      <xdr:col>11</xdr:col>
      <xdr:colOff>1238250</xdr:colOff>
      <xdr:row>11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914400"/>
          <a:ext cx="10353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38100</xdr:rowOff>
    </xdr:from>
    <xdr:to>
      <xdr:col>4</xdr:col>
      <xdr:colOff>438150</xdr:colOff>
      <xdr:row>49</xdr:row>
      <xdr:rowOff>123825</xdr:rowOff>
    </xdr:to>
    <xdr:sp>
      <xdr:nvSpPr>
        <xdr:cNvPr id="3" name="角丸四角形吹き出し 31"/>
        <xdr:cNvSpPr>
          <a:spLocks/>
        </xdr:cNvSpPr>
      </xdr:nvSpPr>
      <xdr:spPr>
        <a:xfrm>
          <a:off x="342900" y="10677525"/>
          <a:ext cx="3743325" cy="923925"/>
        </a:xfrm>
        <a:prstGeom prst="wedgeRoundRectCallout">
          <a:avLst>
            <a:gd name="adj1" fmla="val 1606"/>
            <a:gd name="adj2" fmla="val -95504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令和３年度基礎資料の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４．教員情報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５．教員情報（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R2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中途・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R3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新規・兼任）</a:t>
          </a:r>
        </a:p>
      </xdr:txBody>
    </xdr:sp>
    <xdr:clientData/>
  </xdr:twoCellAnchor>
  <xdr:twoCellAnchor>
    <xdr:from>
      <xdr:col>5</xdr:col>
      <xdr:colOff>200025</xdr:colOff>
      <xdr:row>45</xdr:row>
      <xdr:rowOff>152400</xdr:rowOff>
    </xdr:from>
    <xdr:to>
      <xdr:col>9</xdr:col>
      <xdr:colOff>495300</xdr:colOff>
      <xdr:row>54</xdr:row>
      <xdr:rowOff>38100</xdr:rowOff>
    </xdr:to>
    <xdr:sp>
      <xdr:nvSpPr>
        <xdr:cNvPr id="4" name="角丸四角形吹き出し 32"/>
        <xdr:cNvSpPr>
          <a:spLocks/>
        </xdr:cNvSpPr>
      </xdr:nvSpPr>
      <xdr:spPr>
        <a:xfrm>
          <a:off x="5267325" y="10791825"/>
          <a:ext cx="5057775" cy="1771650"/>
        </a:xfrm>
        <a:prstGeom prst="wedgeRoundRectCallout">
          <a:avLst>
            <a:gd name="adj1" fmla="val -39180"/>
            <a:gd name="adj2" fmla="val -7264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基準年度の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翌年度の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基礎資料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令和元年度までの基礎資料では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Ｐ４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令和２年度の基礎資料では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200" b="1" i="0" u="sng" baseline="0">
              <a:solidFill>
                <a:srgbClr val="000000"/>
              </a:solidFill>
            </a:rPr>
            <a:t>.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教員組織・給与額調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令和３年度の基礎資料では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４．教員情報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＊ある年度の年間給与支払総額は翌年度の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基礎資料に記入されているため。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V79"/>
  <sheetViews>
    <sheetView tabSelected="1" view="pageBreakPreview" zoomScale="80" zoomScaleNormal="75" zoomScaleSheetLayoutView="80" zoomScalePageLayoutView="0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7.75390625" style="2" customWidth="1"/>
    <col min="3" max="3" width="21.75390625" style="2" customWidth="1"/>
    <col min="4" max="4" width="12.875" style="2" customWidth="1"/>
    <col min="5" max="7" width="18.625" style="2" customWidth="1"/>
    <col min="8" max="8" width="16.875" style="2" customWidth="1"/>
    <col min="9" max="11" width="6.625" style="2" customWidth="1"/>
    <col min="12" max="12" width="17.25390625" style="3" customWidth="1"/>
    <col min="13" max="13" width="6.125" style="2" customWidth="1"/>
    <col min="14" max="14" width="8.125" style="2" customWidth="1"/>
    <col min="15" max="15" width="6.125" style="2" customWidth="1"/>
    <col min="16" max="16" width="1.625" style="2" customWidth="1"/>
    <col min="17" max="17" width="1.75390625" style="2" customWidth="1"/>
    <col min="18" max="19" width="10.625" style="2" customWidth="1"/>
    <col min="20" max="22" width="8.625" style="2" customWidth="1"/>
    <col min="23" max="23" width="2.625" style="2" customWidth="1"/>
    <col min="24" max="24" width="5.875" style="2" bestFit="1" customWidth="1"/>
    <col min="25" max="16384" width="9.00390625" style="2" customWidth="1"/>
  </cols>
  <sheetData>
    <row r="1" spans="2:12" s="68" customFormat="1" ht="27.75" customHeight="1" thickBot="1">
      <c r="B1" s="67" t="s">
        <v>63</v>
      </c>
      <c r="L1" s="26"/>
    </row>
    <row r="2" spans="2:15" s="68" customFormat="1" ht="13.5" customHeight="1">
      <c r="B2" s="69"/>
      <c r="H2" s="260" t="s">
        <v>37</v>
      </c>
      <c r="I2" s="256"/>
      <c r="J2" s="256"/>
      <c r="K2" s="256"/>
      <c r="L2" s="257"/>
      <c r="O2" s="25"/>
    </row>
    <row r="3" spans="2:15" s="68" customFormat="1" ht="13.5" customHeight="1" thickBot="1">
      <c r="B3" s="70" t="s">
        <v>31</v>
      </c>
      <c r="H3" s="261"/>
      <c r="I3" s="258"/>
      <c r="J3" s="258"/>
      <c r="K3" s="258"/>
      <c r="L3" s="259"/>
      <c r="O3" s="25"/>
    </row>
    <row r="4" spans="2:15" s="68" customFormat="1" ht="13.5" customHeight="1">
      <c r="B4" s="66" t="s">
        <v>39</v>
      </c>
      <c r="H4" s="260" t="s">
        <v>38</v>
      </c>
      <c r="I4" s="256"/>
      <c r="J4" s="256"/>
      <c r="K4" s="256"/>
      <c r="L4" s="257"/>
      <c r="O4" s="25"/>
    </row>
    <row r="5" spans="2:15" s="68" customFormat="1" ht="13.5" customHeight="1" thickBot="1">
      <c r="B5" s="66" t="s">
        <v>36</v>
      </c>
      <c r="H5" s="261"/>
      <c r="I5" s="258"/>
      <c r="J5" s="258"/>
      <c r="K5" s="258"/>
      <c r="L5" s="259"/>
      <c r="O5" s="25"/>
    </row>
    <row r="6" spans="2:15" s="68" customFormat="1" ht="13.5" customHeight="1">
      <c r="B6" s="66"/>
      <c r="L6" s="25"/>
      <c r="O6" s="25"/>
    </row>
    <row r="7" spans="2:15" s="68" customFormat="1" ht="13.5" customHeight="1">
      <c r="B7" s="70" t="s">
        <v>32</v>
      </c>
      <c r="L7" s="25"/>
      <c r="O7" s="25"/>
    </row>
    <row r="8" spans="2:15" s="68" customFormat="1" ht="13.5" customHeight="1">
      <c r="B8" s="117" t="s">
        <v>59</v>
      </c>
      <c r="L8" s="25"/>
      <c r="O8" s="25"/>
    </row>
    <row r="9" spans="2:15" s="68" customFormat="1" ht="13.5" customHeight="1">
      <c r="B9" s="71" t="s">
        <v>34</v>
      </c>
      <c r="L9" s="25"/>
      <c r="O9" s="25"/>
    </row>
    <row r="10" spans="2:15" s="68" customFormat="1" ht="13.5" customHeight="1">
      <c r="B10" s="71" t="s">
        <v>35</v>
      </c>
      <c r="L10" s="25"/>
      <c r="O10" s="25"/>
    </row>
    <row r="11" spans="2:15" s="68" customFormat="1" ht="13.5" customHeight="1">
      <c r="B11" s="66"/>
      <c r="L11" s="25"/>
      <c r="O11" s="25"/>
    </row>
    <row r="12" spans="2:15" s="68" customFormat="1" ht="13.5" customHeight="1">
      <c r="B12" s="70" t="s">
        <v>33</v>
      </c>
      <c r="L12" s="25"/>
      <c r="O12" s="25"/>
    </row>
    <row r="13" spans="3:21" ht="14.25">
      <c r="C13" s="7"/>
      <c r="D13" s="7"/>
      <c r="E13" s="7"/>
      <c r="F13" s="7"/>
      <c r="G13" s="1"/>
      <c r="H13" s="7"/>
      <c r="I13" s="1"/>
      <c r="J13" s="1"/>
      <c r="K13" s="1"/>
      <c r="L13" s="5"/>
      <c r="M13" s="4"/>
      <c r="N13" s="4"/>
      <c r="O13" s="4"/>
      <c r="P13" s="4"/>
      <c r="Q13" s="6"/>
      <c r="R13" s="6"/>
      <c r="S13" s="6"/>
      <c r="T13" s="4"/>
      <c r="U13" s="4"/>
    </row>
    <row r="14" spans="2:21" ht="15" thickBot="1">
      <c r="B14" s="8" t="s">
        <v>8</v>
      </c>
      <c r="F14" s="9"/>
      <c r="G14" s="1"/>
      <c r="H14" s="7"/>
      <c r="I14" s="1"/>
      <c r="J14" s="1"/>
      <c r="K14" s="1"/>
      <c r="L14" s="5"/>
      <c r="M14" s="4"/>
      <c r="N14" s="4"/>
      <c r="O14" s="4"/>
      <c r="P14" s="4"/>
      <c r="Q14" s="6"/>
      <c r="R14" s="6"/>
      <c r="S14" s="6"/>
      <c r="T14" s="4"/>
      <c r="U14" s="4"/>
    </row>
    <row r="15" spans="2:21" s="65" customFormat="1" ht="37.5" customHeight="1">
      <c r="B15" s="221"/>
      <c r="C15" s="222"/>
      <c r="D15" s="223"/>
      <c r="E15" s="80" t="s">
        <v>19</v>
      </c>
      <c r="F15" s="81" t="s">
        <v>49</v>
      </c>
      <c r="G15" s="82" t="s">
        <v>40</v>
      </c>
      <c r="H15" s="83" t="s">
        <v>21</v>
      </c>
      <c r="I15" s="262" t="s">
        <v>50</v>
      </c>
      <c r="J15" s="263"/>
      <c r="K15" s="264"/>
      <c r="L15" s="84" t="s">
        <v>2</v>
      </c>
      <c r="M15" s="85"/>
      <c r="N15" s="86" t="s">
        <v>24</v>
      </c>
      <c r="O15" s="87"/>
      <c r="P15" s="78"/>
      <c r="Q15" s="79"/>
      <c r="R15" s="79"/>
      <c r="S15" s="79"/>
      <c r="T15" s="78"/>
      <c r="U15" s="78"/>
    </row>
    <row r="16" spans="2:21" s="65" customFormat="1" ht="18.75" customHeight="1" thickBot="1">
      <c r="B16" s="218" t="s">
        <v>47</v>
      </c>
      <c r="C16" s="219"/>
      <c r="D16" s="220"/>
      <c r="E16" s="88">
        <f>R74</f>
        <v>0</v>
      </c>
      <c r="F16" s="89">
        <f>S74</f>
        <v>0</v>
      </c>
      <c r="G16" s="90">
        <f>F16-E16</f>
        <v>0</v>
      </c>
      <c r="H16" s="91" t="e">
        <f>G16/E16</f>
        <v>#DIV/0!</v>
      </c>
      <c r="I16" s="265" t="e">
        <f>IF(H16&gt;4.5%,"○","×")</f>
        <v>#DIV/0!</v>
      </c>
      <c r="J16" s="266"/>
      <c r="K16" s="267"/>
      <c r="L16" s="92" t="str">
        <f>IF(O74&gt;M74/2,"○","×")</f>
        <v>×</v>
      </c>
      <c r="M16" s="250" t="e">
        <f>IF(AND(I16="○",L16="○"),"○","×")</f>
        <v>#DIV/0!</v>
      </c>
      <c r="N16" s="251"/>
      <c r="O16" s="252"/>
      <c r="P16" s="78"/>
      <c r="Q16" s="79"/>
      <c r="R16" s="79"/>
      <c r="S16" s="79"/>
      <c r="T16" s="78"/>
      <c r="U16" s="78"/>
    </row>
    <row r="17" spans="3:21" ht="14.25">
      <c r="C17" s="7"/>
      <c r="D17" s="7"/>
      <c r="E17" s="7"/>
      <c r="F17" s="7"/>
      <c r="G17" s="1"/>
      <c r="H17" s="7"/>
      <c r="I17" s="1"/>
      <c r="J17" s="1"/>
      <c r="K17" s="1"/>
      <c r="L17" s="5"/>
      <c r="M17" s="4"/>
      <c r="N17" s="4"/>
      <c r="O17" s="4"/>
      <c r="P17" s="4"/>
      <c r="Q17" s="6"/>
      <c r="R17" s="6"/>
      <c r="S17" s="6"/>
      <c r="T17" s="4"/>
      <c r="U17" s="4"/>
    </row>
    <row r="18" spans="2:19" ht="15" thickBot="1">
      <c r="B18" s="9" t="s">
        <v>7</v>
      </c>
      <c r="D18" s="9"/>
      <c r="E18" s="9"/>
      <c r="F18" s="9"/>
      <c r="G18" s="3"/>
      <c r="Q18" s="10"/>
      <c r="R18" s="10"/>
      <c r="S18" s="10"/>
    </row>
    <row r="19" spans="2:22" s="65" customFormat="1" ht="30" customHeight="1" thickBot="1">
      <c r="B19" s="203" t="s">
        <v>41</v>
      </c>
      <c r="C19" s="204"/>
      <c r="D19" s="205"/>
      <c r="E19" s="93"/>
      <c r="F19" s="94" t="s">
        <v>22</v>
      </c>
      <c r="G19" s="95"/>
      <c r="H19" s="96" t="s">
        <v>60</v>
      </c>
      <c r="I19" s="232" t="s">
        <v>3</v>
      </c>
      <c r="J19" s="233"/>
      <c r="K19" s="234"/>
      <c r="L19" s="247" t="s">
        <v>11</v>
      </c>
      <c r="M19" s="244" t="s">
        <v>9</v>
      </c>
      <c r="N19" s="235" t="s">
        <v>16</v>
      </c>
      <c r="O19" s="238" t="s">
        <v>15</v>
      </c>
      <c r="P19" s="97"/>
      <c r="Q19" s="98"/>
      <c r="R19" s="224" t="s">
        <v>42</v>
      </c>
      <c r="S19" s="225"/>
      <c r="T19" s="97"/>
      <c r="U19" s="97"/>
      <c r="V19" s="97"/>
    </row>
    <row r="20" spans="2:22" s="65" customFormat="1" ht="83.25" customHeight="1">
      <c r="B20" s="200" t="s">
        <v>61</v>
      </c>
      <c r="C20" s="201"/>
      <c r="D20" s="202"/>
      <c r="E20" s="253" t="s">
        <v>25</v>
      </c>
      <c r="F20" s="254"/>
      <c r="G20" s="255"/>
      <c r="H20" s="99" t="s">
        <v>66</v>
      </c>
      <c r="I20" s="226" t="s">
        <v>43</v>
      </c>
      <c r="J20" s="229" t="s">
        <v>10</v>
      </c>
      <c r="K20" s="241" t="s">
        <v>51</v>
      </c>
      <c r="L20" s="248"/>
      <c r="M20" s="245"/>
      <c r="N20" s="236"/>
      <c r="O20" s="239"/>
      <c r="P20" s="97"/>
      <c r="Q20" s="98"/>
      <c r="R20" s="100"/>
      <c r="S20" s="100"/>
      <c r="T20" s="97"/>
      <c r="U20" s="97"/>
      <c r="V20" s="97"/>
    </row>
    <row r="21" spans="2:20" s="65" customFormat="1" ht="30" customHeight="1">
      <c r="B21" s="206" t="s">
        <v>28</v>
      </c>
      <c r="C21" s="209" t="s">
        <v>23</v>
      </c>
      <c r="D21" s="216" t="s">
        <v>13</v>
      </c>
      <c r="E21" s="206" t="s">
        <v>29</v>
      </c>
      <c r="F21" s="213" t="s">
        <v>30</v>
      </c>
      <c r="G21" s="211" t="s">
        <v>44</v>
      </c>
      <c r="H21" s="268" t="s">
        <v>20</v>
      </c>
      <c r="I21" s="227"/>
      <c r="J21" s="230"/>
      <c r="K21" s="242"/>
      <c r="L21" s="248"/>
      <c r="M21" s="245"/>
      <c r="N21" s="236"/>
      <c r="O21" s="239"/>
      <c r="P21" s="97"/>
      <c r="Q21" s="98"/>
      <c r="R21" s="101" t="s">
        <v>45</v>
      </c>
      <c r="S21" s="101" t="s">
        <v>60</v>
      </c>
      <c r="T21" s="97"/>
    </row>
    <row r="22" spans="2:20" s="65" customFormat="1" ht="30" customHeight="1">
      <c r="B22" s="207"/>
      <c r="C22" s="210"/>
      <c r="D22" s="217"/>
      <c r="E22" s="215"/>
      <c r="F22" s="214"/>
      <c r="G22" s="212"/>
      <c r="H22" s="269"/>
      <c r="I22" s="228"/>
      <c r="J22" s="231"/>
      <c r="K22" s="243"/>
      <c r="L22" s="248"/>
      <c r="M22" s="245"/>
      <c r="N22" s="236"/>
      <c r="O22" s="239"/>
      <c r="P22" s="97"/>
      <c r="Q22" s="98"/>
      <c r="R22" s="101" t="s">
        <v>6</v>
      </c>
      <c r="S22" s="101" t="s">
        <v>6</v>
      </c>
      <c r="T22" s="97"/>
    </row>
    <row r="23" spans="2:20" s="65" customFormat="1" ht="19.5" customHeight="1" thickBot="1">
      <c r="B23" s="208"/>
      <c r="C23" s="183" t="s">
        <v>4</v>
      </c>
      <c r="D23" s="184" t="s">
        <v>12</v>
      </c>
      <c r="E23" s="185" t="s">
        <v>4</v>
      </c>
      <c r="F23" s="186" t="s">
        <v>4</v>
      </c>
      <c r="G23" s="187" t="s">
        <v>5</v>
      </c>
      <c r="H23" s="183" t="s">
        <v>4</v>
      </c>
      <c r="I23" s="188" t="s">
        <v>12</v>
      </c>
      <c r="J23" s="189" t="s">
        <v>12</v>
      </c>
      <c r="K23" s="190" t="s">
        <v>12</v>
      </c>
      <c r="L23" s="249"/>
      <c r="M23" s="246"/>
      <c r="N23" s="237"/>
      <c r="O23" s="240"/>
      <c r="P23" s="97"/>
      <c r="Q23" s="98"/>
      <c r="R23" s="102"/>
      <c r="S23" s="102"/>
      <c r="T23" s="97"/>
    </row>
    <row r="24" spans="2:22" ht="19.5" customHeight="1">
      <c r="B24" s="180">
        <v>201</v>
      </c>
      <c r="C24" s="191"/>
      <c r="D24" s="174"/>
      <c r="E24" s="162"/>
      <c r="F24" s="163"/>
      <c r="G24" s="164">
        <f>E24-F24</f>
        <v>0</v>
      </c>
      <c r="H24" s="165"/>
      <c r="I24" s="166"/>
      <c r="J24" s="167"/>
      <c r="K24" s="168"/>
      <c r="L24" s="169"/>
      <c r="M24" s="170" t="str">
        <f>IF(OR(G24=0,H24=0,I24="○",J24="○",K24="○"),"×","○")</f>
        <v>×</v>
      </c>
      <c r="N24" s="171" t="str">
        <f>_xlfn.IFERROR(IF(M24="×","-",(H24-G24)/G24),"-")</f>
        <v>-</v>
      </c>
      <c r="O24" s="172" t="str">
        <f>IF(AND(OR(AND(D24="平成28年度",N24&gt;0.045),AND(D24="平成29年度",N24&gt;0.04),AND(D24="平成30年度",N24&gt;0.035),AND(D24="平成31年度",N24&gt;0.03),AND(D24="令和２年度",N24&gt;0.025)),M24="○"),"○","×")</f>
        <v>×</v>
      </c>
      <c r="P24" s="11"/>
      <c r="Q24" s="13"/>
      <c r="R24" s="14">
        <f>IF(OR(G24=0,H24=0,I24="○",J24="○",K24="○"),0,G24)</f>
        <v>0</v>
      </c>
      <c r="S24" s="14">
        <f aca="true" t="shared" si="0" ref="S24:S73">IF(OR(H24=0,I24="○",J24="○",K24="○"),0,H24)</f>
        <v>0</v>
      </c>
      <c r="T24" s="11"/>
      <c r="U24" s="11"/>
      <c r="V24" s="11"/>
    </row>
    <row r="25" spans="2:22" ht="19.5" customHeight="1">
      <c r="B25" s="181">
        <v>202</v>
      </c>
      <c r="C25" s="192"/>
      <c r="D25" s="112"/>
      <c r="E25" s="27"/>
      <c r="F25" s="28"/>
      <c r="G25" s="103">
        <f aca="true" t="shared" si="1" ref="G25:G73">E25-F25</f>
        <v>0</v>
      </c>
      <c r="H25" s="29"/>
      <c r="I25" s="175"/>
      <c r="J25" s="176"/>
      <c r="K25" s="177"/>
      <c r="L25" s="178"/>
      <c r="M25" s="104" t="str">
        <f aca="true" t="shared" si="2" ref="M25:M73">IF(OR(G25=0,H25=0,I25="○",J25="○",K25="○"),"×","○")</f>
        <v>×</v>
      </c>
      <c r="N25" s="179" t="str">
        <f>_xlfn.IFERROR(IF(M25="×","-",(H25-G25)/G25),"-")</f>
        <v>-</v>
      </c>
      <c r="O25" s="105" t="str">
        <f>IF(AND(OR(AND(D25="平成28年度",N25&gt;0.045),AND(D25="平成29年度",N25&gt;0.04),AND(D25="平成30年度",N25&gt;0.035),AND(D25="平成31年度",N25&gt;0.03),AND(D25="令和２年度",N25&gt;0.025)),M25="○"),"○","×")</f>
        <v>×</v>
      </c>
      <c r="P25" s="11"/>
      <c r="Q25" s="13"/>
      <c r="R25" s="14">
        <f aca="true" t="shared" si="3" ref="R25:R73">IF(OR(G25=0,H25=0,I25="○",J25="○",K25="○"),0,G25)</f>
        <v>0</v>
      </c>
      <c r="S25" s="14">
        <f t="shared" si="0"/>
        <v>0</v>
      </c>
      <c r="T25" s="11"/>
      <c r="U25" s="11"/>
      <c r="V25" s="11"/>
    </row>
    <row r="26" spans="2:22" ht="19.5" customHeight="1">
      <c r="B26" s="181">
        <v>203</v>
      </c>
      <c r="C26" s="192"/>
      <c r="D26" s="112"/>
      <c r="E26" s="27"/>
      <c r="F26" s="28"/>
      <c r="G26" s="103">
        <f t="shared" si="1"/>
        <v>0</v>
      </c>
      <c r="H26" s="29"/>
      <c r="I26" s="175"/>
      <c r="J26" s="176"/>
      <c r="K26" s="177"/>
      <c r="L26" s="178"/>
      <c r="M26" s="104" t="str">
        <f t="shared" si="2"/>
        <v>×</v>
      </c>
      <c r="N26" s="179" t="str">
        <f aca="true" t="shared" si="4" ref="N26:N73">_xlfn.IFERROR(IF(M26="×","-",(H26-G26)/G26),"-")</f>
        <v>-</v>
      </c>
      <c r="O26" s="105" t="str">
        <f aca="true" t="shared" si="5" ref="O26:O73">IF(AND(OR(AND(D26="平成28年度",N26&gt;0.045),AND(D26="平成29年度",N26&gt;0.04),AND(D26="平成30年度",N26&gt;0.035),AND(D26="平成31年度",N26&gt;0.03),AND(D26="令和２年度",N26&gt;0.025)),M26="○"),"○","×")</f>
        <v>×</v>
      </c>
      <c r="P26" s="11"/>
      <c r="Q26" s="13"/>
      <c r="R26" s="14">
        <f t="shared" si="3"/>
        <v>0</v>
      </c>
      <c r="S26" s="14">
        <f t="shared" si="0"/>
        <v>0</v>
      </c>
      <c r="T26" s="11"/>
      <c r="U26" s="11"/>
      <c r="V26" s="11"/>
    </row>
    <row r="27" spans="2:22" ht="19.5" customHeight="1">
      <c r="B27" s="181">
        <v>204</v>
      </c>
      <c r="C27" s="192"/>
      <c r="D27" s="112"/>
      <c r="E27" s="27"/>
      <c r="F27" s="28"/>
      <c r="G27" s="103">
        <f t="shared" si="1"/>
        <v>0</v>
      </c>
      <c r="H27" s="29"/>
      <c r="I27" s="175"/>
      <c r="J27" s="176"/>
      <c r="K27" s="177"/>
      <c r="L27" s="178"/>
      <c r="M27" s="104" t="str">
        <f t="shared" si="2"/>
        <v>×</v>
      </c>
      <c r="N27" s="179" t="str">
        <f t="shared" si="4"/>
        <v>-</v>
      </c>
      <c r="O27" s="105" t="str">
        <f t="shared" si="5"/>
        <v>×</v>
      </c>
      <c r="P27" s="11"/>
      <c r="Q27" s="13"/>
      <c r="R27" s="14">
        <f t="shared" si="3"/>
        <v>0</v>
      </c>
      <c r="S27" s="14">
        <f t="shared" si="0"/>
        <v>0</v>
      </c>
      <c r="T27" s="11"/>
      <c r="U27" s="11"/>
      <c r="V27" s="11"/>
    </row>
    <row r="28" spans="2:22" ht="19.5" customHeight="1">
      <c r="B28" s="181">
        <v>205</v>
      </c>
      <c r="C28" s="192"/>
      <c r="D28" s="112"/>
      <c r="E28" s="27"/>
      <c r="F28" s="28"/>
      <c r="G28" s="103">
        <f t="shared" si="1"/>
        <v>0</v>
      </c>
      <c r="H28" s="29"/>
      <c r="I28" s="175"/>
      <c r="J28" s="176"/>
      <c r="K28" s="177"/>
      <c r="L28" s="178"/>
      <c r="M28" s="104" t="str">
        <f t="shared" si="2"/>
        <v>×</v>
      </c>
      <c r="N28" s="179" t="str">
        <f t="shared" si="4"/>
        <v>-</v>
      </c>
      <c r="O28" s="105" t="str">
        <f t="shared" si="5"/>
        <v>×</v>
      </c>
      <c r="P28" s="11"/>
      <c r="Q28" s="13"/>
      <c r="R28" s="14">
        <f t="shared" si="3"/>
        <v>0</v>
      </c>
      <c r="S28" s="14">
        <f t="shared" si="0"/>
        <v>0</v>
      </c>
      <c r="T28" s="11"/>
      <c r="U28" s="11"/>
      <c r="V28" s="11"/>
    </row>
    <row r="29" spans="2:22" ht="19.5" customHeight="1">
      <c r="B29" s="181">
        <v>206</v>
      </c>
      <c r="C29" s="192"/>
      <c r="D29" s="112"/>
      <c r="E29" s="27"/>
      <c r="F29" s="28"/>
      <c r="G29" s="103">
        <f t="shared" si="1"/>
        <v>0</v>
      </c>
      <c r="H29" s="29"/>
      <c r="I29" s="175"/>
      <c r="J29" s="176"/>
      <c r="K29" s="177"/>
      <c r="L29" s="178"/>
      <c r="M29" s="104" t="str">
        <f t="shared" si="2"/>
        <v>×</v>
      </c>
      <c r="N29" s="179" t="str">
        <f t="shared" si="4"/>
        <v>-</v>
      </c>
      <c r="O29" s="105" t="str">
        <f t="shared" si="5"/>
        <v>×</v>
      </c>
      <c r="P29" s="11"/>
      <c r="Q29" s="13"/>
      <c r="R29" s="14">
        <f t="shared" si="3"/>
        <v>0</v>
      </c>
      <c r="S29" s="14">
        <f t="shared" si="0"/>
        <v>0</v>
      </c>
      <c r="T29" s="11"/>
      <c r="U29" s="11"/>
      <c r="V29" s="11"/>
    </row>
    <row r="30" spans="2:22" ht="19.5" customHeight="1">
      <c r="B30" s="181">
        <v>207</v>
      </c>
      <c r="C30" s="192"/>
      <c r="D30" s="112"/>
      <c r="E30" s="27"/>
      <c r="F30" s="28"/>
      <c r="G30" s="103">
        <f t="shared" si="1"/>
        <v>0</v>
      </c>
      <c r="H30" s="29"/>
      <c r="I30" s="175"/>
      <c r="J30" s="176"/>
      <c r="K30" s="177"/>
      <c r="L30" s="178"/>
      <c r="M30" s="104" t="str">
        <f t="shared" si="2"/>
        <v>×</v>
      </c>
      <c r="N30" s="179" t="str">
        <f t="shared" si="4"/>
        <v>-</v>
      </c>
      <c r="O30" s="105" t="str">
        <f t="shared" si="5"/>
        <v>×</v>
      </c>
      <c r="P30" s="11"/>
      <c r="Q30" s="13"/>
      <c r="R30" s="14">
        <f t="shared" si="3"/>
        <v>0</v>
      </c>
      <c r="S30" s="14">
        <f t="shared" si="0"/>
        <v>0</v>
      </c>
      <c r="T30" s="11"/>
      <c r="U30" s="11"/>
      <c r="V30" s="11"/>
    </row>
    <row r="31" spans="2:22" ht="19.5" customHeight="1">
      <c r="B31" s="181">
        <v>208</v>
      </c>
      <c r="C31" s="192"/>
      <c r="D31" s="112"/>
      <c r="E31" s="27"/>
      <c r="F31" s="28"/>
      <c r="G31" s="103">
        <f t="shared" si="1"/>
        <v>0</v>
      </c>
      <c r="H31" s="29"/>
      <c r="I31" s="175"/>
      <c r="J31" s="176"/>
      <c r="K31" s="177"/>
      <c r="L31" s="178"/>
      <c r="M31" s="104" t="str">
        <f t="shared" si="2"/>
        <v>×</v>
      </c>
      <c r="N31" s="179" t="str">
        <f t="shared" si="4"/>
        <v>-</v>
      </c>
      <c r="O31" s="105" t="str">
        <f t="shared" si="5"/>
        <v>×</v>
      </c>
      <c r="P31" s="11"/>
      <c r="Q31" s="13"/>
      <c r="R31" s="14">
        <f t="shared" si="3"/>
        <v>0</v>
      </c>
      <c r="S31" s="14">
        <f t="shared" si="0"/>
        <v>0</v>
      </c>
      <c r="T31" s="11"/>
      <c r="U31" s="11"/>
      <c r="V31" s="11"/>
    </row>
    <row r="32" spans="2:22" ht="19.5" customHeight="1">
      <c r="B32" s="181">
        <v>209</v>
      </c>
      <c r="C32" s="192"/>
      <c r="D32" s="112"/>
      <c r="E32" s="27"/>
      <c r="F32" s="28"/>
      <c r="G32" s="103">
        <f t="shared" si="1"/>
        <v>0</v>
      </c>
      <c r="H32" s="29"/>
      <c r="I32" s="175"/>
      <c r="J32" s="176"/>
      <c r="K32" s="177"/>
      <c r="L32" s="178"/>
      <c r="M32" s="104" t="str">
        <f t="shared" si="2"/>
        <v>×</v>
      </c>
      <c r="N32" s="179" t="str">
        <f t="shared" si="4"/>
        <v>-</v>
      </c>
      <c r="O32" s="105" t="str">
        <f t="shared" si="5"/>
        <v>×</v>
      </c>
      <c r="P32" s="11"/>
      <c r="Q32" s="13"/>
      <c r="R32" s="14">
        <f t="shared" si="3"/>
        <v>0</v>
      </c>
      <c r="S32" s="14">
        <f t="shared" si="0"/>
        <v>0</v>
      </c>
      <c r="T32" s="11"/>
      <c r="U32" s="11"/>
      <c r="V32" s="11"/>
    </row>
    <row r="33" spans="2:22" ht="19.5" customHeight="1">
      <c r="B33" s="181">
        <v>210</v>
      </c>
      <c r="C33" s="192"/>
      <c r="D33" s="112"/>
      <c r="E33" s="27"/>
      <c r="F33" s="28"/>
      <c r="G33" s="103">
        <f t="shared" si="1"/>
        <v>0</v>
      </c>
      <c r="H33" s="29"/>
      <c r="I33" s="175"/>
      <c r="J33" s="176"/>
      <c r="K33" s="177"/>
      <c r="L33" s="178"/>
      <c r="M33" s="104" t="str">
        <f t="shared" si="2"/>
        <v>×</v>
      </c>
      <c r="N33" s="179" t="str">
        <f t="shared" si="4"/>
        <v>-</v>
      </c>
      <c r="O33" s="105" t="str">
        <f t="shared" si="5"/>
        <v>×</v>
      </c>
      <c r="P33" s="11"/>
      <c r="Q33" s="13"/>
      <c r="R33" s="14">
        <f t="shared" si="3"/>
        <v>0</v>
      </c>
      <c r="S33" s="14">
        <f t="shared" si="0"/>
        <v>0</v>
      </c>
      <c r="T33" s="11"/>
      <c r="U33" s="11"/>
      <c r="V33" s="11"/>
    </row>
    <row r="34" spans="2:22" ht="19.5" customHeight="1">
      <c r="B34" s="181">
        <v>211</v>
      </c>
      <c r="C34" s="192"/>
      <c r="D34" s="112"/>
      <c r="E34" s="27"/>
      <c r="F34" s="28"/>
      <c r="G34" s="103">
        <f t="shared" si="1"/>
        <v>0</v>
      </c>
      <c r="H34" s="29"/>
      <c r="I34" s="175"/>
      <c r="J34" s="176"/>
      <c r="K34" s="177"/>
      <c r="L34" s="178"/>
      <c r="M34" s="104" t="str">
        <f t="shared" si="2"/>
        <v>×</v>
      </c>
      <c r="N34" s="179" t="str">
        <f t="shared" si="4"/>
        <v>-</v>
      </c>
      <c r="O34" s="105" t="str">
        <f t="shared" si="5"/>
        <v>×</v>
      </c>
      <c r="P34" s="11"/>
      <c r="Q34" s="13"/>
      <c r="R34" s="14">
        <f t="shared" si="3"/>
        <v>0</v>
      </c>
      <c r="S34" s="14">
        <f t="shared" si="0"/>
        <v>0</v>
      </c>
      <c r="T34" s="11"/>
      <c r="U34" s="11"/>
      <c r="V34" s="11"/>
    </row>
    <row r="35" spans="2:22" ht="19.5" customHeight="1">
      <c r="B35" s="181">
        <v>212</v>
      </c>
      <c r="C35" s="192"/>
      <c r="D35" s="112"/>
      <c r="E35" s="27"/>
      <c r="F35" s="28"/>
      <c r="G35" s="103">
        <f t="shared" si="1"/>
        <v>0</v>
      </c>
      <c r="H35" s="29"/>
      <c r="I35" s="175"/>
      <c r="J35" s="176"/>
      <c r="K35" s="177"/>
      <c r="L35" s="178"/>
      <c r="M35" s="104" t="str">
        <f t="shared" si="2"/>
        <v>×</v>
      </c>
      <c r="N35" s="179" t="str">
        <f t="shared" si="4"/>
        <v>-</v>
      </c>
      <c r="O35" s="105" t="str">
        <f t="shared" si="5"/>
        <v>×</v>
      </c>
      <c r="P35" s="11"/>
      <c r="Q35" s="13"/>
      <c r="R35" s="14">
        <f t="shared" si="3"/>
        <v>0</v>
      </c>
      <c r="S35" s="14">
        <f t="shared" si="0"/>
        <v>0</v>
      </c>
      <c r="T35" s="11"/>
      <c r="U35" s="11"/>
      <c r="V35" s="11"/>
    </row>
    <row r="36" spans="2:22" ht="19.5" customHeight="1">
      <c r="B36" s="181">
        <v>213</v>
      </c>
      <c r="C36" s="192"/>
      <c r="D36" s="112"/>
      <c r="E36" s="27"/>
      <c r="F36" s="28"/>
      <c r="G36" s="103">
        <f t="shared" si="1"/>
        <v>0</v>
      </c>
      <c r="H36" s="29"/>
      <c r="I36" s="175"/>
      <c r="J36" s="176"/>
      <c r="K36" s="177"/>
      <c r="L36" s="178"/>
      <c r="M36" s="104" t="str">
        <f t="shared" si="2"/>
        <v>×</v>
      </c>
      <c r="N36" s="179" t="str">
        <f t="shared" si="4"/>
        <v>-</v>
      </c>
      <c r="O36" s="105" t="str">
        <f t="shared" si="5"/>
        <v>×</v>
      </c>
      <c r="P36" s="11"/>
      <c r="Q36" s="13"/>
      <c r="R36" s="14">
        <f t="shared" si="3"/>
        <v>0</v>
      </c>
      <c r="S36" s="14">
        <f t="shared" si="0"/>
        <v>0</v>
      </c>
      <c r="T36" s="11"/>
      <c r="U36" s="11"/>
      <c r="V36" s="11"/>
    </row>
    <row r="37" spans="2:22" ht="19.5" customHeight="1">
      <c r="B37" s="181">
        <v>214</v>
      </c>
      <c r="C37" s="192"/>
      <c r="D37" s="112"/>
      <c r="E37" s="27"/>
      <c r="F37" s="28"/>
      <c r="G37" s="103">
        <f t="shared" si="1"/>
        <v>0</v>
      </c>
      <c r="H37" s="29"/>
      <c r="I37" s="175"/>
      <c r="J37" s="176"/>
      <c r="K37" s="177"/>
      <c r="L37" s="178"/>
      <c r="M37" s="104" t="str">
        <f t="shared" si="2"/>
        <v>×</v>
      </c>
      <c r="N37" s="179" t="str">
        <f t="shared" si="4"/>
        <v>-</v>
      </c>
      <c r="O37" s="105" t="str">
        <f t="shared" si="5"/>
        <v>×</v>
      </c>
      <c r="P37" s="11"/>
      <c r="Q37" s="13"/>
      <c r="R37" s="14">
        <f t="shared" si="3"/>
        <v>0</v>
      </c>
      <c r="S37" s="14">
        <f t="shared" si="0"/>
        <v>0</v>
      </c>
      <c r="T37" s="11"/>
      <c r="U37" s="11"/>
      <c r="V37" s="11"/>
    </row>
    <row r="38" spans="2:22" ht="19.5" customHeight="1">
      <c r="B38" s="181">
        <v>215</v>
      </c>
      <c r="C38" s="192"/>
      <c r="D38" s="112"/>
      <c r="E38" s="27"/>
      <c r="F38" s="28"/>
      <c r="G38" s="103">
        <f t="shared" si="1"/>
        <v>0</v>
      </c>
      <c r="H38" s="29"/>
      <c r="I38" s="175"/>
      <c r="J38" s="176"/>
      <c r="K38" s="177"/>
      <c r="L38" s="178"/>
      <c r="M38" s="104" t="str">
        <f t="shared" si="2"/>
        <v>×</v>
      </c>
      <c r="N38" s="179" t="str">
        <f t="shared" si="4"/>
        <v>-</v>
      </c>
      <c r="O38" s="105" t="str">
        <f t="shared" si="5"/>
        <v>×</v>
      </c>
      <c r="P38" s="11"/>
      <c r="Q38" s="13"/>
      <c r="R38" s="14">
        <f t="shared" si="3"/>
        <v>0</v>
      </c>
      <c r="S38" s="14">
        <f t="shared" si="0"/>
        <v>0</v>
      </c>
      <c r="T38" s="11"/>
      <c r="U38" s="11"/>
      <c r="V38" s="11"/>
    </row>
    <row r="39" spans="2:22" ht="19.5" customHeight="1">
      <c r="B39" s="181">
        <v>216</v>
      </c>
      <c r="C39" s="192"/>
      <c r="D39" s="112"/>
      <c r="E39" s="27"/>
      <c r="F39" s="28"/>
      <c r="G39" s="103">
        <f t="shared" si="1"/>
        <v>0</v>
      </c>
      <c r="H39" s="29"/>
      <c r="I39" s="175"/>
      <c r="J39" s="176"/>
      <c r="K39" s="177"/>
      <c r="L39" s="178"/>
      <c r="M39" s="104" t="str">
        <f t="shared" si="2"/>
        <v>×</v>
      </c>
      <c r="N39" s="179" t="str">
        <f t="shared" si="4"/>
        <v>-</v>
      </c>
      <c r="O39" s="105" t="str">
        <f t="shared" si="5"/>
        <v>×</v>
      </c>
      <c r="P39" s="11"/>
      <c r="Q39" s="13"/>
      <c r="R39" s="14">
        <f t="shared" si="3"/>
        <v>0</v>
      </c>
      <c r="S39" s="14">
        <f t="shared" si="0"/>
        <v>0</v>
      </c>
      <c r="T39" s="11"/>
      <c r="U39" s="11"/>
      <c r="V39" s="11"/>
    </row>
    <row r="40" spans="2:22" ht="19.5" customHeight="1">
      <c r="B40" s="181">
        <v>217</v>
      </c>
      <c r="C40" s="192"/>
      <c r="D40" s="112"/>
      <c r="E40" s="27"/>
      <c r="F40" s="28"/>
      <c r="G40" s="103">
        <f t="shared" si="1"/>
        <v>0</v>
      </c>
      <c r="H40" s="29"/>
      <c r="I40" s="175"/>
      <c r="J40" s="176"/>
      <c r="K40" s="177"/>
      <c r="L40" s="178"/>
      <c r="M40" s="104" t="str">
        <f t="shared" si="2"/>
        <v>×</v>
      </c>
      <c r="N40" s="179" t="str">
        <f t="shared" si="4"/>
        <v>-</v>
      </c>
      <c r="O40" s="105" t="str">
        <f t="shared" si="5"/>
        <v>×</v>
      </c>
      <c r="P40" s="11"/>
      <c r="Q40" s="13"/>
      <c r="R40" s="14">
        <f t="shared" si="3"/>
        <v>0</v>
      </c>
      <c r="S40" s="14">
        <f t="shared" si="0"/>
        <v>0</v>
      </c>
      <c r="T40" s="11"/>
      <c r="U40" s="11"/>
      <c r="V40" s="11"/>
    </row>
    <row r="41" spans="2:22" ht="19.5" customHeight="1">
      <c r="B41" s="181">
        <v>218</v>
      </c>
      <c r="C41" s="192"/>
      <c r="D41" s="112"/>
      <c r="E41" s="27"/>
      <c r="F41" s="28"/>
      <c r="G41" s="103">
        <f t="shared" si="1"/>
        <v>0</v>
      </c>
      <c r="H41" s="29"/>
      <c r="I41" s="175"/>
      <c r="J41" s="176"/>
      <c r="K41" s="177"/>
      <c r="L41" s="178"/>
      <c r="M41" s="104" t="str">
        <f t="shared" si="2"/>
        <v>×</v>
      </c>
      <c r="N41" s="179" t="str">
        <f t="shared" si="4"/>
        <v>-</v>
      </c>
      <c r="O41" s="105" t="str">
        <f t="shared" si="5"/>
        <v>×</v>
      </c>
      <c r="P41" s="11"/>
      <c r="Q41" s="13"/>
      <c r="R41" s="14">
        <f t="shared" si="3"/>
        <v>0</v>
      </c>
      <c r="S41" s="14">
        <f t="shared" si="0"/>
        <v>0</v>
      </c>
      <c r="T41" s="11"/>
      <c r="U41" s="11"/>
      <c r="V41" s="11"/>
    </row>
    <row r="42" spans="2:22" ht="19.5" customHeight="1">
      <c r="B42" s="181">
        <v>219</v>
      </c>
      <c r="C42" s="192"/>
      <c r="D42" s="112"/>
      <c r="E42" s="27"/>
      <c r="F42" s="28"/>
      <c r="G42" s="103">
        <f t="shared" si="1"/>
        <v>0</v>
      </c>
      <c r="H42" s="29"/>
      <c r="I42" s="175"/>
      <c r="J42" s="176"/>
      <c r="K42" s="177"/>
      <c r="L42" s="178"/>
      <c r="M42" s="104" t="str">
        <f t="shared" si="2"/>
        <v>×</v>
      </c>
      <c r="N42" s="179" t="str">
        <f t="shared" si="4"/>
        <v>-</v>
      </c>
      <c r="O42" s="105" t="str">
        <f t="shared" si="5"/>
        <v>×</v>
      </c>
      <c r="P42" s="11"/>
      <c r="Q42" s="13"/>
      <c r="R42" s="14">
        <f t="shared" si="3"/>
        <v>0</v>
      </c>
      <c r="S42" s="14">
        <f t="shared" si="0"/>
        <v>0</v>
      </c>
      <c r="T42" s="11"/>
      <c r="U42" s="11"/>
      <c r="V42" s="11"/>
    </row>
    <row r="43" spans="2:22" ht="19.5" customHeight="1">
      <c r="B43" s="181">
        <v>220</v>
      </c>
      <c r="C43" s="192"/>
      <c r="D43" s="112"/>
      <c r="E43" s="27"/>
      <c r="F43" s="28"/>
      <c r="G43" s="103">
        <f t="shared" si="1"/>
        <v>0</v>
      </c>
      <c r="H43" s="29"/>
      <c r="I43" s="175"/>
      <c r="J43" s="176"/>
      <c r="K43" s="177"/>
      <c r="L43" s="178"/>
      <c r="M43" s="104" t="str">
        <f t="shared" si="2"/>
        <v>×</v>
      </c>
      <c r="N43" s="179" t="str">
        <f t="shared" si="4"/>
        <v>-</v>
      </c>
      <c r="O43" s="105" t="str">
        <f t="shared" si="5"/>
        <v>×</v>
      </c>
      <c r="P43" s="11"/>
      <c r="Q43" s="13"/>
      <c r="R43" s="14">
        <f t="shared" si="3"/>
        <v>0</v>
      </c>
      <c r="S43" s="14">
        <f t="shared" si="0"/>
        <v>0</v>
      </c>
      <c r="T43" s="11"/>
      <c r="U43" s="11"/>
      <c r="V43" s="11"/>
    </row>
    <row r="44" spans="2:22" ht="19.5" customHeight="1">
      <c r="B44" s="181">
        <v>221</v>
      </c>
      <c r="C44" s="192"/>
      <c r="D44" s="112"/>
      <c r="E44" s="27"/>
      <c r="F44" s="28"/>
      <c r="G44" s="103">
        <f t="shared" si="1"/>
        <v>0</v>
      </c>
      <c r="H44" s="29"/>
      <c r="I44" s="175"/>
      <c r="J44" s="176"/>
      <c r="K44" s="177"/>
      <c r="L44" s="178"/>
      <c r="M44" s="104" t="str">
        <f t="shared" si="2"/>
        <v>×</v>
      </c>
      <c r="N44" s="179" t="str">
        <f t="shared" si="4"/>
        <v>-</v>
      </c>
      <c r="O44" s="105" t="str">
        <f t="shared" si="5"/>
        <v>×</v>
      </c>
      <c r="P44" s="11"/>
      <c r="Q44" s="13"/>
      <c r="R44" s="14">
        <f t="shared" si="3"/>
        <v>0</v>
      </c>
      <c r="S44" s="14">
        <f t="shared" si="0"/>
        <v>0</v>
      </c>
      <c r="T44" s="11"/>
      <c r="U44" s="11"/>
      <c r="V44" s="11"/>
    </row>
    <row r="45" spans="2:22" ht="19.5" customHeight="1">
      <c r="B45" s="181">
        <v>222</v>
      </c>
      <c r="C45" s="192"/>
      <c r="D45" s="112"/>
      <c r="E45" s="27"/>
      <c r="F45" s="28"/>
      <c r="G45" s="103">
        <f t="shared" si="1"/>
        <v>0</v>
      </c>
      <c r="H45" s="29"/>
      <c r="I45" s="175"/>
      <c r="J45" s="176"/>
      <c r="K45" s="177"/>
      <c r="L45" s="178"/>
      <c r="M45" s="104" t="str">
        <f t="shared" si="2"/>
        <v>×</v>
      </c>
      <c r="N45" s="179" t="str">
        <f t="shared" si="4"/>
        <v>-</v>
      </c>
      <c r="O45" s="105" t="str">
        <f t="shared" si="5"/>
        <v>×</v>
      </c>
      <c r="P45" s="11"/>
      <c r="Q45" s="13"/>
      <c r="R45" s="14">
        <f t="shared" si="3"/>
        <v>0</v>
      </c>
      <c r="S45" s="14">
        <f t="shared" si="0"/>
        <v>0</v>
      </c>
      <c r="T45" s="11"/>
      <c r="U45" s="11"/>
      <c r="V45" s="11"/>
    </row>
    <row r="46" spans="2:22" ht="19.5" customHeight="1">
      <c r="B46" s="181">
        <v>223</v>
      </c>
      <c r="C46" s="192"/>
      <c r="D46" s="112"/>
      <c r="E46" s="27"/>
      <c r="F46" s="28"/>
      <c r="G46" s="103">
        <f t="shared" si="1"/>
        <v>0</v>
      </c>
      <c r="H46" s="29"/>
      <c r="I46" s="175"/>
      <c r="J46" s="176"/>
      <c r="K46" s="177"/>
      <c r="L46" s="178"/>
      <c r="M46" s="104" t="str">
        <f t="shared" si="2"/>
        <v>×</v>
      </c>
      <c r="N46" s="179" t="str">
        <f t="shared" si="4"/>
        <v>-</v>
      </c>
      <c r="O46" s="105" t="str">
        <f t="shared" si="5"/>
        <v>×</v>
      </c>
      <c r="P46" s="11"/>
      <c r="Q46" s="13"/>
      <c r="R46" s="14">
        <f t="shared" si="3"/>
        <v>0</v>
      </c>
      <c r="S46" s="14">
        <f t="shared" si="0"/>
        <v>0</v>
      </c>
      <c r="T46" s="11"/>
      <c r="U46" s="11"/>
      <c r="V46" s="11"/>
    </row>
    <row r="47" spans="2:22" ht="19.5" customHeight="1">
      <c r="B47" s="181">
        <v>224</v>
      </c>
      <c r="C47" s="192"/>
      <c r="D47" s="112"/>
      <c r="E47" s="27"/>
      <c r="F47" s="28"/>
      <c r="G47" s="103">
        <f t="shared" si="1"/>
        <v>0</v>
      </c>
      <c r="H47" s="29"/>
      <c r="I47" s="175"/>
      <c r="J47" s="176"/>
      <c r="K47" s="177"/>
      <c r="L47" s="178"/>
      <c r="M47" s="104" t="str">
        <f t="shared" si="2"/>
        <v>×</v>
      </c>
      <c r="N47" s="179" t="str">
        <f t="shared" si="4"/>
        <v>-</v>
      </c>
      <c r="O47" s="105" t="str">
        <f t="shared" si="5"/>
        <v>×</v>
      </c>
      <c r="P47" s="11"/>
      <c r="Q47" s="13"/>
      <c r="R47" s="14">
        <f t="shared" si="3"/>
        <v>0</v>
      </c>
      <c r="S47" s="14">
        <f t="shared" si="0"/>
        <v>0</v>
      </c>
      <c r="T47" s="11"/>
      <c r="U47" s="11"/>
      <c r="V47" s="11"/>
    </row>
    <row r="48" spans="2:22" ht="19.5" customHeight="1">
      <c r="B48" s="181">
        <v>225</v>
      </c>
      <c r="C48" s="192"/>
      <c r="D48" s="112"/>
      <c r="E48" s="27"/>
      <c r="F48" s="28"/>
      <c r="G48" s="103">
        <f t="shared" si="1"/>
        <v>0</v>
      </c>
      <c r="H48" s="29"/>
      <c r="I48" s="175"/>
      <c r="J48" s="176"/>
      <c r="K48" s="177"/>
      <c r="L48" s="178"/>
      <c r="M48" s="104" t="str">
        <f t="shared" si="2"/>
        <v>×</v>
      </c>
      <c r="N48" s="179" t="str">
        <f t="shared" si="4"/>
        <v>-</v>
      </c>
      <c r="O48" s="105" t="str">
        <f t="shared" si="5"/>
        <v>×</v>
      </c>
      <c r="P48" s="11"/>
      <c r="Q48" s="13"/>
      <c r="R48" s="14">
        <f t="shared" si="3"/>
        <v>0</v>
      </c>
      <c r="S48" s="14">
        <f t="shared" si="0"/>
        <v>0</v>
      </c>
      <c r="T48" s="11"/>
      <c r="U48" s="11"/>
      <c r="V48" s="11"/>
    </row>
    <row r="49" spans="2:22" ht="19.5" customHeight="1">
      <c r="B49" s="181">
        <v>226</v>
      </c>
      <c r="C49" s="192"/>
      <c r="D49" s="112"/>
      <c r="E49" s="27"/>
      <c r="F49" s="28"/>
      <c r="G49" s="103">
        <f t="shared" si="1"/>
        <v>0</v>
      </c>
      <c r="H49" s="29"/>
      <c r="I49" s="175"/>
      <c r="J49" s="176"/>
      <c r="K49" s="177"/>
      <c r="L49" s="178"/>
      <c r="M49" s="104" t="str">
        <f t="shared" si="2"/>
        <v>×</v>
      </c>
      <c r="N49" s="179" t="str">
        <f t="shared" si="4"/>
        <v>-</v>
      </c>
      <c r="O49" s="105" t="str">
        <f t="shared" si="5"/>
        <v>×</v>
      </c>
      <c r="P49" s="11"/>
      <c r="Q49" s="13"/>
      <c r="R49" s="14">
        <f t="shared" si="3"/>
        <v>0</v>
      </c>
      <c r="S49" s="14">
        <f t="shared" si="0"/>
        <v>0</v>
      </c>
      <c r="T49" s="11"/>
      <c r="U49" s="11"/>
      <c r="V49" s="11"/>
    </row>
    <row r="50" spans="2:22" ht="19.5" customHeight="1">
      <c r="B50" s="181">
        <v>227</v>
      </c>
      <c r="C50" s="192"/>
      <c r="D50" s="112"/>
      <c r="E50" s="27"/>
      <c r="F50" s="28"/>
      <c r="G50" s="103">
        <f t="shared" si="1"/>
        <v>0</v>
      </c>
      <c r="H50" s="29"/>
      <c r="I50" s="175"/>
      <c r="J50" s="176"/>
      <c r="K50" s="177"/>
      <c r="L50" s="178"/>
      <c r="M50" s="104" t="str">
        <f t="shared" si="2"/>
        <v>×</v>
      </c>
      <c r="N50" s="179" t="str">
        <f t="shared" si="4"/>
        <v>-</v>
      </c>
      <c r="O50" s="105" t="str">
        <f t="shared" si="5"/>
        <v>×</v>
      </c>
      <c r="P50" s="11"/>
      <c r="Q50" s="13"/>
      <c r="R50" s="14">
        <f t="shared" si="3"/>
        <v>0</v>
      </c>
      <c r="S50" s="14">
        <f t="shared" si="0"/>
        <v>0</v>
      </c>
      <c r="T50" s="11"/>
      <c r="U50" s="11"/>
      <c r="V50" s="11"/>
    </row>
    <row r="51" spans="2:22" ht="19.5" customHeight="1">
      <c r="B51" s="181">
        <v>228</v>
      </c>
      <c r="C51" s="192"/>
      <c r="D51" s="112"/>
      <c r="E51" s="27"/>
      <c r="F51" s="28"/>
      <c r="G51" s="103">
        <f t="shared" si="1"/>
        <v>0</v>
      </c>
      <c r="H51" s="29"/>
      <c r="I51" s="175"/>
      <c r="J51" s="176"/>
      <c r="K51" s="177"/>
      <c r="L51" s="178"/>
      <c r="M51" s="104" t="str">
        <f t="shared" si="2"/>
        <v>×</v>
      </c>
      <c r="N51" s="179" t="str">
        <f t="shared" si="4"/>
        <v>-</v>
      </c>
      <c r="O51" s="105" t="str">
        <f t="shared" si="5"/>
        <v>×</v>
      </c>
      <c r="P51" s="11"/>
      <c r="Q51" s="13"/>
      <c r="R51" s="14">
        <f t="shared" si="3"/>
        <v>0</v>
      </c>
      <c r="S51" s="14">
        <f t="shared" si="0"/>
        <v>0</v>
      </c>
      <c r="T51" s="11"/>
      <c r="U51" s="11"/>
      <c r="V51" s="11"/>
    </row>
    <row r="52" spans="2:22" ht="19.5" customHeight="1">
      <c r="B52" s="181">
        <v>229</v>
      </c>
      <c r="C52" s="192"/>
      <c r="D52" s="112"/>
      <c r="E52" s="27"/>
      <c r="F52" s="28"/>
      <c r="G52" s="103">
        <f t="shared" si="1"/>
        <v>0</v>
      </c>
      <c r="H52" s="29"/>
      <c r="I52" s="175"/>
      <c r="J52" s="176"/>
      <c r="K52" s="177"/>
      <c r="L52" s="178"/>
      <c r="M52" s="104" t="str">
        <f t="shared" si="2"/>
        <v>×</v>
      </c>
      <c r="N52" s="179" t="str">
        <f t="shared" si="4"/>
        <v>-</v>
      </c>
      <c r="O52" s="105" t="str">
        <f t="shared" si="5"/>
        <v>×</v>
      </c>
      <c r="P52" s="11"/>
      <c r="Q52" s="13"/>
      <c r="R52" s="14">
        <f t="shared" si="3"/>
        <v>0</v>
      </c>
      <c r="S52" s="14">
        <f t="shared" si="0"/>
        <v>0</v>
      </c>
      <c r="T52" s="11"/>
      <c r="U52" s="11"/>
      <c r="V52" s="11"/>
    </row>
    <row r="53" spans="2:22" ht="19.5" customHeight="1">
      <c r="B53" s="181">
        <v>230</v>
      </c>
      <c r="C53" s="192"/>
      <c r="D53" s="112"/>
      <c r="E53" s="27"/>
      <c r="F53" s="28"/>
      <c r="G53" s="103">
        <f t="shared" si="1"/>
        <v>0</v>
      </c>
      <c r="H53" s="29"/>
      <c r="I53" s="175"/>
      <c r="J53" s="176"/>
      <c r="K53" s="177"/>
      <c r="L53" s="178"/>
      <c r="M53" s="104" t="str">
        <f t="shared" si="2"/>
        <v>×</v>
      </c>
      <c r="N53" s="179" t="str">
        <f t="shared" si="4"/>
        <v>-</v>
      </c>
      <c r="O53" s="105" t="str">
        <f t="shared" si="5"/>
        <v>×</v>
      </c>
      <c r="P53" s="11"/>
      <c r="Q53" s="13"/>
      <c r="R53" s="14">
        <f t="shared" si="3"/>
        <v>0</v>
      </c>
      <c r="S53" s="14">
        <f t="shared" si="0"/>
        <v>0</v>
      </c>
      <c r="T53" s="11"/>
      <c r="U53" s="11"/>
      <c r="V53" s="11"/>
    </row>
    <row r="54" spans="2:22" ht="19.5" customHeight="1">
      <c r="B54" s="181">
        <v>231</v>
      </c>
      <c r="C54" s="192"/>
      <c r="D54" s="112"/>
      <c r="E54" s="27"/>
      <c r="F54" s="28"/>
      <c r="G54" s="103">
        <f t="shared" si="1"/>
        <v>0</v>
      </c>
      <c r="H54" s="29"/>
      <c r="I54" s="175"/>
      <c r="J54" s="176"/>
      <c r="K54" s="177"/>
      <c r="L54" s="178"/>
      <c r="M54" s="104" t="str">
        <f t="shared" si="2"/>
        <v>×</v>
      </c>
      <c r="N54" s="179" t="str">
        <f t="shared" si="4"/>
        <v>-</v>
      </c>
      <c r="O54" s="105" t="str">
        <f t="shared" si="5"/>
        <v>×</v>
      </c>
      <c r="P54" s="11"/>
      <c r="Q54" s="13"/>
      <c r="R54" s="14">
        <f t="shared" si="3"/>
        <v>0</v>
      </c>
      <c r="S54" s="14">
        <f t="shared" si="0"/>
        <v>0</v>
      </c>
      <c r="T54" s="11"/>
      <c r="U54" s="11"/>
      <c r="V54" s="11"/>
    </row>
    <row r="55" spans="2:22" ht="19.5" customHeight="1">
      <c r="B55" s="181">
        <v>232</v>
      </c>
      <c r="C55" s="192"/>
      <c r="D55" s="112"/>
      <c r="E55" s="27"/>
      <c r="F55" s="28"/>
      <c r="G55" s="103">
        <f t="shared" si="1"/>
        <v>0</v>
      </c>
      <c r="H55" s="29"/>
      <c r="I55" s="175"/>
      <c r="J55" s="176"/>
      <c r="K55" s="177"/>
      <c r="L55" s="178"/>
      <c r="M55" s="104" t="str">
        <f t="shared" si="2"/>
        <v>×</v>
      </c>
      <c r="N55" s="179" t="str">
        <f t="shared" si="4"/>
        <v>-</v>
      </c>
      <c r="O55" s="105" t="str">
        <f t="shared" si="5"/>
        <v>×</v>
      </c>
      <c r="P55" s="11"/>
      <c r="Q55" s="13"/>
      <c r="R55" s="14">
        <f t="shared" si="3"/>
        <v>0</v>
      </c>
      <c r="S55" s="14">
        <f t="shared" si="0"/>
        <v>0</v>
      </c>
      <c r="T55" s="11"/>
      <c r="U55" s="11"/>
      <c r="V55" s="11"/>
    </row>
    <row r="56" spans="2:22" ht="19.5" customHeight="1">
      <c r="B56" s="181">
        <v>233</v>
      </c>
      <c r="C56" s="192"/>
      <c r="D56" s="112"/>
      <c r="E56" s="27"/>
      <c r="F56" s="28"/>
      <c r="G56" s="103">
        <f t="shared" si="1"/>
        <v>0</v>
      </c>
      <c r="H56" s="29"/>
      <c r="I56" s="175"/>
      <c r="J56" s="176"/>
      <c r="K56" s="177"/>
      <c r="L56" s="178"/>
      <c r="M56" s="104" t="str">
        <f t="shared" si="2"/>
        <v>×</v>
      </c>
      <c r="N56" s="179" t="str">
        <f t="shared" si="4"/>
        <v>-</v>
      </c>
      <c r="O56" s="105" t="str">
        <f t="shared" si="5"/>
        <v>×</v>
      </c>
      <c r="P56" s="11"/>
      <c r="Q56" s="13"/>
      <c r="R56" s="14">
        <f t="shared" si="3"/>
        <v>0</v>
      </c>
      <c r="S56" s="14">
        <f t="shared" si="0"/>
        <v>0</v>
      </c>
      <c r="T56" s="11"/>
      <c r="U56" s="11"/>
      <c r="V56" s="11"/>
    </row>
    <row r="57" spans="2:22" ht="19.5" customHeight="1">
      <c r="B57" s="181">
        <v>234</v>
      </c>
      <c r="C57" s="192"/>
      <c r="D57" s="112"/>
      <c r="E57" s="27"/>
      <c r="F57" s="28"/>
      <c r="G57" s="103">
        <f t="shared" si="1"/>
        <v>0</v>
      </c>
      <c r="H57" s="29"/>
      <c r="I57" s="175"/>
      <c r="J57" s="176"/>
      <c r="K57" s="177"/>
      <c r="L57" s="178"/>
      <c r="M57" s="104" t="str">
        <f t="shared" si="2"/>
        <v>×</v>
      </c>
      <c r="N57" s="179" t="str">
        <f t="shared" si="4"/>
        <v>-</v>
      </c>
      <c r="O57" s="105" t="str">
        <f t="shared" si="5"/>
        <v>×</v>
      </c>
      <c r="P57" s="11"/>
      <c r="Q57" s="13"/>
      <c r="R57" s="14">
        <f t="shared" si="3"/>
        <v>0</v>
      </c>
      <c r="S57" s="14">
        <f t="shared" si="0"/>
        <v>0</v>
      </c>
      <c r="T57" s="11"/>
      <c r="U57" s="11"/>
      <c r="V57" s="11"/>
    </row>
    <row r="58" spans="2:22" ht="19.5" customHeight="1">
      <c r="B58" s="181">
        <v>235</v>
      </c>
      <c r="C58" s="192"/>
      <c r="D58" s="112"/>
      <c r="E58" s="27"/>
      <c r="F58" s="28"/>
      <c r="G58" s="103">
        <f t="shared" si="1"/>
        <v>0</v>
      </c>
      <c r="H58" s="29"/>
      <c r="I58" s="175"/>
      <c r="J58" s="176"/>
      <c r="K58" s="177"/>
      <c r="L58" s="178"/>
      <c r="M58" s="104" t="str">
        <f t="shared" si="2"/>
        <v>×</v>
      </c>
      <c r="N58" s="179" t="str">
        <f t="shared" si="4"/>
        <v>-</v>
      </c>
      <c r="O58" s="105" t="str">
        <f t="shared" si="5"/>
        <v>×</v>
      </c>
      <c r="P58" s="11"/>
      <c r="Q58" s="13"/>
      <c r="R58" s="14">
        <f t="shared" si="3"/>
        <v>0</v>
      </c>
      <c r="S58" s="14">
        <f t="shared" si="0"/>
        <v>0</v>
      </c>
      <c r="T58" s="11"/>
      <c r="U58" s="11"/>
      <c r="V58" s="11"/>
    </row>
    <row r="59" spans="2:22" ht="19.5" customHeight="1">
      <c r="B59" s="181">
        <v>236</v>
      </c>
      <c r="C59" s="192"/>
      <c r="D59" s="112"/>
      <c r="E59" s="27"/>
      <c r="F59" s="28"/>
      <c r="G59" s="103">
        <f t="shared" si="1"/>
        <v>0</v>
      </c>
      <c r="H59" s="29"/>
      <c r="I59" s="175"/>
      <c r="J59" s="176"/>
      <c r="K59" s="177"/>
      <c r="L59" s="178"/>
      <c r="M59" s="104" t="str">
        <f t="shared" si="2"/>
        <v>×</v>
      </c>
      <c r="N59" s="179" t="str">
        <f t="shared" si="4"/>
        <v>-</v>
      </c>
      <c r="O59" s="105" t="str">
        <f t="shared" si="5"/>
        <v>×</v>
      </c>
      <c r="P59" s="11"/>
      <c r="Q59" s="13"/>
      <c r="R59" s="14">
        <f t="shared" si="3"/>
        <v>0</v>
      </c>
      <c r="S59" s="14">
        <f t="shared" si="0"/>
        <v>0</v>
      </c>
      <c r="T59" s="11"/>
      <c r="U59" s="11"/>
      <c r="V59" s="11"/>
    </row>
    <row r="60" spans="2:22" ht="19.5" customHeight="1">
      <c r="B60" s="181">
        <v>237</v>
      </c>
      <c r="C60" s="192"/>
      <c r="D60" s="112"/>
      <c r="E60" s="27"/>
      <c r="F60" s="28"/>
      <c r="G60" s="103">
        <f t="shared" si="1"/>
        <v>0</v>
      </c>
      <c r="H60" s="29"/>
      <c r="I60" s="175"/>
      <c r="J60" s="176"/>
      <c r="K60" s="177"/>
      <c r="L60" s="178"/>
      <c r="M60" s="104" t="str">
        <f t="shared" si="2"/>
        <v>×</v>
      </c>
      <c r="N60" s="179" t="str">
        <f t="shared" si="4"/>
        <v>-</v>
      </c>
      <c r="O60" s="105" t="str">
        <f t="shared" si="5"/>
        <v>×</v>
      </c>
      <c r="P60" s="11"/>
      <c r="Q60" s="13"/>
      <c r="R60" s="14">
        <f t="shared" si="3"/>
        <v>0</v>
      </c>
      <c r="S60" s="14">
        <f t="shared" si="0"/>
        <v>0</v>
      </c>
      <c r="T60" s="11"/>
      <c r="U60" s="11"/>
      <c r="V60" s="11"/>
    </row>
    <row r="61" spans="2:22" ht="19.5" customHeight="1">
      <c r="B61" s="181">
        <v>238</v>
      </c>
      <c r="C61" s="192"/>
      <c r="D61" s="112"/>
      <c r="E61" s="27"/>
      <c r="F61" s="28"/>
      <c r="G61" s="103">
        <f t="shared" si="1"/>
        <v>0</v>
      </c>
      <c r="H61" s="29"/>
      <c r="I61" s="175"/>
      <c r="J61" s="176"/>
      <c r="K61" s="177"/>
      <c r="L61" s="178"/>
      <c r="M61" s="104" t="str">
        <f t="shared" si="2"/>
        <v>×</v>
      </c>
      <c r="N61" s="179" t="str">
        <f t="shared" si="4"/>
        <v>-</v>
      </c>
      <c r="O61" s="105" t="str">
        <f t="shared" si="5"/>
        <v>×</v>
      </c>
      <c r="P61" s="11"/>
      <c r="Q61" s="13"/>
      <c r="R61" s="14">
        <f t="shared" si="3"/>
        <v>0</v>
      </c>
      <c r="S61" s="14">
        <f t="shared" si="0"/>
        <v>0</v>
      </c>
      <c r="T61" s="11"/>
      <c r="U61" s="11"/>
      <c r="V61" s="11"/>
    </row>
    <row r="62" spans="2:22" ht="19.5" customHeight="1">
      <c r="B62" s="181">
        <v>239</v>
      </c>
      <c r="C62" s="192"/>
      <c r="D62" s="112"/>
      <c r="E62" s="27"/>
      <c r="F62" s="28"/>
      <c r="G62" s="103">
        <f t="shared" si="1"/>
        <v>0</v>
      </c>
      <c r="H62" s="29"/>
      <c r="I62" s="175"/>
      <c r="J62" s="176"/>
      <c r="K62" s="177"/>
      <c r="L62" s="178"/>
      <c r="M62" s="104" t="str">
        <f t="shared" si="2"/>
        <v>×</v>
      </c>
      <c r="N62" s="179" t="str">
        <f t="shared" si="4"/>
        <v>-</v>
      </c>
      <c r="O62" s="105" t="str">
        <f t="shared" si="5"/>
        <v>×</v>
      </c>
      <c r="P62" s="11"/>
      <c r="Q62" s="13"/>
      <c r="R62" s="14">
        <f t="shared" si="3"/>
        <v>0</v>
      </c>
      <c r="S62" s="14">
        <f t="shared" si="0"/>
        <v>0</v>
      </c>
      <c r="T62" s="11"/>
      <c r="U62" s="11"/>
      <c r="V62" s="11"/>
    </row>
    <row r="63" spans="2:22" ht="19.5" customHeight="1">
      <c r="B63" s="181">
        <v>240</v>
      </c>
      <c r="C63" s="192"/>
      <c r="D63" s="112"/>
      <c r="E63" s="27"/>
      <c r="F63" s="28"/>
      <c r="G63" s="103">
        <f t="shared" si="1"/>
        <v>0</v>
      </c>
      <c r="H63" s="29"/>
      <c r="I63" s="175"/>
      <c r="J63" s="176"/>
      <c r="K63" s="177"/>
      <c r="L63" s="178"/>
      <c r="M63" s="104" t="str">
        <f t="shared" si="2"/>
        <v>×</v>
      </c>
      <c r="N63" s="179" t="str">
        <f t="shared" si="4"/>
        <v>-</v>
      </c>
      <c r="O63" s="105" t="str">
        <f t="shared" si="5"/>
        <v>×</v>
      </c>
      <c r="P63" s="11"/>
      <c r="Q63" s="13"/>
      <c r="R63" s="14">
        <f t="shared" si="3"/>
        <v>0</v>
      </c>
      <c r="S63" s="14">
        <f t="shared" si="0"/>
        <v>0</v>
      </c>
      <c r="T63" s="11"/>
      <c r="U63" s="11"/>
      <c r="V63" s="11"/>
    </row>
    <row r="64" spans="2:22" ht="19.5" customHeight="1">
      <c r="B64" s="181">
        <v>241</v>
      </c>
      <c r="C64" s="192"/>
      <c r="D64" s="112"/>
      <c r="E64" s="27"/>
      <c r="F64" s="28"/>
      <c r="G64" s="103">
        <f t="shared" si="1"/>
        <v>0</v>
      </c>
      <c r="H64" s="29"/>
      <c r="I64" s="175"/>
      <c r="J64" s="176"/>
      <c r="K64" s="177"/>
      <c r="L64" s="178"/>
      <c r="M64" s="104" t="str">
        <f t="shared" si="2"/>
        <v>×</v>
      </c>
      <c r="N64" s="179" t="str">
        <f t="shared" si="4"/>
        <v>-</v>
      </c>
      <c r="O64" s="105" t="str">
        <f t="shared" si="5"/>
        <v>×</v>
      </c>
      <c r="P64" s="11"/>
      <c r="Q64" s="13"/>
      <c r="R64" s="14">
        <f t="shared" si="3"/>
        <v>0</v>
      </c>
      <c r="S64" s="14">
        <f t="shared" si="0"/>
        <v>0</v>
      </c>
      <c r="T64" s="11"/>
      <c r="U64" s="11"/>
      <c r="V64" s="11"/>
    </row>
    <row r="65" spans="2:22" ht="19.5" customHeight="1">
      <c r="B65" s="181">
        <v>242</v>
      </c>
      <c r="C65" s="192"/>
      <c r="D65" s="112"/>
      <c r="E65" s="27"/>
      <c r="F65" s="28"/>
      <c r="G65" s="103">
        <f t="shared" si="1"/>
        <v>0</v>
      </c>
      <c r="H65" s="29"/>
      <c r="I65" s="175"/>
      <c r="J65" s="176"/>
      <c r="K65" s="177"/>
      <c r="L65" s="178"/>
      <c r="M65" s="104" t="str">
        <f t="shared" si="2"/>
        <v>×</v>
      </c>
      <c r="N65" s="179" t="str">
        <f t="shared" si="4"/>
        <v>-</v>
      </c>
      <c r="O65" s="105" t="str">
        <f t="shared" si="5"/>
        <v>×</v>
      </c>
      <c r="P65" s="11"/>
      <c r="Q65" s="13"/>
      <c r="R65" s="14">
        <f t="shared" si="3"/>
        <v>0</v>
      </c>
      <c r="S65" s="14">
        <f t="shared" si="0"/>
        <v>0</v>
      </c>
      <c r="T65" s="11"/>
      <c r="U65" s="11"/>
      <c r="V65" s="11"/>
    </row>
    <row r="66" spans="2:22" ht="19.5" customHeight="1">
      <c r="B66" s="181">
        <v>243</v>
      </c>
      <c r="C66" s="192"/>
      <c r="D66" s="112"/>
      <c r="E66" s="27"/>
      <c r="F66" s="28"/>
      <c r="G66" s="103">
        <f t="shared" si="1"/>
        <v>0</v>
      </c>
      <c r="H66" s="29"/>
      <c r="I66" s="175"/>
      <c r="J66" s="176"/>
      <c r="K66" s="177"/>
      <c r="L66" s="178"/>
      <c r="M66" s="104" t="str">
        <f t="shared" si="2"/>
        <v>×</v>
      </c>
      <c r="N66" s="179" t="str">
        <f t="shared" si="4"/>
        <v>-</v>
      </c>
      <c r="O66" s="105" t="str">
        <f t="shared" si="5"/>
        <v>×</v>
      </c>
      <c r="P66" s="11"/>
      <c r="Q66" s="13"/>
      <c r="R66" s="14">
        <f t="shared" si="3"/>
        <v>0</v>
      </c>
      <c r="S66" s="14">
        <f t="shared" si="0"/>
        <v>0</v>
      </c>
      <c r="T66" s="11"/>
      <c r="U66" s="11"/>
      <c r="V66" s="11"/>
    </row>
    <row r="67" spans="2:22" ht="19.5" customHeight="1">
      <c r="B67" s="181">
        <v>244</v>
      </c>
      <c r="C67" s="192"/>
      <c r="D67" s="112"/>
      <c r="E67" s="27"/>
      <c r="F67" s="28"/>
      <c r="G67" s="103">
        <f t="shared" si="1"/>
        <v>0</v>
      </c>
      <c r="H67" s="29"/>
      <c r="I67" s="175"/>
      <c r="J67" s="176"/>
      <c r="K67" s="177"/>
      <c r="L67" s="178"/>
      <c r="M67" s="104" t="str">
        <f t="shared" si="2"/>
        <v>×</v>
      </c>
      <c r="N67" s="179" t="str">
        <f t="shared" si="4"/>
        <v>-</v>
      </c>
      <c r="O67" s="105" t="str">
        <f t="shared" si="5"/>
        <v>×</v>
      </c>
      <c r="P67" s="11"/>
      <c r="Q67" s="13"/>
      <c r="R67" s="14">
        <f t="shared" si="3"/>
        <v>0</v>
      </c>
      <c r="S67" s="14">
        <f t="shared" si="0"/>
        <v>0</v>
      </c>
      <c r="T67" s="11"/>
      <c r="U67" s="11"/>
      <c r="V67" s="11"/>
    </row>
    <row r="68" spans="2:22" ht="19.5" customHeight="1">
      <c r="B68" s="181">
        <v>245</v>
      </c>
      <c r="C68" s="192"/>
      <c r="D68" s="112"/>
      <c r="E68" s="27"/>
      <c r="F68" s="28"/>
      <c r="G68" s="103">
        <f t="shared" si="1"/>
        <v>0</v>
      </c>
      <c r="H68" s="29"/>
      <c r="I68" s="175"/>
      <c r="J68" s="176"/>
      <c r="K68" s="177"/>
      <c r="L68" s="178"/>
      <c r="M68" s="104" t="str">
        <f t="shared" si="2"/>
        <v>×</v>
      </c>
      <c r="N68" s="179" t="str">
        <f t="shared" si="4"/>
        <v>-</v>
      </c>
      <c r="O68" s="105" t="str">
        <f t="shared" si="5"/>
        <v>×</v>
      </c>
      <c r="P68" s="11"/>
      <c r="Q68" s="13"/>
      <c r="R68" s="14">
        <f t="shared" si="3"/>
        <v>0</v>
      </c>
      <c r="S68" s="14">
        <f t="shared" si="0"/>
        <v>0</v>
      </c>
      <c r="T68" s="11"/>
      <c r="U68" s="11"/>
      <c r="V68" s="11"/>
    </row>
    <row r="69" spans="2:22" ht="19.5" customHeight="1">
      <c r="B69" s="181">
        <v>246</v>
      </c>
      <c r="C69" s="192"/>
      <c r="D69" s="112"/>
      <c r="E69" s="27"/>
      <c r="F69" s="28"/>
      <c r="G69" s="103">
        <f t="shared" si="1"/>
        <v>0</v>
      </c>
      <c r="H69" s="29"/>
      <c r="I69" s="175"/>
      <c r="J69" s="176"/>
      <c r="K69" s="177"/>
      <c r="L69" s="178"/>
      <c r="M69" s="104" t="str">
        <f t="shared" si="2"/>
        <v>×</v>
      </c>
      <c r="N69" s="179" t="str">
        <f t="shared" si="4"/>
        <v>-</v>
      </c>
      <c r="O69" s="105" t="str">
        <f t="shared" si="5"/>
        <v>×</v>
      </c>
      <c r="P69" s="11"/>
      <c r="Q69" s="13"/>
      <c r="R69" s="14">
        <f t="shared" si="3"/>
        <v>0</v>
      </c>
      <c r="S69" s="14">
        <f t="shared" si="0"/>
        <v>0</v>
      </c>
      <c r="T69" s="11"/>
      <c r="U69" s="11"/>
      <c r="V69" s="11"/>
    </row>
    <row r="70" spans="2:22" ht="19.5" customHeight="1">
      <c r="B70" s="181">
        <v>247</v>
      </c>
      <c r="C70" s="192"/>
      <c r="D70" s="112"/>
      <c r="E70" s="27"/>
      <c r="F70" s="28"/>
      <c r="G70" s="103">
        <f t="shared" si="1"/>
        <v>0</v>
      </c>
      <c r="H70" s="29"/>
      <c r="I70" s="175"/>
      <c r="J70" s="176"/>
      <c r="K70" s="177"/>
      <c r="L70" s="178"/>
      <c r="M70" s="104" t="str">
        <f t="shared" si="2"/>
        <v>×</v>
      </c>
      <c r="N70" s="179" t="str">
        <f t="shared" si="4"/>
        <v>-</v>
      </c>
      <c r="O70" s="105" t="str">
        <f t="shared" si="5"/>
        <v>×</v>
      </c>
      <c r="P70" s="11"/>
      <c r="Q70" s="13"/>
      <c r="R70" s="14">
        <f t="shared" si="3"/>
        <v>0</v>
      </c>
      <c r="S70" s="14">
        <f t="shared" si="0"/>
        <v>0</v>
      </c>
      <c r="T70" s="11"/>
      <c r="U70" s="11"/>
      <c r="V70" s="11"/>
    </row>
    <row r="71" spans="2:22" ht="19.5" customHeight="1">
      <c r="B71" s="181">
        <v>248</v>
      </c>
      <c r="C71" s="192"/>
      <c r="D71" s="112"/>
      <c r="E71" s="27"/>
      <c r="F71" s="28"/>
      <c r="G71" s="103">
        <f t="shared" si="1"/>
        <v>0</v>
      </c>
      <c r="H71" s="29"/>
      <c r="I71" s="175"/>
      <c r="J71" s="176"/>
      <c r="K71" s="177"/>
      <c r="L71" s="178"/>
      <c r="M71" s="104" t="str">
        <f t="shared" si="2"/>
        <v>×</v>
      </c>
      <c r="N71" s="179" t="str">
        <f t="shared" si="4"/>
        <v>-</v>
      </c>
      <c r="O71" s="105" t="str">
        <f t="shared" si="5"/>
        <v>×</v>
      </c>
      <c r="P71" s="11"/>
      <c r="Q71" s="13"/>
      <c r="R71" s="14">
        <f t="shared" si="3"/>
        <v>0</v>
      </c>
      <c r="S71" s="14">
        <f t="shared" si="0"/>
        <v>0</v>
      </c>
      <c r="T71" s="11"/>
      <c r="U71" s="11"/>
      <c r="V71" s="11"/>
    </row>
    <row r="72" spans="2:22" ht="19.5" customHeight="1">
      <c r="B72" s="181">
        <v>249</v>
      </c>
      <c r="C72" s="192"/>
      <c r="D72" s="112"/>
      <c r="E72" s="27"/>
      <c r="F72" s="28"/>
      <c r="G72" s="103">
        <f t="shared" si="1"/>
        <v>0</v>
      </c>
      <c r="H72" s="29"/>
      <c r="I72" s="175"/>
      <c r="J72" s="176"/>
      <c r="K72" s="177"/>
      <c r="L72" s="178"/>
      <c r="M72" s="104" t="str">
        <f t="shared" si="2"/>
        <v>×</v>
      </c>
      <c r="N72" s="179" t="str">
        <f t="shared" si="4"/>
        <v>-</v>
      </c>
      <c r="O72" s="105" t="str">
        <f t="shared" si="5"/>
        <v>×</v>
      </c>
      <c r="P72" s="11"/>
      <c r="Q72" s="13"/>
      <c r="R72" s="14">
        <f t="shared" si="3"/>
        <v>0</v>
      </c>
      <c r="S72" s="14">
        <f t="shared" si="0"/>
        <v>0</v>
      </c>
      <c r="T72" s="11"/>
      <c r="U72" s="11"/>
      <c r="V72" s="11"/>
    </row>
    <row r="73" spans="2:22" ht="19.5" customHeight="1" thickBot="1">
      <c r="B73" s="182">
        <v>250</v>
      </c>
      <c r="C73" s="193"/>
      <c r="D73" s="113"/>
      <c r="E73" s="106"/>
      <c r="F73" s="107"/>
      <c r="G73" s="108">
        <f t="shared" si="1"/>
        <v>0</v>
      </c>
      <c r="H73" s="110"/>
      <c r="I73" s="194"/>
      <c r="J73" s="195"/>
      <c r="K73" s="196"/>
      <c r="L73" s="197"/>
      <c r="M73" s="109" t="str">
        <f t="shared" si="2"/>
        <v>×</v>
      </c>
      <c r="N73" s="198" t="str">
        <f t="shared" si="4"/>
        <v>-</v>
      </c>
      <c r="O73" s="111" t="str">
        <f t="shared" si="5"/>
        <v>×</v>
      </c>
      <c r="P73" s="11"/>
      <c r="Q73" s="13"/>
      <c r="R73" s="14">
        <f t="shared" si="3"/>
        <v>0</v>
      </c>
      <c r="S73" s="14">
        <f t="shared" si="0"/>
        <v>0</v>
      </c>
      <c r="T73" s="11"/>
      <c r="U73" s="11"/>
      <c r="V73" s="11"/>
    </row>
    <row r="74" spans="2:22" ht="14.25">
      <c r="B74" s="199" t="s">
        <v>65</v>
      </c>
      <c r="C74" s="15"/>
      <c r="D74" s="15"/>
      <c r="E74" s="15"/>
      <c r="F74" s="15"/>
      <c r="G74" s="16"/>
      <c r="H74" s="16"/>
      <c r="I74" s="16"/>
      <c r="J74" s="16"/>
      <c r="K74" s="16"/>
      <c r="L74" s="12"/>
      <c r="M74" s="17">
        <f>COUNTIF(M24:M73,"○")</f>
        <v>0</v>
      </c>
      <c r="N74" s="17">
        <f>COUNTIF(N24:N73,"○")</f>
        <v>0</v>
      </c>
      <c r="O74" s="17">
        <f>COUNTIF(O24:O73,"○")</f>
        <v>0</v>
      </c>
      <c r="P74" s="11"/>
      <c r="Q74" s="13"/>
      <c r="R74" s="18">
        <f>SUM(R24:R73)</f>
        <v>0</v>
      </c>
      <c r="S74" s="114">
        <f>SUM(S24:S73)</f>
        <v>0</v>
      </c>
      <c r="T74" s="11"/>
      <c r="U74" s="11"/>
      <c r="V74" s="11"/>
    </row>
    <row r="75" spans="2:22" ht="15" thickBot="1">
      <c r="B75" s="173"/>
      <c r="C75" s="19"/>
      <c r="D75" s="19"/>
      <c r="E75" s="19"/>
      <c r="F75" s="19"/>
      <c r="G75" s="20"/>
      <c r="H75" s="20"/>
      <c r="I75" s="20"/>
      <c r="J75" s="20"/>
      <c r="K75" s="20"/>
      <c r="L75" s="21"/>
      <c r="P75" s="17"/>
      <c r="Q75" s="22"/>
      <c r="R75" s="23" t="e">
        <f>_xlfn.AVERAGEIF(R24:R73,"&gt;0")</f>
        <v>#DIV/0!</v>
      </c>
      <c r="S75" s="115" t="e">
        <f>_xlfn.AVERAGEIF(S24:S73,"&gt;0")</f>
        <v>#DIV/0!</v>
      </c>
      <c r="T75" s="17"/>
      <c r="U75" s="17"/>
      <c r="V75" s="17"/>
    </row>
    <row r="76" spans="7:19" ht="14.25">
      <c r="G76" s="24"/>
      <c r="Q76" s="10"/>
      <c r="R76" s="10"/>
      <c r="S76" s="10"/>
    </row>
    <row r="77" spans="17:19" ht="14.25">
      <c r="Q77" s="10"/>
      <c r="R77" s="10"/>
      <c r="S77" s="10"/>
    </row>
    <row r="78" spans="17:19" ht="14.25">
      <c r="Q78" s="10"/>
      <c r="R78" s="10"/>
      <c r="S78" s="10"/>
    </row>
    <row r="79" spans="17:19" ht="14.25">
      <c r="Q79" s="10"/>
      <c r="R79" s="10"/>
      <c r="S79" s="10"/>
    </row>
  </sheetData>
  <sheetProtection password="CC7D" sheet="1"/>
  <mergeCells count="28">
    <mergeCell ref="L19:L23"/>
    <mergeCell ref="M16:O16"/>
    <mergeCell ref="E20:G20"/>
    <mergeCell ref="I2:L3"/>
    <mergeCell ref="H2:H3"/>
    <mergeCell ref="I4:L5"/>
    <mergeCell ref="H4:H5"/>
    <mergeCell ref="I15:K15"/>
    <mergeCell ref="I16:K16"/>
    <mergeCell ref="H21:H22"/>
    <mergeCell ref="B16:D16"/>
    <mergeCell ref="B15:D15"/>
    <mergeCell ref="R19:S19"/>
    <mergeCell ref="I20:I22"/>
    <mergeCell ref="J20:J22"/>
    <mergeCell ref="I19:K19"/>
    <mergeCell ref="N19:N23"/>
    <mergeCell ref="O19:O23"/>
    <mergeCell ref="K20:K22"/>
    <mergeCell ref="M19:M23"/>
    <mergeCell ref="B20:D20"/>
    <mergeCell ref="B19:D19"/>
    <mergeCell ref="B21:B23"/>
    <mergeCell ref="C21:C22"/>
    <mergeCell ref="G21:G22"/>
    <mergeCell ref="F21:F22"/>
    <mergeCell ref="E21:E22"/>
    <mergeCell ref="D21:D22"/>
  </mergeCells>
  <conditionalFormatting sqref="E24:H24 E25:F73 H25:H73">
    <cfRule type="expression" priority="2" dxfId="0" stopIfTrue="1">
      <formula>$D24="対象外"</formula>
    </cfRule>
  </conditionalFormatting>
  <conditionalFormatting sqref="G25:G73">
    <cfRule type="expression" priority="1" dxfId="0" stopIfTrue="1">
      <formula>$D25="対象外"</formula>
    </cfRule>
  </conditionalFormatting>
  <dataValidations count="7">
    <dataValidation type="list" allowBlank="1" showInputMessage="1" showErrorMessage="1" prompt="該当する場合のみ選択してください" error="プルダウンにて選択してください" sqref="I24:K73">
      <formula1>"○"</formula1>
    </dataValidation>
    <dataValidation allowBlank="1" showInputMessage="1" showErrorMessage="1" prompt="基礎資料の教職員コード順に入力" sqref="C24:C73"/>
    <dataValidation allowBlank="1" showInputMessage="1" showErrorMessage="1" promptTitle="【注意】" prompt="通勤手当を除いて入力してください" sqref="H24:H73"/>
    <dataValidation allowBlank="1" showInputMessage="1" showErrorMessage="1" error="自動計算" sqref="G24"/>
    <dataValidation allowBlank="1" showInputMessage="1" showErrorMessage="1" prompt="基準年度を選択するセルで選んだ年度の翌年度基礎資料の「通勤手当」額を入力&#10;（例）&#10;基準年度で【平成28年度】を選択した者＝平成29年度基礎資料の「通勤手当」額を入力&#10;" sqref="F24:F73"/>
    <dataValidation allowBlank="1" showErrorMessage="1" sqref="E24:E73"/>
    <dataValidation type="list" allowBlank="1" showErrorMessage="1" error="プルダウンにて選択してください" sqref="D24:D73">
      <formula1>"平成28年度,平成29年度,平成30年度,平成31年度,令和２年度,ー"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79"/>
  <sheetViews>
    <sheetView view="pageBreakPreview" zoomScale="80" zoomScaleNormal="75" zoomScaleSheetLayoutView="80" zoomScalePageLayoutView="0" workbookViewId="0" topLeftCell="B1">
      <selection activeCell="B74" sqref="B74"/>
    </sheetView>
  </sheetViews>
  <sheetFormatPr defaultColWidth="9.00390625" defaultRowHeight="13.5"/>
  <cols>
    <col min="1" max="1" width="2.625" style="65" customWidth="1"/>
    <col min="2" max="2" width="7.75390625" style="65" customWidth="1"/>
    <col min="3" max="3" width="23.50390625" style="65" customWidth="1"/>
    <col min="4" max="4" width="14.00390625" style="65" customWidth="1"/>
    <col min="5" max="8" width="18.625" style="65" customWidth="1"/>
    <col min="9" max="11" width="6.625" style="65" customWidth="1"/>
    <col min="12" max="12" width="18.625" style="153" customWidth="1"/>
    <col min="13" max="15" width="6.625" style="65" customWidth="1"/>
    <col min="16" max="16" width="1.625" style="65" customWidth="1"/>
    <col min="17" max="17" width="1.75390625" style="65" customWidth="1"/>
    <col min="18" max="19" width="10.625" style="65" customWidth="1"/>
    <col min="20" max="22" width="8.625" style="65" customWidth="1"/>
    <col min="23" max="23" width="2.625" style="65" customWidth="1"/>
    <col min="24" max="24" width="5.875" style="65" bestFit="1" customWidth="1"/>
    <col min="25" max="16384" width="9.00390625" style="65" customWidth="1"/>
  </cols>
  <sheetData>
    <row r="1" spans="1:256" ht="19.5" thickBot="1">
      <c r="A1" s="68"/>
      <c r="B1" s="72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1"/>
      <c r="M1" s="30"/>
      <c r="N1" s="30"/>
      <c r="O1" s="30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256" ht="15">
      <c r="A2" s="68"/>
      <c r="B2" s="73"/>
      <c r="C2" s="30"/>
      <c r="D2" s="30"/>
      <c r="E2" s="30"/>
      <c r="F2" s="30"/>
      <c r="G2" s="30"/>
      <c r="H2" s="299" t="s">
        <v>37</v>
      </c>
      <c r="I2" s="295"/>
      <c r="J2" s="295"/>
      <c r="K2" s="295"/>
      <c r="L2" s="296"/>
      <c r="M2" s="30"/>
      <c r="N2" s="30"/>
      <c r="O2" s="32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</row>
    <row r="3" spans="1:256" ht="15.75" thickBot="1">
      <c r="A3" s="68"/>
      <c r="B3" s="74" t="s">
        <v>31</v>
      </c>
      <c r="C3" s="30"/>
      <c r="D3" s="30"/>
      <c r="E3" s="30"/>
      <c r="F3" s="30"/>
      <c r="G3" s="30"/>
      <c r="H3" s="300"/>
      <c r="I3" s="297"/>
      <c r="J3" s="297"/>
      <c r="K3" s="297"/>
      <c r="L3" s="298"/>
      <c r="M3" s="30"/>
      <c r="N3" s="30"/>
      <c r="O3" s="32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256" ht="15">
      <c r="A4" s="68"/>
      <c r="B4" s="75" t="s">
        <v>39</v>
      </c>
      <c r="C4" s="30"/>
      <c r="D4" s="30"/>
      <c r="E4" s="30"/>
      <c r="F4" s="30"/>
      <c r="G4" s="30"/>
      <c r="H4" s="299" t="s">
        <v>38</v>
      </c>
      <c r="I4" s="295"/>
      <c r="J4" s="295"/>
      <c r="K4" s="295"/>
      <c r="L4" s="296"/>
      <c r="M4" s="30"/>
      <c r="N4" s="30"/>
      <c r="O4" s="32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ht="15.75" thickBot="1">
      <c r="A5" s="68"/>
      <c r="B5" s="75" t="s">
        <v>36</v>
      </c>
      <c r="C5" s="30"/>
      <c r="D5" s="30"/>
      <c r="E5" s="30"/>
      <c r="F5" s="30"/>
      <c r="G5" s="30"/>
      <c r="H5" s="300"/>
      <c r="I5" s="297"/>
      <c r="J5" s="297"/>
      <c r="K5" s="297"/>
      <c r="L5" s="298"/>
      <c r="M5" s="30"/>
      <c r="N5" s="30"/>
      <c r="O5" s="3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ht="15">
      <c r="A6" s="68"/>
      <c r="B6" s="75"/>
      <c r="C6" s="30"/>
      <c r="D6" s="30"/>
      <c r="E6" s="30"/>
      <c r="F6" s="30"/>
      <c r="G6" s="30"/>
      <c r="H6" s="30"/>
      <c r="I6" s="30"/>
      <c r="J6" s="30"/>
      <c r="K6" s="30"/>
      <c r="L6" s="32"/>
      <c r="M6" s="30"/>
      <c r="N6" s="30"/>
      <c r="O6" s="3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 ht="15">
      <c r="A7" s="68"/>
      <c r="B7" s="74" t="s">
        <v>32</v>
      </c>
      <c r="C7" s="30"/>
      <c r="D7" s="30"/>
      <c r="E7" s="30"/>
      <c r="F7" s="30"/>
      <c r="G7" s="30"/>
      <c r="H7" s="30"/>
      <c r="I7" s="30"/>
      <c r="J7" s="30"/>
      <c r="K7" s="30"/>
      <c r="L7" s="32"/>
      <c r="M7" s="30"/>
      <c r="N7" s="30"/>
      <c r="O7" s="32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spans="1:256" ht="15">
      <c r="A8" s="68"/>
      <c r="B8" s="116" t="s">
        <v>59</v>
      </c>
      <c r="C8" s="30"/>
      <c r="D8" s="30"/>
      <c r="E8" s="30"/>
      <c r="F8" s="30"/>
      <c r="G8" s="30"/>
      <c r="H8" s="30"/>
      <c r="I8" s="30"/>
      <c r="J8" s="30"/>
      <c r="K8" s="30"/>
      <c r="L8" s="32"/>
      <c r="M8" s="30"/>
      <c r="N8" s="30"/>
      <c r="O8" s="32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256" ht="15">
      <c r="A9" s="68"/>
      <c r="B9" s="76" t="s">
        <v>34</v>
      </c>
      <c r="C9" s="30"/>
      <c r="D9" s="30"/>
      <c r="E9" s="30"/>
      <c r="F9" s="30"/>
      <c r="G9" s="30"/>
      <c r="H9" s="30"/>
      <c r="I9" s="30"/>
      <c r="J9" s="30"/>
      <c r="K9" s="30"/>
      <c r="L9" s="32"/>
      <c r="M9" s="30"/>
      <c r="N9" s="30"/>
      <c r="O9" s="32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ht="15">
      <c r="A10" s="68"/>
      <c r="B10" s="76" t="s">
        <v>35</v>
      </c>
      <c r="C10" s="30"/>
      <c r="D10" s="30"/>
      <c r="E10" s="30"/>
      <c r="F10" s="30"/>
      <c r="G10" s="30"/>
      <c r="H10" s="30"/>
      <c r="I10" s="30"/>
      <c r="J10" s="30"/>
      <c r="K10" s="30"/>
      <c r="L10" s="32"/>
      <c r="M10" s="30"/>
      <c r="N10" s="30"/>
      <c r="O10" s="32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256" ht="15">
      <c r="A11" s="68"/>
      <c r="B11" s="75"/>
      <c r="C11" s="30"/>
      <c r="D11" s="30"/>
      <c r="E11" s="30"/>
      <c r="F11" s="30"/>
      <c r="G11" s="30"/>
      <c r="H11" s="30"/>
      <c r="I11" s="30"/>
      <c r="J11" s="30"/>
      <c r="K11" s="30"/>
      <c r="L11" s="32"/>
      <c r="M11" s="30"/>
      <c r="N11" s="30"/>
      <c r="O11" s="32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256" ht="15">
      <c r="A12" s="68"/>
      <c r="B12" s="74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2"/>
      <c r="M12" s="30"/>
      <c r="N12" s="30"/>
      <c r="O12" s="32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spans="1:256" ht="14.25">
      <c r="A13" s="2"/>
      <c r="B13" s="33"/>
      <c r="C13" s="34"/>
      <c r="D13" s="34"/>
      <c r="E13" s="34"/>
      <c r="F13" s="34"/>
      <c r="G13" s="35"/>
      <c r="H13" s="34"/>
      <c r="I13" s="35"/>
      <c r="J13" s="35"/>
      <c r="K13" s="35"/>
      <c r="L13" s="36"/>
      <c r="M13" s="37"/>
      <c r="N13" s="37"/>
      <c r="O13" s="37"/>
      <c r="P13" s="4"/>
      <c r="Q13" s="6"/>
      <c r="R13" s="6"/>
      <c r="S13" s="6"/>
      <c r="T13" s="4"/>
      <c r="U13" s="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 thickBot="1">
      <c r="A14" s="2"/>
      <c r="B14" s="38" t="s">
        <v>8</v>
      </c>
      <c r="C14" s="33"/>
      <c r="D14" s="33"/>
      <c r="E14" s="33"/>
      <c r="F14" s="39"/>
      <c r="G14" s="35"/>
      <c r="H14" s="34"/>
      <c r="I14" s="35"/>
      <c r="J14" s="35"/>
      <c r="K14" s="35"/>
      <c r="L14" s="36"/>
      <c r="M14" s="37"/>
      <c r="N14" s="37"/>
      <c r="O14" s="37"/>
      <c r="P14" s="4"/>
      <c r="Q14" s="6"/>
      <c r="R14" s="6"/>
      <c r="S14" s="6"/>
      <c r="T14" s="4"/>
      <c r="U14" s="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1" ht="28.5" customHeight="1">
      <c r="B15" s="274"/>
      <c r="C15" s="275"/>
      <c r="D15" s="276"/>
      <c r="E15" s="40" t="s">
        <v>19</v>
      </c>
      <c r="F15" s="161" t="s">
        <v>49</v>
      </c>
      <c r="G15" s="77" t="s">
        <v>40</v>
      </c>
      <c r="H15" s="41" t="s">
        <v>21</v>
      </c>
      <c r="I15" s="277" t="s">
        <v>62</v>
      </c>
      <c r="J15" s="278"/>
      <c r="K15" s="279"/>
      <c r="L15" s="118" t="s">
        <v>2</v>
      </c>
      <c r="M15" s="118"/>
      <c r="N15" s="119" t="s">
        <v>24</v>
      </c>
      <c r="O15" s="42"/>
      <c r="P15" s="78"/>
      <c r="Q15" s="79"/>
      <c r="R15" s="79"/>
      <c r="S15" s="79"/>
      <c r="T15" s="78"/>
      <c r="U15" s="78"/>
    </row>
    <row r="16" spans="2:21" ht="15" thickBot="1">
      <c r="B16" s="280" t="s">
        <v>0</v>
      </c>
      <c r="C16" s="281"/>
      <c r="D16" s="282"/>
      <c r="E16" s="43">
        <f>R74</f>
        <v>37900000</v>
      </c>
      <c r="F16" s="44">
        <f>S74</f>
        <v>39785000</v>
      </c>
      <c r="G16" s="45">
        <f>F16-E16</f>
        <v>1885000</v>
      </c>
      <c r="H16" s="46">
        <f>G16/E16</f>
        <v>0.04973614775725594</v>
      </c>
      <c r="I16" s="283" t="str">
        <f>IF(H16&gt;4.5%,"○","×")</f>
        <v>○</v>
      </c>
      <c r="J16" s="284"/>
      <c r="K16" s="285"/>
      <c r="L16" s="120" t="str">
        <f>IF(O74&gt;M74/2,"○","×")</f>
        <v>○</v>
      </c>
      <c r="M16" s="47"/>
      <c r="N16" s="48" t="str">
        <f>IF(AND(I16="○",L16="○"),"○","×")</f>
        <v>○</v>
      </c>
      <c r="O16" s="49"/>
      <c r="P16" s="78"/>
      <c r="Q16" s="79"/>
      <c r="R16" s="79"/>
      <c r="S16" s="79"/>
      <c r="T16" s="78"/>
      <c r="U16" s="78"/>
    </row>
    <row r="17" spans="1:256" ht="14.25">
      <c r="A17" s="2"/>
      <c r="B17" s="33"/>
      <c r="C17" s="34"/>
      <c r="D17" s="34"/>
      <c r="E17" s="34"/>
      <c r="F17" s="34"/>
      <c r="G17" s="35"/>
      <c r="H17" s="34"/>
      <c r="I17" s="35"/>
      <c r="J17" s="35"/>
      <c r="K17" s="35"/>
      <c r="L17" s="36"/>
      <c r="M17" s="37"/>
      <c r="N17" s="37"/>
      <c r="O17" s="37"/>
      <c r="P17" s="4"/>
      <c r="Q17" s="6"/>
      <c r="R17" s="6"/>
      <c r="S17" s="6"/>
      <c r="T17" s="4"/>
      <c r="U17" s="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" thickBot="1">
      <c r="A18" s="2"/>
      <c r="B18" s="39" t="s">
        <v>7</v>
      </c>
      <c r="C18" s="33"/>
      <c r="D18" s="39"/>
      <c r="E18" s="39"/>
      <c r="F18" s="39"/>
      <c r="G18" s="50"/>
      <c r="H18" s="33"/>
      <c r="I18" s="33"/>
      <c r="J18" s="33"/>
      <c r="K18" s="33"/>
      <c r="L18" s="50"/>
      <c r="M18" s="33"/>
      <c r="N18" s="33"/>
      <c r="O18" s="33"/>
      <c r="P18" s="2"/>
      <c r="Q18" s="10"/>
      <c r="R18" s="10"/>
      <c r="S18" s="10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:22" ht="15" customHeight="1" thickBot="1">
      <c r="B19" s="286" t="s">
        <v>14</v>
      </c>
      <c r="C19" s="287"/>
      <c r="D19" s="288"/>
      <c r="E19" s="51"/>
      <c r="F19" s="121" t="s">
        <v>22</v>
      </c>
      <c r="G19" s="52"/>
      <c r="H19" s="53" t="s">
        <v>60</v>
      </c>
      <c r="I19" s="289" t="s">
        <v>3</v>
      </c>
      <c r="J19" s="290"/>
      <c r="K19" s="291"/>
      <c r="L19" s="310" t="s">
        <v>11</v>
      </c>
      <c r="M19" s="301" t="s">
        <v>9</v>
      </c>
      <c r="N19" s="304" t="s">
        <v>16</v>
      </c>
      <c r="O19" s="316" t="s">
        <v>15</v>
      </c>
      <c r="P19" s="97"/>
      <c r="Q19" s="98"/>
      <c r="R19" s="319" t="s">
        <v>42</v>
      </c>
      <c r="S19" s="319"/>
      <c r="T19" s="97"/>
      <c r="U19" s="97"/>
      <c r="V19" s="97"/>
    </row>
    <row r="20" spans="2:22" ht="93" customHeight="1">
      <c r="B20" s="292" t="s">
        <v>61</v>
      </c>
      <c r="C20" s="293"/>
      <c r="D20" s="294"/>
      <c r="E20" s="320" t="s">
        <v>25</v>
      </c>
      <c r="F20" s="321"/>
      <c r="G20" s="322"/>
      <c r="H20" s="54" t="s">
        <v>64</v>
      </c>
      <c r="I20" s="301" t="s">
        <v>43</v>
      </c>
      <c r="J20" s="304" t="s">
        <v>10</v>
      </c>
      <c r="K20" s="307" t="s">
        <v>51</v>
      </c>
      <c r="L20" s="311"/>
      <c r="M20" s="302"/>
      <c r="N20" s="305"/>
      <c r="O20" s="317"/>
      <c r="P20" s="97"/>
      <c r="Q20" s="98"/>
      <c r="R20" s="100"/>
      <c r="S20" s="100"/>
      <c r="T20" s="97"/>
      <c r="U20" s="97"/>
      <c r="V20" s="97"/>
    </row>
    <row r="21" spans="2:20" ht="26.25" customHeight="1">
      <c r="B21" s="272" t="s">
        <v>28</v>
      </c>
      <c r="C21" s="325" t="s">
        <v>23</v>
      </c>
      <c r="D21" s="327" t="s">
        <v>13</v>
      </c>
      <c r="E21" s="272" t="s">
        <v>29</v>
      </c>
      <c r="F21" s="270" t="s">
        <v>30</v>
      </c>
      <c r="G21" s="330" t="s">
        <v>44</v>
      </c>
      <c r="H21" s="313" t="s">
        <v>20</v>
      </c>
      <c r="I21" s="302"/>
      <c r="J21" s="305"/>
      <c r="K21" s="308"/>
      <c r="L21" s="311"/>
      <c r="M21" s="302"/>
      <c r="N21" s="305"/>
      <c r="O21" s="317"/>
      <c r="P21" s="97"/>
      <c r="Q21" s="98"/>
      <c r="R21" s="101" t="s">
        <v>45</v>
      </c>
      <c r="S21" s="101" t="s">
        <v>60</v>
      </c>
      <c r="T21" s="97"/>
    </row>
    <row r="22" spans="2:20" ht="26.25" customHeight="1">
      <c r="B22" s="323"/>
      <c r="C22" s="326"/>
      <c r="D22" s="328"/>
      <c r="E22" s="273"/>
      <c r="F22" s="271"/>
      <c r="G22" s="331"/>
      <c r="H22" s="314"/>
      <c r="I22" s="303"/>
      <c r="J22" s="306"/>
      <c r="K22" s="309"/>
      <c r="L22" s="311"/>
      <c r="M22" s="302"/>
      <c r="N22" s="305"/>
      <c r="O22" s="317"/>
      <c r="P22" s="97"/>
      <c r="Q22" s="98"/>
      <c r="R22" s="101" t="s">
        <v>6</v>
      </c>
      <c r="S22" s="101" t="s">
        <v>6</v>
      </c>
      <c r="T22" s="97"/>
    </row>
    <row r="23" spans="2:20" ht="26.25" customHeight="1" thickBot="1">
      <c r="B23" s="324"/>
      <c r="C23" s="55" t="s">
        <v>4</v>
      </c>
      <c r="D23" s="56" t="s">
        <v>12</v>
      </c>
      <c r="E23" s="57" t="s">
        <v>4</v>
      </c>
      <c r="F23" s="58" t="s">
        <v>4</v>
      </c>
      <c r="G23" s="59" t="s">
        <v>5</v>
      </c>
      <c r="H23" s="55" t="s">
        <v>4</v>
      </c>
      <c r="I23" s="60" t="s">
        <v>12</v>
      </c>
      <c r="J23" s="61" t="s">
        <v>12</v>
      </c>
      <c r="K23" s="62" t="s">
        <v>12</v>
      </c>
      <c r="L23" s="312"/>
      <c r="M23" s="329"/>
      <c r="N23" s="315"/>
      <c r="O23" s="318"/>
      <c r="P23" s="97"/>
      <c r="Q23" s="98"/>
      <c r="R23" s="102"/>
      <c r="S23" s="102"/>
      <c r="T23" s="97"/>
    </row>
    <row r="24" spans="2:22" ht="16.5" customHeight="1">
      <c r="B24" s="63">
        <v>201</v>
      </c>
      <c r="C24" s="124" t="s">
        <v>52</v>
      </c>
      <c r="D24" s="125" t="s">
        <v>17</v>
      </c>
      <c r="E24" s="126">
        <v>5060000</v>
      </c>
      <c r="F24" s="127">
        <v>60000</v>
      </c>
      <c r="G24" s="128">
        <f aca="true" t="shared" si="0" ref="G24:G71">E24-F24</f>
        <v>5000000</v>
      </c>
      <c r="H24" s="129">
        <v>5200000</v>
      </c>
      <c r="I24" s="130"/>
      <c r="J24" s="131" t="s">
        <v>1</v>
      </c>
      <c r="K24" s="132"/>
      <c r="L24" s="133"/>
      <c r="M24" s="154" t="str">
        <f>IF(OR(G24=0,H24=0,I24="○",J24="○",K24="○"),"×","○")</f>
        <v>×</v>
      </c>
      <c r="N24" s="155" t="str">
        <f>_xlfn.IFERROR(IF(M24="×","-",(H24-G24)/G24),"-")</f>
        <v>-</v>
      </c>
      <c r="O24" s="156" t="str">
        <f>IF(AND(OR(AND(D24="平成28年度",N24&gt;0.045),AND(D24="平成29年度",N24&gt;0.04),AND(D24="平成30年度",N24&gt;0.035),AND(D24="平成31年度",N24&gt;0.03),AND(D24="令和２年度",N24&gt;0.025)),M24="○"),"○","×")</f>
        <v>×</v>
      </c>
      <c r="P24" s="134"/>
      <c r="Q24" s="135"/>
      <c r="R24" s="136">
        <f>IF(OR(G24=0,H24=0,I24="○",J24="○",K24="○"),0,G24)</f>
        <v>0</v>
      </c>
      <c r="S24" s="136">
        <f>IF(OR(H24=0,I24="○",J24="○",K24="○"),0,H24)</f>
        <v>0</v>
      </c>
      <c r="T24" s="134"/>
      <c r="U24" s="134"/>
      <c r="V24" s="134"/>
    </row>
    <row r="25" spans="2:22" ht="16.5" customHeight="1">
      <c r="B25" s="64">
        <v>202</v>
      </c>
      <c r="C25" s="124" t="s">
        <v>52</v>
      </c>
      <c r="D25" s="137" t="s">
        <v>17</v>
      </c>
      <c r="E25" s="126">
        <v>4720000</v>
      </c>
      <c r="F25" s="127">
        <v>120000</v>
      </c>
      <c r="G25" s="128">
        <f t="shared" si="0"/>
        <v>4600000</v>
      </c>
      <c r="H25" s="129">
        <v>4800000</v>
      </c>
      <c r="I25" s="138"/>
      <c r="J25" s="139"/>
      <c r="K25" s="140"/>
      <c r="L25" s="141"/>
      <c r="M25" s="154" t="str">
        <f aca="true" t="shared" si="1" ref="M25:M71">IF(OR(G25=0,H25=0,I25="○",J25="○",K25="○"),"×","○")</f>
        <v>○</v>
      </c>
      <c r="N25" s="157">
        <f>_xlfn.IFERROR(IF(M25="×","-",(H25-G25)/G25),"-")</f>
        <v>0.043478260869565216</v>
      </c>
      <c r="O25" s="156" t="str">
        <f>IF(AND(OR(AND(D25="平成28年度",N25&gt;0.045),AND(D25="平成29年度",N25&gt;0.04),AND(D25="平成30年度",N25&gt;0.035),AND(D25="平成31年度",N25&gt;0.03),AND(D25="令和２年度",N25&gt;0.025)),M25="○"),"○","×")</f>
        <v>×</v>
      </c>
      <c r="P25" s="134"/>
      <c r="Q25" s="135"/>
      <c r="R25" s="136">
        <f>IF(OR(G25=0,H25=0,I25="○",J25="○",K25="○"),0,G25)</f>
        <v>4600000</v>
      </c>
      <c r="S25" s="136">
        <f aca="true" t="shared" si="2" ref="S25:S71">IF(OR(H25=0,I25="○",J25="○",K25="○"),0,H25)</f>
        <v>4800000</v>
      </c>
      <c r="T25" s="134"/>
      <c r="U25" s="134"/>
      <c r="V25" s="134"/>
    </row>
    <row r="26" spans="2:22" ht="16.5" customHeight="1">
      <c r="B26" s="64">
        <v>203</v>
      </c>
      <c r="C26" s="124" t="s">
        <v>52</v>
      </c>
      <c r="D26" s="137" t="s">
        <v>17</v>
      </c>
      <c r="E26" s="126">
        <v>3900000</v>
      </c>
      <c r="F26" s="127">
        <v>0</v>
      </c>
      <c r="G26" s="128">
        <f t="shared" si="0"/>
        <v>3900000</v>
      </c>
      <c r="H26" s="129">
        <v>4020000</v>
      </c>
      <c r="I26" s="138" t="s">
        <v>1</v>
      </c>
      <c r="J26" s="139"/>
      <c r="K26" s="140"/>
      <c r="L26" s="141"/>
      <c r="M26" s="154" t="str">
        <f t="shared" si="1"/>
        <v>×</v>
      </c>
      <c r="N26" s="157" t="str">
        <f aca="true" t="shared" si="3" ref="N26:N71">_xlfn.IFERROR(IF(M26="×","-",(H26-G26)/G26),"-")</f>
        <v>-</v>
      </c>
      <c r="O26" s="156" t="str">
        <f aca="true" t="shared" si="4" ref="O26:O71">IF(AND(OR(AND(D26="平成28年度",N26&gt;0.045),AND(D26="平成29年度",N26&gt;0.04),AND(D26="平成30年度",N26&gt;0.035),AND(D26="平成31年度",N26&gt;0.03),AND(D26="令和２年度",N26&gt;0.025)),M26="○"),"○","×")</f>
        <v>×</v>
      </c>
      <c r="P26" s="134"/>
      <c r="Q26" s="135"/>
      <c r="R26" s="136">
        <f aca="true" t="shared" si="5" ref="R26:R71">IF(OR(G26=0,H26=0,I26="○",J26="○",K26="○"),0,G26)</f>
        <v>0</v>
      </c>
      <c r="S26" s="136">
        <f t="shared" si="2"/>
        <v>0</v>
      </c>
      <c r="T26" s="134"/>
      <c r="U26" s="134"/>
      <c r="V26" s="134"/>
    </row>
    <row r="27" spans="2:22" ht="16.5" customHeight="1">
      <c r="B27" s="64">
        <v>204</v>
      </c>
      <c r="C27" s="124" t="s">
        <v>52</v>
      </c>
      <c r="D27" s="137" t="s">
        <v>17</v>
      </c>
      <c r="E27" s="126">
        <v>3900000</v>
      </c>
      <c r="F27" s="127">
        <v>0</v>
      </c>
      <c r="G27" s="128">
        <f t="shared" si="0"/>
        <v>3900000</v>
      </c>
      <c r="H27" s="129">
        <v>4200000</v>
      </c>
      <c r="I27" s="138"/>
      <c r="J27" s="139"/>
      <c r="K27" s="140"/>
      <c r="L27" s="141"/>
      <c r="M27" s="154" t="str">
        <f t="shared" si="1"/>
        <v>○</v>
      </c>
      <c r="N27" s="157">
        <f t="shared" si="3"/>
        <v>0.07692307692307693</v>
      </c>
      <c r="O27" s="156" t="str">
        <f t="shared" si="4"/>
        <v>○</v>
      </c>
      <c r="P27" s="134"/>
      <c r="Q27" s="135"/>
      <c r="R27" s="136">
        <f t="shared" si="5"/>
        <v>3900000</v>
      </c>
      <c r="S27" s="136">
        <f t="shared" si="2"/>
        <v>4200000</v>
      </c>
      <c r="T27" s="134"/>
      <c r="U27" s="134"/>
      <c r="V27" s="134"/>
    </row>
    <row r="28" spans="2:22" ht="16.5" customHeight="1">
      <c r="B28" s="64">
        <v>205</v>
      </c>
      <c r="C28" s="124" t="s">
        <v>52</v>
      </c>
      <c r="D28" s="137" t="s">
        <v>17</v>
      </c>
      <c r="E28" s="126">
        <v>3380000</v>
      </c>
      <c r="F28" s="127">
        <v>180000</v>
      </c>
      <c r="G28" s="128">
        <f t="shared" si="0"/>
        <v>3200000</v>
      </c>
      <c r="H28" s="129">
        <v>3400000</v>
      </c>
      <c r="I28" s="138"/>
      <c r="J28" s="139"/>
      <c r="K28" s="140"/>
      <c r="L28" s="141"/>
      <c r="M28" s="154" t="str">
        <f t="shared" si="1"/>
        <v>○</v>
      </c>
      <c r="N28" s="157">
        <f t="shared" si="3"/>
        <v>0.0625</v>
      </c>
      <c r="O28" s="156" t="str">
        <f t="shared" si="4"/>
        <v>○</v>
      </c>
      <c r="P28" s="134"/>
      <c r="Q28" s="135"/>
      <c r="R28" s="136">
        <f t="shared" si="5"/>
        <v>3200000</v>
      </c>
      <c r="S28" s="136">
        <f t="shared" si="2"/>
        <v>3400000</v>
      </c>
      <c r="T28" s="134"/>
      <c r="U28" s="134"/>
      <c r="V28" s="134"/>
    </row>
    <row r="29" spans="2:22" ht="16.5" customHeight="1">
      <c r="B29" s="64">
        <v>206</v>
      </c>
      <c r="C29" s="124" t="s">
        <v>52</v>
      </c>
      <c r="D29" s="137" t="s">
        <v>17</v>
      </c>
      <c r="E29" s="126">
        <v>3440000</v>
      </c>
      <c r="F29" s="127">
        <v>240000</v>
      </c>
      <c r="G29" s="128">
        <f t="shared" si="0"/>
        <v>3200000</v>
      </c>
      <c r="H29" s="129">
        <v>3500000</v>
      </c>
      <c r="I29" s="138"/>
      <c r="J29" s="139"/>
      <c r="K29" s="140"/>
      <c r="L29" s="141"/>
      <c r="M29" s="154" t="str">
        <f t="shared" si="1"/>
        <v>○</v>
      </c>
      <c r="N29" s="157">
        <f t="shared" si="3"/>
        <v>0.09375</v>
      </c>
      <c r="O29" s="156" t="str">
        <f t="shared" si="4"/>
        <v>○</v>
      </c>
      <c r="P29" s="134"/>
      <c r="Q29" s="135"/>
      <c r="R29" s="136">
        <f t="shared" si="5"/>
        <v>3200000</v>
      </c>
      <c r="S29" s="136">
        <f t="shared" si="2"/>
        <v>3500000</v>
      </c>
      <c r="T29" s="134"/>
      <c r="U29" s="134"/>
      <c r="V29" s="134"/>
    </row>
    <row r="30" spans="2:22" ht="16.5" customHeight="1">
      <c r="B30" s="64">
        <v>207</v>
      </c>
      <c r="C30" s="124" t="s">
        <v>52</v>
      </c>
      <c r="D30" s="137" t="s">
        <v>17</v>
      </c>
      <c r="E30" s="126">
        <v>3200000</v>
      </c>
      <c r="F30" s="127">
        <v>0</v>
      </c>
      <c r="G30" s="128">
        <f t="shared" si="0"/>
        <v>3200000</v>
      </c>
      <c r="H30" s="129">
        <v>0</v>
      </c>
      <c r="I30" s="138"/>
      <c r="J30" s="139"/>
      <c r="K30" s="140" t="s">
        <v>1</v>
      </c>
      <c r="L30" s="141" t="s">
        <v>53</v>
      </c>
      <c r="M30" s="154" t="str">
        <f t="shared" si="1"/>
        <v>×</v>
      </c>
      <c r="N30" s="157" t="str">
        <f t="shared" si="3"/>
        <v>-</v>
      </c>
      <c r="O30" s="156" t="str">
        <f t="shared" si="4"/>
        <v>×</v>
      </c>
      <c r="P30" s="134"/>
      <c r="Q30" s="135"/>
      <c r="R30" s="136">
        <f t="shared" si="5"/>
        <v>0</v>
      </c>
      <c r="S30" s="136">
        <f t="shared" si="2"/>
        <v>0</v>
      </c>
      <c r="T30" s="134"/>
      <c r="U30" s="134"/>
      <c r="V30" s="134"/>
    </row>
    <row r="31" spans="2:22" ht="16.5" customHeight="1">
      <c r="B31" s="64">
        <v>208</v>
      </c>
      <c r="C31" s="124" t="s">
        <v>52</v>
      </c>
      <c r="D31" s="137" t="s">
        <v>17</v>
      </c>
      <c r="E31" s="126">
        <v>3000000</v>
      </c>
      <c r="F31" s="127">
        <v>0</v>
      </c>
      <c r="G31" s="128">
        <f t="shared" si="0"/>
        <v>3000000</v>
      </c>
      <c r="H31" s="129">
        <v>0</v>
      </c>
      <c r="I31" s="138"/>
      <c r="J31" s="139"/>
      <c r="K31" s="140" t="s">
        <v>1</v>
      </c>
      <c r="L31" s="141" t="s">
        <v>26</v>
      </c>
      <c r="M31" s="154" t="str">
        <f t="shared" si="1"/>
        <v>×</v>
      </c>
      <c r="N31" s="157" t="str">
        <f t="shared" si="3"/>
        <v>-</v>
      </c>
      <c r="O31" s="156" t="str">
        <f t="shared" si="4"/>
        <v>×</v>
      </c>
      <c r="P31" s="134"/>
      <c r="Q31" s="135"/>
      <c r="R31" s="136">
        <f t="shared" si="5"/>
        <v>0</v>
      </c>
      <c r="S31" s="136">
        <f t="shared" si="2"/>
        <v>0</v>
      </c>
      <c r="T31" s="134"/>
      <c r="U31" s="134"/>
      <c r="V31" s="134"/>
    </row>
    <row r="32" spans="2:22" ht="16.5" customHeight="1">
      <c r="B32" s="64">
        <v>209</v>
      </c>
      <c r="C32" s="124" t="s">
        <v>52</v>
      </c>
      <c r="D32" s="137" t="s">
        <v>17</v>
      </c>
      <c r="E32" s="126">
        <v>3060000</v>
      </c>
      <c r="F32" s="127">
        <v>60000</v>
      </c>
      <c r="G32" s="128">
        <f t="shared" si="0"/>
        <v>3000000</v>
      </c>
      <c r="H32" s="129">
        <v>3150000</v>
      </c>
      <c r="I32" s="138"/>
      <c r="J32" s="139"/>
      <c r="K32" s="140"/>
      <c r="L32" s="141"/>
      <c r="M32" s="154" t="str">
        <f t="shared" si="1"/>
        <v>○</v>
      </c>
      <c r="N32" s="157">
        <f t="shared" si="3"/>
        <v>0.05</v>
      </c>
      <c r="O32" s="156" t="str">
        <f t="shared" si="4"/>
        <v>○</v>
      </c>
      <c r="P32" s="134"/>
      <c r="Q32" s="135"/>
      <c r="R32" s="136">
        <f t="shared" si="5"/>
        <v>3000000</v>
      </c>
      <c r="S32" s="136">
        <f t="shared" si="2"/>
        <v>3150000</v>
      </c>
      <c r="T32" s="134"/>
      <c r="U32" s="134"/>
      <c r="V32" s="134"/>
    </row>
    <row r="33" spans="2:22" ht="16.5" customHeight="1">
      <c r="B33" s="64">
        <v>210</v>
      </c>
      <c r="C33" s="124" t="s">
        <v>52</v>
      </c>
      <c r="D33" s="137" t="s">
        <v>18</v>
      </c>
      <c r="E33" s="126">
        <v>3000000</v>
      </c>
      <c r="F33" s="127">
        <v>0</v>
      </c>
      <c r="G33" s="128">
        <f t="shared" si="0"/>
        <v>3000000</v>
      </c>
      <c r="H33" s="129">
        <v>3150000</v>
      </c>
      <c r="I33" s="138"/>
      <c r="J33" s="139"/>
      <c r="K33" s="140"/>
      <c r="L33" s="141"/>
      <c r="M33" s="154" t="str">
        <f t="shared" si="1"/>
        <v>○</v>
      </c>
      <c r="N33" s="157">
        <f t="shared" si="3"/>
        <v>0.05</v>
      </c>
      <c r="O33" s="156" t="str">
        <f t="shared" si="4"/>
        <v>○</v>
      </c>
      <c r="P33" s="134"/>
      <c r="Q33" s="135"/>
      <c r="R33" s="136">
        <f t="shared" si="5"/>
        <v>3000000</v>
      </c>
      <c r="S33" s="136">
        <f t="shared" si="2"/>
        <v>3150000</v>
      </c>
      <c r="T33" s="134"/>
      <c r="U33" s="134"/>
      <c r="V33" s="134"/>
    </row>
    <row r="34" spans="2:22" ht="16.5" customHeight="1">
      <c r="B34" s="64">
        <v>211</v>
      </c>
      <c r="C34" s="124" t="s">
        <v>52</v>
      </c>
      <c r="D34" s="137" t="s">
        <v>18</v>
      </c>
      <c r="E34" s="126">
        <v>3120000</v>
      </c>
      <c r="F34" s="127">
        <v>120000</v>
      </c>
      <c r="G34" s="128">
        <f t="shared" si="0"/>
        <v>3000000</v>
      </c>
      <c r="H34" s="129">
        <v>3150000</v>
      </c>
      <c r="I34" s="138"/>
      <c r="J34" s="139"/>
      <c r="K34" s="140"/>
      <c r="L34" s="141"/>
      <c r="M34" s="154" t="str">
        <f t="shared" si="1"/>
        <v>○</v>
      </c>
      <c r="N34" s="157">
        <f t="shared" si="3"/>
        <v>0.05</v>
      </c>
      <c r="O34" s="156" t="str">
        <f t="shared" si="4"/>
        <v>○</v>
      </c>
      <c r="P34" s="134"/>
      <c r="Q34" s="135"/>
      <c r="R34" s="136">
        <f t="shared" si="5"/>
        <v>3000000</v>
      </c>
      <c r="S34" s="136">
        <f t="shared" si="2"/>
        <v>3150000</v>
      </c>
      <c r="T34" s="134"/>
      <c r="U34" s="134"/>
      <c r="V34" s="134"/>
    </row>
    <row r="35" spans="2:22" ht="16.5" customHeight="1">
      <c r="B35" s="64">
        <v>212</v>
      </c>
      <c r="C35" s="124" t="s">
        <v>52</v>
      </c>
      <c r="D35" s="137" t="s">
        <v>46</v>
      </c>
      <c r="E35" s="126">
        <v>3000000</v>
      </c>
      <c r="F35" s="127">
        <v>0</v>
      </c>
      <c r="G35" s="128">
        <f t="shared" si="0"/>
        <v>3000000</v>
      </c>
      <c r="H35" s="129">
        <v>1000000</v>
      </c>
      <c r="I35" s="138"/>
      <c r="J35" s="139"/>
      <c r="K35" s="140" t="s">
        <v>1</v>
      </c>
      <c r="L35" s="141" t="s">
        <v>54</v>
      </c>
      <c r="M35" s="154" t="str">
        <f t="shared" si="1"/>
        <v>×</v>
      </c>
      <c r="N35" s="157" t="str">
        <f t="shared" si="3"/>
        <v>-</v>
      </c>
      <c r="O35" s="156" t="str">
        <f t="shared" si="4"/>
        <v>×</v>
      </c>
      <c r="P35" s="134"/>
      <c r="Q35" s="135"/>
      <c r="R35" s="136">
        <f t="shared" si="5"/>
        <v>0</v>
      </c>
      <c r="S35" s="136">
        <f t="shared" si="2"/>
        <v>0</v>
      </c>
      <c r="T35" s="134"/>
      <c r="U35" s="134"/>
      <c r="V35" s="134"/>
    </row>
    <row r="36" spans="2:22" ht="16.5" customHeight="1">
      <c r="B36" s="64">
        <v>213</v>
      </c>
      <c r="C36" s="124" t="s">
        <v>52</v>
      </c>
      <c r="D36" s="137" t="s">
        <v>46</v>
      </c>
      <c r="E36" s="126">
        <v>4000000</v>
      </c>
      <c r="F36" s="127">
        <v>0</v>
      </c>
      <c r="G36" s="128">
        <f t="shared" si="0"/>
        <v>4000000</v>
      </c>
      <c r="H36" s="129">
        <v>4200000</v>
      </c>
      <c r="I36" s="138"/>
      <c r="J36" s="139"/>
      <c r="K36" s="140"/>
      <c r="L36" s="141"/>
      <c r="M36" s="154" t="str">
        <f t="shared" si="1"/>
        <v>○</v>
      </c>
      <c r="N36" s="157">
        <f t="shared" si="3"/>
        <v>0.05</v>
      </c>
      <c r="O36" s="156" t="str">
        <f t="shared" si="4"/>
        <v>○</v>
      </c>
      <c r="P36" s="134"/>
      <c r="Q36" s="135"/>
      <c r="R36" s="136">
        <f t="shared" si="5"/>
        <v>4000000</v>
      </c>
      <c r="S36" s="136">
        <f t="shared" si="2"/>
        <v>4200000</v>
      </c>
      <c r="T36" s="134"/>
      <c r="U36" s="134"/>
      <c r="V36" s="134"/>
    </row>
    <row r="37" spans="2:22" ht="16.5" customHeight="1">
      <c r="B37" s="64">
        <v>214</v>
      </c>
      <c r="C37" s="124" t="s">
        <v>52</v>
      </c>
      <c r="D37" s="137" t="s">
        <v>48</v>
      </c>
      <c r="E37" s="126">
        <v>4000000</v>
      </c>
      <c r="F37" s="127">
        <v>0</v>
      </c>
      <c r="G37" s="128">
        <f t="shared" si="0"/>
        <v>4000000</v>
      </c>
      <c r="H37" s="129">
        <v>4105000</v>
      </c>
      <c r="I37" s="138"/>
      <c r="J37" s="139"/>
      <c r="K37" s="140"/>
      <c r="L37" s="141"/>
      <c r="M37" s="154" t="str">
        <f t="shared" si="1"/>
        <v>○</v>
      </c>
      <c r="N37" s="157">
        <f t="shared" si="3"/>
        <v>0.02625</v>
      </c>
      <c r="O37" s="156" t="str">
        <f t="shared" si="4"/>
        <v>×</v>
      </c>
      <c r="P37" s="134"/>
      <c r="Q37" s="135"/>
      <c r="R37" s="136">
        <f t="shared" si="5"/>
        <v>4000000</v>
      </c>
      <c r="S37" s="136">
        <f t="shared" si="2"/>
        <v>4105000</v>
      </c>
      <c r="T37" s="134"/>
      <c r="U37" s="134"/>
      <c r="V37" s="134"/>
    </row>
    <row r="38" spans="2:22" ht="16.5" customHeight="1">
      <c r="B38" s="64">
        <v>215</v>
      </c>
      <c r="C38" s="124" t="s">
        <v>52</v>
      </c>
      <c r="D38" s="137" t="s">
        <v>48</v>
      </c>
      <c r="E38" s="126">
        <v>4000000</v>
      </c>
      <c r="F38" s="127">
        <v>0</v>
      </c>
      <c r="G38" s="128">
        <f t="shared" si="0"/>
        <v>4000000</v>
      </c>
      <c r="H38" s="129">
        <v>750000</v>
      </c>
      <c r="I38" s="138"/>
      <c r="J38" s="139"/>
      <c r="K38" s="140" t="s">
        <v>1</v>
      </c>
      <c r="L38" s="141" t="s">
        <v>55</v>
      </c>
      <c r="M38" s="154" t="str">
        <f t="shared" si="1"/>
        <v>×</v>
      </c>
      <c r="N38" s="157" t="str">
        <f t="shared" si="3"/>
        <v>-</v>
      </c>
      <c r="O38" s="156" t="str">
        <f t="shared" si="4"/>
        <v>×</v>
      </c>
      <c r="P38" s="134"/>
      <c r="Q38" s="135"/>
      <c r="R38" s="136">
        <f t="shared" si="5"/>
        <v>0</v>
      </c>
      <c r="S38" s="136">
        <f t="shared" si="2"/>
        <v>0</v>
      </c>
      <c r="T38" s="134"/>
      <c r="U38" s="134"/>
      <c r="V38" s="134"/>
    </row>
    <row r="39" spans="2:22" ht="16.5" customHeight="1">
      <c r="B39" s="64">
        <v>216</v>
      </c>
      <c r="C39" s="124" t="s">
        <v>52</v>
      </c>
      <c r="D39" s="137" t="s">
        <v>56</v>
      </c>
      <c r="E39" s="126">
        <v>3000000</v>
      </c>
      <c r="F39" s="127">
        <v>0</v>
      </c>
      <c r="G39" s="128">
        <f t="shared" si="0"/>
        <v>3000000</v>
      </c>
      <c r="H39" s="129">
        <v>3080000</v>
      </c>
      <c r="I39" s="138"/>
      <c r="J39" s="139"/>
      <c r="K39" s="140"/>
      <c r="L39" s="141"/>
      <c r="M39" s="154" t="str">
        <f t="shared" si="1"/>
        <v>○</v>
      </c>
      <c r="N39" s="157">
        <f t="shared" si="3"/>
        <v>0.02666666666666667</v>
      </c>
      <c r="O39" s="156" t="str">
        <f t="shared" si="4"/>
        <v>○</v>
      </c>
      <c r="P39" s="134"/>
      <c r="Q39" s="135"/>
      <c r="R39" s="136">
        <f>IF(OR(G39=0,H39=0,I39="○",J39="○",K39="○"),0,G39)</f>
        <v>3000000</v>
      </c>
      <c r="S39" s="136">
        <f>IF(OR(H39=0,I39="○",J39="○",K39="○"),0,H39)</f>
        <v>3080000</v>
      </c>
      <c r="T39" s="134"/>
      <c r="U39" s="134"/>
      <c r="V39" s="134"/>
    </row>
    <row r="40" spans="2:22" ht="16.5" customHeight="1">
      <c r="B40" s="64">
        <v>217</v>
      </c>
      <c r="C40" s="124" t="s">
        <v>52</v>
      </c>
      <c r="D40" s="137" t="s">
        <v>56</v>
      </c>
      <c r="E40" s="126">
        <v>3000000</v>
      </c>
      <c r="F40" s="127">
        <v>0</v>
      </c>
      <c r="G40" s="128">
        <f t="shared" si="0"/>
        <v>3000000</v>
      </c>
      <c r="H40" s="129">
        <v>3050000</v>
      </c>
      <c r="I40" s="138"/>
      <c r="J40" s="139"/>
      <c r="K40" s="140"/>
      <c r="L40" s="141"/>
      <c r="M40" s="154" t="str">
        <f t="shared" si="1"/>
        <v>○</v>
      </c>
      <c r="N40" s="157">
        <f t="shared" si="3"/>
        <v>0.016666666666666666</v>
      </c>
      <c r="O40" s="156" t="str">
        <f t="shared" si="4"/>
        <v>×</v>
      </c>
      <c r="P40" s="134"/>
      <c r="Q40" s="135"/>
      <c r="R40" s="136">
        <f>IF(OR(G40=0,H40=0,I40="○",J40="○",K40="○"),0,G40)</f>
        <v>3000000</v>
      </c>
      <c r="S40" s="136">
        <f>IF(OR(H40=0,I40="○",J40="○",K40="○"),0,H40)</f>
        <v>3050000</v>
      </c>
      <c r="T40" s="134"/>
      <c r="U40" s="134"/>
      <c r="V40" s="134"/>
    </row>
    <row r="41" spans="2:22" ht="16.5" customHeight="1">
      <c r="B41" s="64">
        <v>218</v>
      </c>
      <c r="C41" s="124" t="s">
        <v>52</v>
      </c>
      <c r="D41" s="137" t="s">
        <v>27</v>
      </c>
      <c r="E41" s="126">
        <v>1550000</v>
      </c>
      <c r="F41" s="127">
        <v>0</v>
      </c>
      <c r="G41" s="128">
        <v>3000000</v>
      </c>
      <c r="H41" s="129">
        <v>3100000</v>
      </c>
      <c r="I41" s="138"/>
      <c r="J41" s="139"/>
      <c r="K41" s="140" t="s">
        <v>1</v>
      </c>
      <c r="L41" s="141" t="s">
        <v>57</v>
      </c>
      <c r="M41" s="154" t="str">
        <f t="shared" si="1"/>
        <v>×</v>
      </c>
      <c r="N41" s="157" t="str">
        <f t="shared" si="3"/>
        <v>-</v>
      </c>
      <c r="O41" s="156" t="str">
        <f t="shared" si="4"/>
        <v>×</v>
      </c>
      <c r="P41" s="134"/>
      <c r="Q41" s="135"/>
      <c r="R41" s="136">
        <f t="shared" si="5"/>
        <v>0</v>
      </c>
      <c r="S41" s="136">
        <f t="shared" si="2"/>
        <v>0</v>
      </c>
      <c r="T41" s="134"/>
      <c r="U41" s="134"/>
      <c r="V41" s="134"/>
    </row>
    <row r="42" spans="2:22" ht="16.5" customHeight="1">
      <c r="B42" s="64">
        <v>219</v>
      </c>
      <c r="C42" s="124" t="s">
        <v>52</v>
      </c>
      <c r="D42" s="137" t="s">
        <v>27</v>
      </c>
      <c r="E42" s="126">
        <v>0</v>
      </c>
      <c r="F42" s="127">
        <v>0</v>
      </c>
      <c r="G42" s="128">
        <f t="shared" si="0"/>
        <v>0</v>
      </c>
      <c r="H42" s="129">
        <v>3000000</v>
      </c>
      <c r="I42" s="138"/>
      <c r="J42" s="139"/>
      <c r="K42" s="140" t="s">
        <v>1</v>
      </c>
      <c r="L42" s="141" t="s">
        <v>58</v>
      </c>
      <c r="M42" s="154" t="str">
        <f t="shared" si="1"/>
        <v>×</v>
      </c>
      <c r="N42" s="157" t="str">
        <f t="shared" si="3"/>
        <v>-</v>
      </c>
      <c r="O42" s="156" t="str">
        <f t="shared" si="4"/>
        <v>×</v>
      </c>
      <c r="P42" s="134"/>
      <c r="Q42" s="135"/>
      <c r="R42" s="136">
        <f t="shared" si="5"/>
        <v>0</v>
      </c>
      <c r="S42" s="136">
        <f t="shared" si="2"/>
        <v>0</v>
      </c>
      <c r="T42" s="134"/>
      <c r="U42" s="134"/>
      <c r="V42" s="134"/>
    </row>
    <row r="43" spans="2:22" ht="16.5" customHeight="1">
      <c r="B43" s="64">
        <v>220</v>
      </c>
      <c r="C43" s="124" t="s">
        <v>52</v>
      </c>
      <c r="D43" s="137" t="s">
        <v>27</v>
      </c>
      <c r="E43" s="126">
        <v>0</v>
      </c>
      <c r="F43" s="127">
        <v>0</v>
      </c>
      <c r="G43" s="128">
        <f t="shared" si="0"/>
        <v>0</v>
      </c>
      <c r="H43" s="129">
        <v>3000000</v>
      </c>
      <c r="I43" s="138"/>
      <c r="J43" s="139"/>
      <c r="K43" s="140" t="s">
        <v>1</v>
      </c>
      <c r="L43" s="141" t="s">
        <v>58</v>
      </c>
      <c r="M43" s="154" t="str">
        <f t="shared" si="1"/>
        <v>×</v>
      </c>
      <c r="N43" s="157" t="str">
        <f t="shared" si="3"/>
        <v>-</v>
      </c>
      <c r="O43" s="156" t="str">
        <f t="shared" si="4"/>
        <v>×</v>
      </c>
      <c r="P43" s="134"/>
      <c r="Q43" s="135"/>
      <c r="R43" s="136">
        <f t="shared" si="5"/>
        <v>0</v>
      </c>
      <c r="S43" s="136">
        <f t="shared" si="2"/>
        <v>0</v>
      </c>
      <c r="T43" s="134"/>
      <c r="U43" s="134"/>
      <c r="V43" s="134"/>
    </row>
    <row r="44" spans="2:22" ht="16.5" customHeight="1">
      <c r="B44" s="64">
        <v>221</v>
      </c>
      <c r="C44" s="124"/>
      <c r="D44" s="137"/>
      <c r="E44" s="126"/>
      <c r="F44" s="127"/>
      <c r="G44" s="128">
        <f t="shared" si="0"/>
        <v>0</v>
      </c>
      <c r="H44" s="129"/>
      <c r="I44" s="138"/>
      <c r="J44" s="139"/>
      <c r="K44" s="140"/>
      <c r="L44" s="141"/>
      <c r="M44" s="154" t="str">
        <f t="shared" si="1"/>
        <v>×</v>
      </c>
      <c r="N44" s="157" t="str">
        <f t="shared" si="3"/>
        <v>-</v>
      </c>
      <c r="O44" s="156" t="str">
        <f t="shared" si="4"/>
        <v>×</v>
      </c>
      <c r="P44" s="134"/>
      <c r="Q44" s="135"/>
      <c r="R44" s="136">
        <f t="shared" si="5"/>
        <v>0</v>
      </c>
      <c r="S44" s="136">
        <f t="shared" si="2"/>
        <v>0</v>
      </c>
      <c r="T44" s="134"/>
      <c r="U44" s="134"/>
      <c r="V44" s="134"/>
    </row>
    <row r="45" spans="2:22" ht="16.5" customHeight="1">
      <c r="B45" s="64">
        <v>222</v>
      </c>
      <c r="C45" s="124"/>
      <c r="D45" s="137"/>
      <c r="E45" s="126"/>
      <c r="F45" s="127"/>
      <c r="G45" s="128">
        <f t="shared" si="0"/>
        <v>0</v>
      </c>
      <c r="H45" s="129"/>
      <c r="I45" s="138"/>
      <c r="J45" s="139"/>
      <c r="K45" s="140"/>
      <c r="L45" s="141"/>
      <c r="M45" s="154" t="str">
        <f t="shared" si="1"/>
        <v>×</v>
      </c>
      <c r="N45" s="157" t="str">
        <f t="shared" si="3"/>
        <v>-</v>
      </c>
      <c r="O45" s="156" t="str">
        <f t="shared" si="4"/>
        <v>×</v>
      </c>
      <c r="P45" s="134"/>
      <c r="Q45" s="135"/>
      <c r="R45" s="136">
        <f t="shared" si="5"/>
        <v>0</v>
      </c>
      <c r="S45" s="136">
        <f t="shared" si="2"/>
        <v>0</v>
      </c>
      <c r="T45" s="134"/>
      <c r="U45" s="134"/>
      <c r="V45" s="134"/>
    </row>
    <row r="46" spans="2:22" ht="16.5" customHeight="1">
      <c r="B46" s="64">
        <v>223</v>
      </c>
      <c r="C46" s="124"/>
      <c r="D46" s="137"/>
      <c r="E46" s="126"/>
      <c r="F46" s="127"/>
      <c r="G46" s="128">
        <f t="shared" si="0"/>
        <v>0</v>
      </c>
      <c r="H46" s="129"/>
      <c r="I46" s="138"/>
      <c r="J46" s="139"/>
      <c r="K46" s="140"/>
      <c r="L46" s="141"/>
      <c r="M46" s="154" t="str">
        <f t="shared" si="1"/>
        <v>×</v>
      </c>
      <c r="N46" s="157" t="str">
        <f t="shared" si="3"/>
        <v>-</v>
      </c>
      <c r="O46" s="156" t="str">
        <f t="shared" si="4"/>
        <v>×</v>
      </c>
      <c r="P46" s="134"/>
      <c r="Q46" s="135"/>
      <c r="R46" s="136">
        <f t="shared" si="5"/>
        <v>0</v>
      </c>
      <c r="S46" s="136">
        <f t="shared" si="2"/>
        <v>0</v>
      </c>
      <c r="T46" s="134"/>
      <c r="U46" s="134"/>
      <c r="V46" s="134"/>
    </row>
    <row r="47" spans="2:22" ht="16.5" customHeight="1">
      <c r="B47" s="64">
        <v>224</v>
      </c>
      <c r="C47" s="124"/>
      <c r="D47" s="137"/>
      <c r="E47" s="126"/>
      <c r="F47" s="127"/>
      <c r="G47" s="128">
        <f t="shared" si="0"/>
        <v>0</v>
      </c>
      <c r="H47" s="129"/>
      <c r="I47" s="138"/>
      <c r="J47" s="139"/>
      <c r="K47" s="140"/>
      <c r="L47" s="141"/>
      <c r="M47" s="154" t="str">
        <f t="shared" si="1"/>
        <v>×</v>
      </c>
      <c r="N47" s="157" t="str">
        <f t="shared" si="3"/>
        <v>-</v>
      </c>
      <c r="O47" s="156" t="str">
        <f t="shared" si="4"/>
        <v>×</v>
      </c>
      <c r="P47" s="134"/>
      <c r="Q47" s="135"/>
      <c r="R47" s="136">
        <f t="shared" si="5"/>
        <v>0</v>
      </c>
      <c r="S47" s="136">
        <f t="shared" si="2"/>
        <v>0</v>
      </c>
      <c r="T47" s="134"/>
      <c r="U47" s="134"/>
      <c r="V47" s="134"/>
    </row>
    <row r="48" spans="2:22" ht="16.5" customHeight="1">
      <c r="B48" s="64">
        <v>225</v>
      </c>
      <c r="C48" s="124"/>
      <c r="D48" s="137"/>
      <c r="E48" s="126"/>
      <c r="F48" s="127"/>
      <c r="G48" s="128">
        <f t="shared" si="0"/>
        <v>0</v>
      </c>
      <c r="H48" s="129"/>
      <c r="I48" s="138"/>
      <c r="J48" s="139"/>
      <c r="K48" s="140"/>
      <c r="L48" s="141"/>
      <c r="M48" s="154" t="str">
        <f t="shared" si="1"/>
        <v>×</v>
      </c>
      <c r="N48" s="157" t="str">
        <f t="shared" si="3"/>
        <v>-</v>
      </c>
      <c r="O48" s="156" t="str">
        <f t="shared" si="4"/>
        <v>×</v>
      </c>
      <c r="P48" s="134"/>
      <c r="Q48" s="135"/>
      <c r="R48" s="136">
        <f t="shared" si="5"/>
        <v>0</v>
      </c>
      <c r="S48" s="136">
        <f t="shared" si="2"/>
        <v>0</v>
      </c>
      <c r="T48" s="134"/>
      <c r="U48" s="134"/>
      <c r="V48" s="134"/>
    </row>
    <row r="49" spans="2:22" ht="16.5" customHeight="1">
      <c r="B49" s="64">
        <v>226</v>
      </c>
      <c r="C49" s="124"/>
      <c r="D49" s="137"/>
      <c r="E49" s="126"/>
      <c r="F49" s="127"/>
      <c r="G49" s="128">
        <f t="shared" si="0"/>
        <v>0</v>
      </c>
      <c r="H49" s="129"/>
      <c r="I49" s="138"/>
      <c r="J49" s="139"/>
      <c r="K49" s="140"/>
      <c r="L49" s="141"/>
      <c r="M49" s="154" t="str">
        <f t="shared" si="1"/>
        <v>×</v>
      </c>
      <c r="N49" s="157" t="str">
        <f t="shared" si="3"/>
        <v>-</v>
      </c>
      <c r="O49" s="156" t="str">
        <f t="shared" si="4"/>
        <v>×</v>
      </c>
      <c r="P49" s="134"/>
      <c r="Q49" s="135"/>
      <c r="R49" s="136">
        <f t="shared" si="5"/>
        <v>0</v>
      </c>
      <c r="S49" s="136">
        <f t="shared" si="2"/>
        <v>0</v>
      </c>
      <c r="T49" s="134"/>
      <c r="U49" s="134"/>
      <c r="V49" s="134"/>
    </row>
    <row r="50" spans="2:22" ht="16.5" customHeight="1">
      <c r="B50" s="64">
        <v>227</v>
      </c>
      <c r="C50" s="124"/>
      <c r="D50" s="137"/>
      <c r="E50" s="126"/>
      <c r="F50" s="127"/>
      <c r="G50" s="128">
        <f t="shared" si="0"/>
        <v>0</v>
      </c>
      <c r="H50" s="129"/>
      <c r="I50" s="138"/>
      <c r="J50" s="139"/>
      <c r="K50" s="140"/>
      <c r="L50" s="141"/>
      <c r="M50" s="154" t="str">
        <f t="shared" si="1"/>
        <v>×</v>
      </c>
      <c r="N50" s="157" t="str">
        <f t="shared" si="3"/>
        <v>-</v>
      </c>
      <c r="O50" s="156" t="str">
        <f t="shared" si="4"/>
        <v>×</v>
      </c>
      <c r="P50" s="134"/>
      <c r="Q50" s="135"/>
      <c r="R50" s="136">
        <f t="shared" si="5"/>
        <v>0</v>
      </c>
      <c r="S50" s="136">
        <f t="shared" si="2"/>
        <v>0</v>
      </c>
      <c r="T50" s="134"/>
      <c r="U50" s="134"/>
      <c r="V50" s="134"/>
    </row>
    <row r="51" spans="2:22" ht="16.5" customHeight="1">
      <c r="B51" s="64">
        <v>228</v>
      </c>
      <c r="C51" s="124"/>
      <c r="D51" s="137"/>
      <c r="E51" s="126"/>
      <c r="F51" s="127"/>
      <c r="G51" s="128">
        <f t="shared" si="0"/>
        <v>0</v>
      </c>
      <c r="H51" s="129"/>
      <c r="I51" s="138"/>
      <c r="J51" s="139"/>
      <c r="K51" s="140"/>
      <c r="L51" s="141"/>
      <c r="M51" s="154" t="str">
        <f t="shared" si="1"/>
        <v>×</v>
      </c>
      <c r="N51" s="157" t="str">
        <f t="shared" si="3"/>
        <v>-</v>
      </c>
      <c r="O51" s="156" t="str">
        <f t="shared" si="4"/>
        <v>×</v>
      </c>
      <c r="P51" s="134"/>
      <c r="Q51" s="135"/>
      <c r="R51" s="136">
        <f t="shared" si="5"/>
        <v>0</v>
      </c>
      <c r="S51" s="136">
        <f t="shared" si="2"/>
        <v>0</v>
      </c>
      <c r="T51" s="134"/>
      <c r="U51" s="134"/>
      <c r="V51" s="134"/>
    </row>
    <row r="52" spans="2:22" ht="16.5" customHeight="1">
      <c r="B52" s="64">
        <v>229</v>
      </c>
      <c r="C52" s="124"/>
      <c r="D52" s="137"/>
      <c r="E52" s="126"/>
      <c r="F52" s="127"/>
      <c r="G52" s="128">
        <f t="shared" si="0"/>
        <v>0</v>
      </c>
      <c r="H52" s="129"/>
      <c r="I52" s="138"/>
      <c r="J52" s="139"/>
      <c r="K52" s="140"/>
      <c r="L52" s="141"/>
      <c r="M52" s="154" t="str">
        <f t="shared" si="1"/>
        <v>×</v>
      </c>
      <c r="N52" s="157" t="str">
        <f t="shared" si="3"/>
        <v>-</v>
      </c>
      <c r="O52" s="156" t="str">
        <f t="shared" si="4"/>
        <v>×</v>
      </c>
      <c r="P52" s="134"/>
      <c r="Q52" s="135"/>
      <c r="R52" s="136">
        <f t="shared" si="5"/>
        <v>0</v>
      </c>
      <c r="S52" s="136">
        <f t="shared" si="2"/>
        <v>0</v>
      </c>
      <c r="T52" s="134"/>
      <c r="U52" s="134"/>
      <c r="V52" s="134"/>
    </row>
    <row r="53" spans="2:22" ht="16.5" customHeight="1">
      <c r="B53" s="64">
        <v>230</v>
      </c>
      <c r="C53" s="124"/>
      <c r="D53" s="137"/>
      <c r="E53" s="126"/>
      <c r="F53" s="127"/>
      <c r="G53" s="128">
        <f t="shared" si="0"/>
        <v>0</v>
      </c>
      <c r="H53" s="129"/>
      <c r="I53" s="138"/>
      <c r="J53" s="139"/>
      <c r="K53" s="140"/>
      <c r="L53" s="141"/>
      <c r="M53" s="154" t="str">
        <f t="shared" si="1"/>
        <v>×</v>
      </c>
      <c r="N53" s="157" t="str">
        <f t="shared" si="3"/>
        <v>-</v>
      </c>
      <c r="O53" s="156" t="str">
        <f t="shared" si="4"/>
        <v>×</v>
      </c>
      <c r="P53" s="134"/>
      <c r="Q53" s="135"/>
      <c r="R53" s="136">
        <f t="shared" si="5"/>
        <v>0</v>
      </c>
      <c r="S53" s="136">
        <f t="shared" si="2"/>
        <v>0</v>
      </c>
      <c r="T53" s="134"/>
      <c r="U53" s="134"/>
      <c r="V53" s="134"/>
    </row>
    <row r="54" spans="2:22" ht="16.5" customHeight="1">
      <c r="B54" s="64">
        <v>231</v>
      </c>
      <c r="C54" s="124"/>
      <c r="D54" s="137"/>
      <c r="E54" s="126"/>
      <c r="F54" s="127"/>
      <c r="G54" s="128">
        <f t="shared" si="0"/>
        <v>0</v>
      </c>
      <c r="H54" s="129"/>
      <c r="I54" s="138"/>
      <c r="J54" s="139"/>
      <c r="K54" s="140"/>
      <c r="L54" s="141"/>
      <c r="M54" s="154" t="str">
        <f t="shared" si="1"/>
        <v>×</v>
      </c>
      <c r="N54" s="157" t="str">
        <f t="shared" si="3"/>
        <v>-</v>
      </c>
      <c r="O54" s="156" t="str">
        <f t="shared" si="4"/>
        <v>×</v>
      </c>
      <c r="P54" s="134"/>
      <c r="Q54" s="135"/>
      <c r="R54" s="136">
        <f t="shared" si="5"/>
        <v>0</v>
      </c>
      <c r="S54" s="136">
        <f t="shared" si="2"/>
        <v>0</v>
      </c>
      <c r="T54" s="134"/>
      <c r="U54" s="134"/>
      <c r="V54" s="134"/>
    </row>
    <row r="55" spans="2:22" ht="16.5" customHeight="1">
      <c r="B55" s="64">
        <v>232</v>
      </c>
      <c r="C55" s="124"/>
      <c r="D55" s="137"/>
      <c r="E55" s="126"/>
      <c r="F55" s="127"/>
      <c r="G55" s="128">
        <f t="shared" si="0"/>
        <v>0</v>
      </c>
      <c r="H55" s="129"/>
      <c r="I55" s="138"/>
      <c r="J55" s="139"/>
      <c r="K55" s="140"/>
      <c r="L55" s="141"/>
      <c r="M55" s="154" t="str">
        <f t="shared" si="1"/>
        <v>×</v>
      </c>
      <c r="N55" s="157" t="str">
        <f t="shared" si="3"/>
        <v>-</v>
      </c>
      <c r="O55" s="156" t="str">
        <f t="shared" si="4"/>
        <v>×</v>
      </c>
      <c r="P55" s="134"/>
      <c r="Q55" s="135"/>
      <c r="R55" s="136">
        <f t="shared" si="5"/>
        <v>0</v>
      </c>
      <c r="S55" s="136">
        <f t="shared" si="2"/>
        <v>0</v>
      </c>
      <c r="T55" s="134"/>
      <c r="U55" s="134"/>
      <c r="V55" s="134"/>
    </row>
    <row r="56" spans="2:22" ht="16.5" customHeight="1">
      <c r="B56" s="64">
        <v>233</v>
      </c>
      <c r="C56" s="124"/>
      <c r="D56" s="137"/>
      <c r="E56" s="126"/>
      <c r="F56" s="127"/>
      <c r="G56" s="128">
        <f t="shared" si="0"/>
        <v>0</v>
      </c>
      <c r="H56" s="129"/>
      <c r="I56" s="138"/>
      <c r="J56" s="139"/>
      <c r="K56" s="140"/>
      <c r="L56" s="141"/>
      <c r="M56" s="154" t="str">
        <f t="shared" si="1"/>
        <v>×</v>
      </c>
      <c r="N56" s="157" t="str">
        <f t="shared" si="3"/>
        <v>-</v>
      </c>
      <c r="O56" s="156" t="str">
        <f t="shared" si="4"/>
        <v>×</v>
      </c>
      <c r="P56" s="134"/>
      <c r="Q56" s="135"/>
      <c r="R56" s="136">
        <f t="shared" si="5"/>
        <v>0</v>
      </c>
      <c r="S56" s="136">
        <f t="shared" si="2"/>
        <v>0</v>
      </c>
      <c r="T56" s="134"/>
      <c r="U56" s="134"/>
      <c r="V56" s="134"/>
    </row>
    <row r="57" spans="2:22" ht="16.5" customHeight="1">
      <c r="B57" s="64">
        <v>234</v>
      </c>
      <c r="C57" s="124"/>
      <c r="D57" s="137"/>
      <c r="E57" s="126"/>
      <c r="F57" s="127"/>
      <c r="G57" s="128">
        <f t="shared" si="0"/>
        <v>0</v>
      </c>
      <c r="H57" s="129"/>
      <c r="I57" s="138"/>
      <c r="J57" s="139"/>
      <c r="K57" s="140"/>
      <c r="L57" s="141"/>
      <c r="M57" s="154" t="str">
        <f t="shared" si="1"/>
        <v>×</v>
      </c>
      <c r="N57" s="157" t="str">
        <f t="shared" si="3"/>
        <v>-</v>
      </c>
      <c r="O57" s="156" t="str">
        <f t="shared" si="4"/>
        <v>×</v>
      </c>
      <c r="P57" s="134"/>
      <c r="Q57" s="135"/>
      <c r="R57" s="136">
        <f t="shared" si="5"/>
        <v>0</v>
      </c>
      <c r="S57" s="136">
        <f t="shared" si="2"/>
        <v>0</v>
      </c>
      <c r="T57" s="134"/>
      <c r="U57" s="134"/>
      <c r="V57" s="134"/>
    </row>
    <row r="58" spans="2:22" ht="16.5" customHeight="1">
      <c r="B58" s="64">
        <v>235</v>
      </c>
      <c r="C58" s="124"/>
      <c r="D58" s="137"/>
      <c r="E58" s="126"/>
      <c r="F58" s="127"/>
      <c r="G58" s="128">
        <f t="shared" si="0"/>
        <v>0</v>
      </c>
      <c r="H58" s="129"/>
      <c r="I58" s="138"/>
      <c r="J58" s="139"/>
      <c r="K58" s="140"/>
      <c r="L58" s="141"/>
      <c r="M58" s="154" t="str">
        <f t="shared" si="1"/>
        <v>×</v>
      </c>
      <c r="N58" s="157" t="str">
        <f t="shared" si="3"/>
        <v>-</v>
      </c>
      <c r="O58" s="156" t="str">
        <f t="shared" si="4"/>
        <v>×</v>
      </c>
      <c r="P58" s="134"/>
      <c r="Q58" s="135"/>
      <c r="R58" s="136">
        <f t="shared" si="5"/>
        <v>0</v>
      </c>
      <c r="S58" s="136">
        <f t="shared" si="2"/>
        <v>0</v>
      </c>
      <c r="T58" s="134"/>
      <c r="U58" s="134"/>
      <c r="V58" s="134"/>
    </row>
    <row r="59" spans="2:22" ht="16.5" customHeight="1">
      <c r="B59" s="64">
        <v>236</v>
      </c>
      <c r="C59" s="124"/>
      <c r="D59" s="137"/>
      <c r="E59" s="126"/>
      <c r="F59" s="127"/>
      <c r="G59" s="128">
        <f t="shared" si="0"/>
        <v>0</v>
      </c>
      <c r="H59" s="129"/>
      <c r="I59" s="138"/>
      <c r="J59" s="139"/>
      <c r="K59" s="140"/>
      <c r="L59" s="141"/>
      <c r="M59" s="154" t="str">
        <f t="shared" si="1"/>
        <v>×</v>
      </c>
      <c r="N59" s="157" t="str">
        <f t="shared" si="3"/>
        <v>-</v>
      </c>
      <c r="O59" s="156" t="str">
        <f t="shared" si="4"/>
        <v>×</v>
      </c>
      <c r="P59" s="134"/>
      <c r="Q59" s="135"/>
      <c r="R59" s="136">
        <f t="shared" si="5"/>
        <v>0</v>
      </c>
      <c r="S59" s="136">
        <f t="shared" si="2"/>
        <v>0</v>
      </c>
      <c r="T59" s="134"/>
      <c r="U59" s="134"/>
      <c r="V59" s="134"/>
    </row>
    <row r="60" spans="2:22" ht="16.5" customHeight="1">
      <c r="B60" s="64">
        <v>237</v>
      </c>
      <c r="C60" s="124"/>
      <c r="D60" s="137"/>
      <c r="E60" s="126"/>
      <c r="F60" s="127"/>
      <c r="G60" s="128">
        <f t="shared" si="0"/>
        <v>0</v>
      </c>
      <c r="H60" s="129"/>
      <c r="I60" s="138"/>
      <c r="J60" s="139"/>
      <c r="K60" s="140"/>
      <c r="L60" s="141"/>
      <c r="M60" s="154" t="str">
        <f t="shared" si="1"/>
        <v>×</v>
      </c>
      <c r="N60" s="157" t="str">
        <f t="shared" si="3"/>
        <v>-</v>
      </c>
      <c r="O60" s="156" t="str">
        <f t="shared" si="4"/>
        <v>×</v>
      </c>
      <c r="P60" s="134"/>
      <c r="Q60" s="135"/>
      <c r="R60" s="136">
        <f t="shared" si="5"/>
        <v>0</v>
      </c>
      <c r="S60" s="136">
        <f t="shared" si="2"/>
        <v>0</v>
      </c>
      <c r="T60" s="134"/>
      <c r="U60" s="134"/>
      <c r="V60" s="134"/>
    </row>
    <row r="61" spans="2:22" ht="16.5" customHeight="1">
      <c r="B61" s="64">
        <v>238</v>
      </c>
      <c r="C61" s="124"/>
      <c r="D61" s="137"/>
      <c r="E61" s="126"/>
      <c r="F61" s="127"/>
      <c r="G61" s="128">
        <f t="shared" si="0"/>
        <v>0</v>
      </c>
      <c r="H61" s="129"/>
      <c r="I61" s="138"/>
      <c r="J61" s="139"/>
      <c r="K61" s="140"/>
      <c r="L61" s="141"/>
      <c r="M61" s="154" t="str">
        <f t="shared" si="1"/>
        <v>×</v>
      </c>
      <c r="N61" s="157" t="str">
        <f t="shared" si="3"/>
        <v>-</v>
      </c>
      <c r="O61" s="156" t="str">
        <f t="shared" si="4"/>
        <v>×</v>
      </c>
      <c r="P61" s="134"/>
      <c r="Q61" s="135"/>
      <c r="R61" s="136">
        <f t="shared" si="5"/>
        <v>0</v>
      </c>
      <c r="S61" s="136">
        <f t="shared" si="2"/>
        <v>0</v>
      </c>
      <c r="T61" s="134"/>
      <c r="U61" s="134"/>
      <c r="V61" s="134"/>
    </row>
    <row r="62" spans="2:22" ht="16.5" customHeight="1">
      <c r="B62" s="64">
        <v>239</v>
      </c>
      <c r="C62" s="124"/>
      <c r="D62" s="137"/>
      <c r="E62" s="126"/>
      <c r="F62" s="127"/>
      <c r="G62" s="128">
        <f t="shared" si="0"/>
        <v>0</v>
      </c>
      <c r="H62" s="129"/>
      <c r="I62" s="138"/>
      <c r="J62" s="139"/>
      <c r="K62" s="140"/>
      <c r="L62" s="141"/>
      <c r="M62" s="154" t="str">
        <f t="shared" si="1"/>
        <v>×</v>
      </c>
      <c r="N62" s="157" t="str">
        <f t="shared" si="3"/>
        <v>-</v>
      </c>
      <c r="O62" s="156" t="str">
        <f t="shared" si="4"/>
        <v>×</v>
      </c>
      <c r="P62" s="134"/>
      <c r="Q62" s="135"/>
      <c r="R62" s="136">
        <f t="shared" si="5"/>
        <v>0</v>
      </c>
      <c r="S62" s="136">
        <f t="shared" si="2"/>
        <v>0</v>
      </c>
      <c r="T62" s="134"/>
      <c r="U62" s="134"/>
      <c r="V62" s="134"/>
    </row>
    <row r="63" spans="2:22" ht="16.5" customHeight="1">
      <c r="B63" s="64">
        <v>240</v>
      </c>
      <c r="C63" s="124"/>
      <c r="D63" s="137"/>
      <c r="E63" s="126"/>
      <c r="F63" s="127"/>
      <c r="G63" s="128">
        <f t="shared" si="0"/>
        <v>0</v>
      </c>
      <c r="H63" s="129"/>
      <c r="I63" s="138"/>
      <c r="J63" s="139"/>
      <c r="K63" s="140"/>
      <c r="L63" s="141"/>
      <c r="M63" s="154" t="str">
        <f t="shared" si="1"/>
        <v>×</v>
      </c>
      <c r="N63" s="157" t="str">
        <f t="shared" si="3"/>
        <v>-</v>
      </c>
      <c r="O63" s="156" t="str">
        <f t="shared" si="4"/>
        <v>×</v>
      </c>
      <c r="P63" s="134"/>
      <c r="Q63" s="135"/>
      <c r="R63" s="136">
        <f t="shared" si="5"/>
        <v>0</v>
      </c>
      <c r="S63" s="136">
        <f t="shared" si="2"/>
        <v>0</v>
      </c>
      <c r="T63" s="134"/>
      <c r="U63" s="134"/>
      <c r="V63" s="134"/>
    </row>
    <row r="64" spans="2:22" ht="16.5" customHeight="1">
      <c r="B64" s="64">
        <v>241</v>
      </c>
      <c r="C64" s="124"/>
      <c r="D64" s="137"/>
      <c r="E64" s="126"/>
      <c r="F64" s="127"/>
      <c r="G64" s="128">
        <f t="shared" si="0"/>
        <v>0</v>
      </c>
      <c r="H64" s="129"/>
      <c r="I64" s="138"/>
      <c r="J64" s="139"/>
      <c r="K64" s="140"/>
      <c r="L64" s="141"/>
      <c r="M64" s="154" t="str">
        <f t="shared" si="1"/>
        <v>×</v>
      </c>
      <c r="N64" s="157" t="str">
        <f t="shared" si="3"/>
        <v>-</v>
      </c>
      <c r="O64" s="156" t="str">
        <f t="shared" si="4"/>
        <v>×</v>
      </c>
      <c r="P64" s="134"/>
      <c r="Q64" s="135"/>
      <c r="R64" s="136">
        <f t="shared" si="5"/>
        <v>0</v>
      </c>
      <c r="S64" s="136">
        <f t="shared" si="2"/>
        <v>0</v>
      </c>
      <c r="T64" s="134"/>
      <c r="U64" s="134"/>
      <c r="V64" s="134"/>
    </row>
    <row r="65" spans="2:22" ht="16.5" customHeight="1">
      <c r="B65" s="64">
        <v>242</v>
      </c>
      <c r="C65" s="124"/>
      <c r="D65" s="137"/>
      <c r="E65" s="126"/>
      <c r="F65" s="127"/>
      <c r="G65" s="128">
        <f t="shared" si="0"/>
        <v>0</v>
      </c>
      <c r="H65" s="129"/>
      <c r="I65" s="138"/>
      <c r="J65" s="139"/>
      <c r="K65" s="140"/>
      <c r="L65" s="141"/>
      <c r="M65" s="154" t="str">
        <f t="shared" si="1"/>
        <v>×</v>
      </c>
      <c r="N65" s="157" t="str">
        <f t="shared" si="3"/>
        <v>-</v>
      </c>
      <c r="O65" s="156" t="str">
        <f t="shared" si="4"/>
        <v>×</v>
      </c>
      <c r="P65" s="134"/>
      <c r="Q65" s="135"/>
      <c r="R65" s="136">
        <f t="shared" si="5"/>
        <v>0</v>
      </c>
      <c r="S65" s="136">
        <f t="shared" si="2"/>
        <v>0</v>
      </c>
      <c r="T65" s="134"/>
      <c r="U65" s="134"/>
      <c r="V65" s="134"/>
    </row>
    <row r="66" spans="2:22" ht="16.5" customHeight="1">
      <c r="B66" s="64">
        <v>243</v>
      </c>
      <c r="C66" s="124"/>
      <c r="D66" s="137"/>
      <c r="E66" s="126"/>
      <c r="F66" s="127"/>
      <c r="G66" s="128">
        <f t="shared" si="0"/>
        <v>0</v>
      </c>
      <c r="H66" s="129"/>
      <c r="I66" s="138"/>
      <c r="J66" s="139"/>
      <c r="K66" s="140"/>
      <c r="L66" s="141"/>
      <c r="M66" s="154" t="str">
        <f t="shared" si="1"/>
        <v>×</v>
      </c>
      <c r="N66" s="157" t="str">
        <f t="shared" si="3"/>
        <v>-</v>
      </c>
      <c r="O66" s="156" t="str">
        <f t="shared" si="4"/>
        <v>×</v>
      </c>
      <c r="P66" s="134"/>
      <c r="Q66" s="135"/>
      <c r="R66" s="136">
        <f t="shared" si="5"/>
        <v>0</v>
      </c>
      <c r="S66" s="136">
        <f t="shared" si="2"/>
        <v>0</v>
      </c>
      <c r="T66" s="134"/>
      <c r="U66" s="134"/>
      <c r="V66" s="134"/>
    </row>
    <row r="67" spans="2:22" ht="16.5" customHeight="1">
      <c r="B67" s="64">
        <v>244</v>
      </c>
      <c r="C67" s="124"/>
      <c r="D67" s="137"/>
      <c r="E67" s="126"/>
      <c r="F67" s="127"/>
      <c r="G67" s="128">
        <f t="shared" si="0"/>
        <v>0</v>
      </c>
      <c r="H67" s="129"/>
      <c r="I67" s="138"/>
      <c r="J67" s="139"/>
      <c r="K67" s="140"/>
      <c r="L67" s="141"/>
      <c r="M67" s="154" t="str">
        <f t="shared" si="1"/>
        <v>×</v>
      </c>
      <c r="N67" s="157" t="str">
        <f t="shared" si="3"/>
        <v>-</v>
      </c>
      <c r="O67" s="156" t="str">
        <f t="shared" si="4"/>
        <v>×</v>
      </c>
      <c r="P67" s="134"/>
      <c r="Q67" s="135"/>
      <c r="R67" s="136">
        <f t="shared" si="5"/>
        <v>0</v>
      </c>
      <c r="S67" s="136">
        <f t="shared" si="2"/>
        <v>0</v>
      </c>
      <c r="T67" s="134"/>
      <c r="U67" s="134"/>
      <c r="V67" s="134"/>
    </row>
    <row r="68" spans="2:22" ht="16.5" customHeight="1">
      <c r="B68" s="64">
        <v>245</v>
      </c>
      <c r="C68" s="124"/>
      <c r="D68" s="137"/>
      <c r="E68" s="126"/>
      <c r="F68" s="127"/>
      <c r="G68" s="128">
        <f t="shared" si="0"/>
        <v>0</v>
      </c>
      <c r="H68" s="129"/>
      <c r="I68" s="138"/>
      <c r="J68" s="139"/>
      <c r="K68" s="140"/>
      <c r="L68" s="141"/>
      <c r="M68" s="154" t="str">
        <f t="shared" si="1"/>
        <v>×</v>
      </c>
      <c r="N68" s="157" t="str">
        <f t="shared" si="3"/>
        <v>-</v>
      </c>
      <c r="O68" s="156" t="str">
        <f t="shared" si="4"/>
        <v>×</v>
      </c>
      <c r="P68" s="134"/>
      <c r="Q68" s="135"/>
      <c r="R68" s="136">
        <f t="shared" si="5"/>
        <v>0</v>
      </c>
      <c r="S68" s="136">
        <f t="shared" si="2"/>
        <v>0</v>
      </c>
      <c r="T68" s="134"/>
      <c r="U68" s="134"/>
      <c r="V68" s="134"/>
    </row>
    <row r="69" spans="2:22" ht="16.5" customHeight="1">
      <c r="B69" s="64">
        <v>246</v>
      </c>
      <c r="C69" s="124"/>
      <c r="D69" s="137"/>
      <c r="E69" s="126"/>
      <c r="F69" s="127"/>
      <c r="G69" s="128">
        <f t="shared" si="0"/>
        <v>0</v>
      </c>
      <c r="H69" s="129"/>
      <c r="I69" s="138"/>
      <c r="J69" s="139"/>
      <c r="K69" s="140"/>
      <c r="L69" s="141"/>
      <c r="M69" s="154" t="str">
        <f t="shared" si="1"/>
        <v>×</v>
      </c>
      <c r="N69" s="157" t="str">
        <f t="shared" si="3"/>
        <v>-</v>
      </c>
      <c r="O69" s="156" t="str">
        <f t="shared" si="4"/>
        <v>×</v>
      </c>
      <c r="P69" s="134"/>
      <c r="Q69" s="135"/>
      <c r="R69" s="136">
        <f t="shared" si="5"/>
        <v>0</v>
      </c>
      <c r="S69" s="136">
        <f t="shared" si="2"/>
        <v>0</v>
      </c>
      <c r="T69" s="134"/>
      <c r="U69" s="134"/>
      <c r="V69" s="134"/>
    </row>
    <row r="70" spans="2:22" ht="16.5" customHeight="1">
      <c r="B70" s="64">
        <v>247</v>
      </c>
      <c r="C70" s="124"/>
      <c r="D70" s="137"/>
      <c r="E70" s="126"/>
      <c r="F70" s="127"/>
      <c r="G70" s="128">
        <f t="shared" si="0"/>
        <v>0</v>
      </c>
      <c r="H70" s="129"/>
      <c r="I70" s="138"/>
      <c r="J70" s="139"/>
      <c r="K70" s="140"/>
      <c r="L70" s="141"/>
      <c r="M70" s="154" t="str">
        <f t="shared" si="1"/>
        <v>×</v>
      </c>
      <c r="N70" s="157" t="str">
        <f t="shared" si="3"/>
        <v>-</v>
      </c>
      <c r="O70" s="156" t="str">
        <f t="shared" si="4"/>
        <v>×</v>
      </c>
      <c r="P70" s="134"/>
      <c r="Q70" s="135"/>
      <c r="R70" s="136">
        <f t="shared" si="5"/>
        <v>0</v>
      </c>
      <c r="S70" s="136">
        <f t="shared" si="2"/>
        <v>0</v>
      </c>
      <c r="T70" s="134"/>
      <c r="U70" s="134"/>
      <c r="V70" s="134"/>
    </row>
    <row r="71" spans="2:22" ht="16.5" customHeight="1">
      <c r="B71" s="64">
        <v>248</v>
      </c>
      <c r="C71" s="124"/>
      <c r="D71" s="137"/>
      <c r="E71" s="126"/>
      <c r="F71" s="127"/>
      <c r="G71" s="128">
        <f t="shared" si="0"/>
        <v>0</v>
      </c>
      <c r="H71" s="129"/>
      <c r="I71" s="138"/>
      <c r="J71" s="139"/>
      <c r="K71" s="140"/>
      <c r="L71" s="141"/>
      <c r="M71" s="154" t="str">
        <f t="shared" si="1"/>
        <v>×</v>
      </c>
      <c r="N71" s="157" t="str">
        <f t="shared" si="3"/>
        <v>-</v>
      </c>
      <c r="O71" s="156" t="str">
        <f t="shared" si="4"/>
        <v>×</v>
      </c>
      <c r="P71" s="134"/>
      <c r="Q71" s="135"/>
      <c r="R71" s="136">
        <f t="shared" si="5"/>
        <v>0</v>
      </c>
      <c r="S71" s="136">
        <f t="shared" si="2"/>
        <v>0</v>
      </c>
      <c r="T71" s="134"/>
      <c r="U71" s="134"/>
      <c r="V71" s="134"/>
    </row>
    <row r="72" spans="2:22" ht="16.5" customHeight="1">
      <c r="B72" s="64">
        <v>249</v>
      </c>
      <c r="C72" s="124"/>
      <c r="D72" s="137"/>
      <c r="E72" s="126"/>
      <c r="F72" s="127"/>
      <c r="G72" s="128">
        <f>E72-F72</f>
        <v>0</v>
      </c>
      <c r="H72" s="129"/>
      <c r="I72" s="138"/>
      <c r="J72" s="139"/>
      <c r="K72" s="140"/>
      <c r="L72" s="141"/>
      <c r="M72" s="154" t="str">
        <f>IF(OR(G72=0,H72=0,I72="○",J72="○",K72="○"),"×","○")</f>
        <v>×</v>
      </c>
      <c r="N72" s="157" t="str">
        <f>_xlfn.IFERROR(IF(M72="×","-",(H72-G72)/G72),"-")</f>
        <v>-</v>
      </c>
      <c r="O72" s="156" t="str">
        <f>IF(AND(OR(AND(D72="平成28年度",N72&gt;0.045),AND(D72="平成29年度",N72&gt;0.04),AND(D72="平成30年度",N72&gt;0.035),AND(D72="平成31年度",N72&gt;0.03),AND(D72="令和２年度",N72&gt;0.025)),M72="○"),"○","×")</f>
        <v>×</v>
      </c>
      <c r="P72" s="134"/>
      <c r="Q72" s="135"/>
      <c r="R72" s="136">
        <f>IF(OR(G72=0,H72=0,I72="○",J72="○",K72="○"),0,G72)</f>
        <v>0</v>
      </c>
      <c r="S72" s="136">
        <f>IF(OR(H72=0,I72="○",J72="○",K72="○"),0,H72)</f>
        <v>0</v>
      </c>
      <c r="T72" s="134"/>
      <c r="U72" s="134"/>
      <c r="V72" s="134"/>
    </row>
    <row r="73" spans="2:22" ht="16.5" customHeight="1" thickBot="1">
      <c r="B73" s="64">
        <v>250</v>
      </c>
      <c r="C73" s="124"/>
      <c r="D73" s="137"/>
      <c r="E73" s="126"/>
      <c r="F73" s="127"/>
      <c r="G73" s="128">
        <f>E73-F73</f>
        <v>0</v>
      </c>
      <c r="H73" s="129"/>
      <c r="I73" s="138"/>
      <c r="J73" s="139"/>
      <c r="K73" s="140"/>
      <c r="L73" s="141"/>
      <c r="M73" s="158" t="str">
        <f>IF(OR(G73=0,H73=0,I73="○",J73="○",K73="○"),"×","○")</f>
        <v>×</v>
      </c>
      <c r="N73" s="159" t="str">
        <f>_xlfn.IFERROR(IF(M73="×","-",(H73-G73)/G73),"-")</f>
        <v>-</v>
      </c>
      <c r="O73" s="160" t="str">
        <f>IF(AND(OR(AND(D72="平成28年度",N72&gt;0.045),AND(D72="平成29年度",N72&gt;0.04),AND(D72="平成30年度",N72&gt;0.035),AND(D72="平成31年度",N72&gt;0.03),AND(D72="令和２年度",N72&gt;0.025)),M72="○"),"○","×")</f>
        <v>×</v>
      </c>
      <c r="P73" s="134"/>
      <c r="Q73" s="135"/>
      <c r="R73" s="136">
        <f>IF(OR(G73=0,H73=0,I73="○",J73="○",K73="○"),0,G73)</f>
        <v>0</v>
      </c>
      <c r="S73" s="136">
        <f>IF(OR(H73=0,I73="○",J73="○",K73="○"),0,H73)</f>
        <v>0</v>
      </c>
      <c r="T73" s="134"/>
      <c r="U73" s="134"/>
      <c r="V73" s="134"/>
    </row>
    <row r="74" spans="2:22" ht="14.25">
      <c r="B74" s="199" t="s">
        <v>65</v>
      </c>
      <c r="C74" s="142"/>
      <c r="D74" s="142"/>
      <c r="E74" s="142"/>
      <c r="F74" s="142"/>
      <c r="G74" s="143"/>
      <c r="H74" s="143"/>
      <c r="I74" s="143"/>
      <c r="J74" s="143"/>
      <c r="K74" s="143"/>
      <c r="L74" s="144"/>
      <c r="M74" s="145">
        <f>COUNTIF(M24:M73,"○")</f>
        <v>11</v>
      </c>
      <c r="N74" s="145"/>
      <c r="O74" s="145">
        <f>COUNTIF(O24:O73,"○")</f>
        <v>8</v>
      </c>
      <c r="P74" s="134"/>
      <c r="Q74" s="135"/>
      <c r="R74" s="146">
        <f>SUM(R24:R73)</f>
        <v>37900000</v>
      </c>
      <c r="S74" s="146">
        <f>SUM(S24:S73)</f>
        <v>39785000</v>
      </c>
      <c r="T74" s="134"/>
      <c r="U74" s="134"/>
      <c r="V74" s="134"/>
    </row>
    <row r="75" spans="2:22" ht="15" thickBot="1">
      <c r="B75" s="173"/>
      <c r="C75" s="147"/>
      <c r="D75" s="147"/>
      <c r="E75" s="147"/>
      <c r="F75" s="147"/>
      <c r="G75" s="148"/>
      <c r="H75" s="148"/>
      <c r="I75" s="148"/>
      <c r="J75" s="148"/>
      <c r="K75" s="148"/>
      <c r="L75" s="149"/>
      <c r="P75" s="145"/>
      <c r="Q75" s="150"/>
      <c r="R75" s="151">
        <f>_xlfn.AVERAGEIF(R24:R73,"&gt;0")</f>
        <v>3445454.5454545454</v>
      </c>
      <c r="S75" s="151">
        <f>_xlfn.AVERAGEIF(S24:S73,"&gt;0")</f>
        <v>3616818.1818181816</v>
      </c>
      <c r="T75" s="145"/>
      <c r="U75" s="145"/>
      <c r="V75" s="145"/>
    </row>
    <row r="76" spans="7:19" ht="14.25">
      <c r="G76" s="152"/>
      <c r="Q76" s="122"/>
      <c r="R76" s="123"/>
      <c r="S76" s="123"/>
    </row>
    <row r="77" spans="17:19" ht="14.25">
      <c r="Q77" s="122"/>
      <c r="R77" s="123"/>
      <c r="S77" s="123"/>
    </row>
    <row r="78" spans="17:19" ht="14.25">
      <c r="Q78" s="122"/>
      <c r="R78" s="123"/>
      <c r="S78" s="123"/>
    </row>
    <row r="79" spans="17:19" ht="14.25">
      <c r="Q79" s="122"/>
      <c r="R79" s="123"/>
      <c r="S79" s="123"/>
    </row>
  </sheetData>
  <sheetProtection password="CC7D" sheet="1"/>
  <mergeCells count="27">
    <mergeCell ref="N19:N23"/>
    <mergeCell ref="O19:O23"/>
    <mergeCell ref="R19:S19"/>
    <mergeCell ref="I4:L5"/>
    <mergeCell ref="E20:G20"/>
    <mergeCell ref="B21:B23"/>
    <mergeCell ref="C21:C22"/>
    <mergeCell ref="D21:D22"/>
    <mergeCell ref="M19:M23"/>
    <mergeCell ref="G21:G22"/>
    <mergeCell ref="I2:L3"/>
    <mergeCell ref="H4:H5"/>
    <mergeCell ref="H2:H3"/>
    <mergeCell ref="I20:I22"/>
    <mergeCell ref="J20:J22"/>
    <mergeCell ref="K20:K22"/>
    <mergeCell ref="L19:L23"/>
    <mergeCell ref="H21:H22"/>
    <mergeCell ref="F21:F22"/>
    <mergeCell ref="E21:E22"/>
    <mergeCell ref="B15:D15"/>
    <mergeCell ref="I15:K15"/>
    <mergeCell ref="B16:D16"/>
    <mergeCell ref="I16:K16"/>
    <mergeCell ref="B19:D19"/>
    <mergeCell ref="I19:K19"/>
    <mergeCell ref="B20:D20"/>
  </mergeCells>
  <conditionalFormatting sqref="E24:H73">
    <cfRule type="expression" priority="1" dxfId="0" stopIfTrue="1">
      <formula>$D24="対象外"</formula>
    </cfRule>
  </conditionalFormatting>
  <dataValidations count="7">
    <dataValidation allowBlank="1" showInputMessage="1" showErrorMessage="1" error="自動計算" sqref="G24"/>
    <dataValidation allowBlank="1" showInputMessage="1" showErrorMessage="1" prompt="基礎資料の教職員コード順に入力" sqref="C24:C73"/>
    <dataValidation allowBlank="1" showInputMessage="1" showErrorMessage="1" prompt="基準年度を選択するセルで選んだ年度の翌年度基礎資料の「通勤手当」額を入力&#10;（例）&#10;基準年度で【平成28年度】を選択した者＝平成29年度基礎資料の「通勤手当」額を入力&#10;" sqref="F24:F73"/>
    <dataValidation type="list" allowBlank="1" showErrorMessage="1" prompt="該当する場合のみ選択してください" error="プルダウンにて選択してください" sqref="I24:K73">
      <formula1>"○"</formula1>
    </dataValidation>
    <dataValidation allowBlank="1" showErrorMessage="1" promptTitle="【注意】" prompt="通勤手当を除いて入力してください" sqref="H24:H73"/>
    <dataValidation type="list" allowBlank="1" showErrorMessage="1" sqref="D24:D73">
      <formula1>"平成28年度,平成29年度,平成30年度,平成31年度,令和２年度,ー"</formula1>
    </dataValidation>
    <dataValidation allowBlank="1" showErrorMessage="1" sqref="E24:E73"/>
  </dataValidations>
  <printOptions horizontalCentered="1"/>
  <pageMargins left="0.5118110236220472" right="0.5118110236220472" top="0.7480314960629921" bottom="0.5511811023622047" header="0.31496062992125984" footer="0.31496062992125984"/>
  <pageSetup cellComments="asDisplayed" fitToHeight="0" fitToWidth="1" horizontalDpi="600" verticalDpi="6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2022-04-11T00:50:28Z</cp:lastPrinted>
  <dcterms:created xsi:type="dcterms:W3CDTF">2005-11-06T04:17:51Z</dcterms:created>
  <dcterms:modified xsi:type="dcterms:W3CDTF">2022-04-11T00:50:43Z</dcterms:modified>
  <cp:category/>
  <cp:version/>
  <cp:contentType/>
  <cp:contentStatus/>
</cp:coreProperties>
</file>