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sakamaki-a\Desktop\"/>
    </mc:Choice>
  </mc:AlternateContent>
  <xr:revisionPtr revIDLastSave="0" documentId="13_ncr:1_{9DAE3BBC-FDBD-4E3F-811A-1F54A9D4CD80}" xr6:coauthVersionLast="47" xr6:coauthVersionMax="47" xr10:uidLastSave="{00000000-0000-0000-0000-000000000000}"/>
  <bookViews>
    <workbookView xWindow="-120" yWindow="-120" windowWidth="29040" windowHeight="15840" xr2:uid="{00000000-000D-0000-FFFF-FFFF00000000}"/>
  </bookViews>
  <sheets>
    <sheet name="②様式２【補助金計算書（予定）】" sheetId="6" r:id="rId1"/>
  </sheets>
  <definedNames>
    <definedName name="_xlnm.Print_Area" localSheetId="0">'②様式２【補助金計算書（予定）】'!$A$1:$AE$63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000-000001000000}">
      <text>
        <r>
          <rPr>
            <sz val="9"/>
            <color indexed="81"/>
            <rFont val="MS P ゴシック"/>
            <family val="3"/>
            <charset val="128"/>
          </rPr>
          <t>20人以下：88㎡、
21～35人：132㎡
36人以上：176㎡</t>
        </r>
      </text>
    </comment>
    <comment ref="F18" authorId="1" shapeId="0" xr:uid="{00000000-0006-0000-0000-000002000000}">
      <text>
        <r>
          <rPr>
            <sz val="9"/>
            <color indexed="81"/>
            <rFont val="ＭＳ Ｐゴシック"/>
            <family val="3"/>
            <charset val="128"/>
          </rPr>
          <t>・小数点以下四捨五入
・旧園舎が耐S・R造以外の場合、1.02を乗じて記載</t>
        </r>
      </text>
    </comment>
    <comment ref="Q18" authorId="1" shapeId="0" xr:uid="{00000000-0006-0000-0000-000003000000}">
      <text>
        <r>
          <rPr>
            <sz val="9"/>
            <color indexed="81"/>
            <rFont val="ＭＳ Ｐゴシック"/>
            <family val="3"/>
            <charset val="128"/>
          </rPr>
          <t>・小数点以下四捨五入
・旧園舎が耐S/R造以外は1.02を乗じて記載</t>
        </r>
      </text>
    </comment>
    <comment ref="Z18" authorId="0" shapeId="0" xr:uid="{00000000-0006-0000-0000-000004000000}">
      <text>
        <r>
          <rPr>
            <sz val="9"/>
            <color indexed="81"/>
            <rFont val="MS P ゴシック"/>
            <family val="3"/>
            <charset val="128"/>
          </rPr>
          <t>・小数点以下四捨五入
・新園舎がR造/耐S造以外は1.02乗じて記載</t>
        </r>
      </text>
    </comment>
    <comment ref="Y25" authorId="1" shapeId="0" xr:uid="{00000000-0006-0000-00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0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000-000007000000}">
      <text>
        <r>
          <rPr>
            <sz val="9"/>
            <color indexed="81"/>
            <rFont val="ＭＳ Ｐゴシック"/>
            <family val="3"/>
            <charset val="128"/>
          </rPr>
          <t xml:space="preserve">新園舎が耐S/R造以外だったら1.02を除す
</t>
        </r>
      </text>
    </comment>
    <comment ref="T37" authorId="0" shapeId="0" xr:uid="{00000000-0006-0000-0000-000008000000}">
      <text>
        <r>
          <rPr>
            <sz val="9"/>
            <color indexed="81"/>
            <rFont val="MS P ゴシック"/>
            <family val="3"/>
            <charset val="128"/>
          </rPr>
          <t>1.02補正は行わない
正味の面積を記載</t>
        </r>
      </text>
    </comment>
    <comment ref="T49" authorId="0" shapeId="0" xr:uid="{00000000-0006-0000-0000-000009000000}">
      <text>
        <r>
          <rPr>
            <sz val="9"/>
            <color indexed="81"/>
            <rFont val="MS P ゴシック"/>
            <family val="3"/>
            <charset val="128"/>
          </rPr>
          <t>様式１「見積額」と一致</t>
        </r>
      </text>
    </comment>
    <comment ref="Y49" authorId="0" shapeId="0" xr:uid="{00000000-0006-0000-00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<sst xmlns="http://schemas.openxmlformats.org/spreadsheetml/2006/main" count="245" uniqueCount="191">
  <si>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</si>
  <si>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</si>
  <si>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</si>
  <si>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</si>
  <si>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</si>
  <si>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</si>
  <si>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</si>
  <si>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</si>
  <si>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</si>
  <si>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</si>
  <si>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</si>
  <si>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</si>
  <si>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</si>
  <si>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</si>
  <si>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</si>
  <si>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</si>
  <si>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</si>
  <si>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</si>
  <si>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</si>
  <si>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</si>
  <si>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</si>
  <si>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</si>
  <si>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</si>
  <si>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</si>
  <si>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</si>
  <si>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</si>
  <si>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</si>
  <si>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</si>
  <si>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</si>
  <si>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</si>
  <si>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</si>
  <si>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</si>
  <si>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</si>
  <si>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</si>
  <si>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</si>
  <si>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</si>
  <si>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</si>
  <si>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</si>
  <si>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</si>
  <si>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</si>
  <si>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</si>
  <si>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</si>
  <si>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</si>
  <si>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</si>
  <si>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</si>
  <si>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</si>
  <si>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</si>
  <si>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</si>
  <si>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</si>
  <si>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</si>
  <si>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</si>
  <si>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</si>
  <si>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</si>
  <si>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</si>
  <si>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</si>
  <si>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</si>
  <si>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</si>
  <si>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</si>
  <si>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</si>
  <si>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</si>
  <si>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</si>
  <si>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</si>
  <si>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</si>
  <si>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</si>
  <si>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</si>
  <si>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</si>
  <si>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</si>
  <si>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</si>
  <si>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</si>
  <si>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</si>
  <si>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</si>
  <si>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</si>
  <si>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</si>
  <si>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</si>
  <si>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</si>
  <si>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</si>
  <si>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</si>
  <si>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</si>
  <si>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</si>
  <si>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</si>
  <si>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</si>
  <si>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</si>
  <si>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</si>
  <si>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</si>
  <si>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</si>
  <si>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</si>
  <si>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</si>
  <si>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</si>
  <si>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</si>
  <si>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</si>
  <si>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</si>
  <si>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</si>
  <si>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</si>
  <si>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</si>
  <si>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</si>
  <si>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</si>
  <si>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</si>
  <si>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</si>
  <si>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</si>
  <si>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</si>
  <si>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</si>
  <si>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</si>
  <si>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</si>
  <si>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</si>
  <si>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</si>
  <si>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</si>
  <si>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</si>
  <si>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</si>
  <si>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</si>
  <si>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</si>
  <si>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</si>
  <si>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</si>
  <si>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</si>
  <si>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</si>
  <si>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</si>
  <si>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</si>
  <si>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</si>
  <si>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</si>
  <si>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</si>
  <si>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</si>
  <si>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</si>
  <si>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</si>
  <si>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</si>
  <si>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</si>
  <si>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</si>
  <si>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</si>
  <si>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</si>
  <si>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</si>
  <si>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</si>
  <si>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</si>
  <si>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</si>
  <si>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</si>
  <si>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</si>
  <si>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</si>
  <si>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</si>
  <si>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</si>
  <si>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</si>
  <si>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</si>
  <si>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</si>
  <si>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</si>
  <si>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</si>
  <si>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</si>
  <si>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</si>
  <si>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</si>
  <si>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</si>
  <si>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</si>
  <si>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</si>
  <si>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</si>
  <si>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</si>
  <si>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</si>
  <si>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</si>
  <si>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</si>
  <si>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</si>
  <si>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</si>
  <si>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</si>
  <si>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</si>
  <si>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</si>
  <si>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</si>
  <si>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</si>
  <si>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</si>
  <si>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</si>
  <si>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</si>
  <si>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</si>
  <si>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</si>
  <si>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</si>
  <si>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</si>
  <si>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</si>
  <si>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</si>
  <si>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</si>
  <si>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</si>
  <si>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</si>
  <si>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</si>
  <si>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</si>
  <si>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</si>
  <si>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</si>
  <si>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</si>
  <si>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</si>
  <si>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</si>
  <si>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</si>
  <si>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</si>
  <si>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</si>
  <si>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</si>
  <si>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</si>
  <si>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</si>
  <si>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</si>
  <si>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</si>
  <si>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</si>
  <si>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</si>
  <si>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</si>
  <si>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</si>
  <si>
    <t>令和４年度私立幼稚園施設整備費補助金計算書（予定）</t>
    <rPh sb="0" eb="1">
      <t>レイ</t>
    </rPh>
    <rPh sb="1" eb="2">
      <t>ワ</t>
    </rPh>
    <rPh sb="3" eb="4">
      <t>ネン</t>
    </rPh>
    <rPh sb="4" eb="5">
      <t>ド</t>
    </rPh>
    <rPh sb="15" eb="18">
      <t>ホジョキン</t>
    </rPh>
    <rPh sb="22" eb="2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</si>
</sst>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79">
    <xf numFmtId="0" fontId="0" fillId="0" borderId="0" xfId="0"/>
    <xf numFmtId="0" fontId="3" fillId="0" borderId="0" xfId="1" applyFont="1" applyFill="1" applyAlignment="1">
      <alignment vertical="center"/>
    </xf>
    <xf numFmtId="3" fontId="4" fillId="0" borderId="0" xfId="1" applyNumberFormat="1" applyFont="1" applyAlignment="1">
      <alignment vertical="center"/>
    </xf>
    <xf numFmtId="0"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0" xfId="1" applyFont="1" applyFill="1" applyAlignment="1">
      <alignment horizontal="center" vertical="center"/>
    </xf>
    <xf numFmtId="0" fontId="3" fillId="0" borderId="0" xfId="1" applyNumberFormat="1" applyFont="1" applyFill="1" applyAlignment="1">
      <alignment vertical="center"/>
    </xf>
    <xf numFmtId="0" fontId="4" fillId="0" borderId="0" xfId="1" applyFont="1" applyFill="1" applyAlignment="1">
      <alignment vertical="center" shrinkToFit="1"/>
    </xf>
    <xf numFmtId="0" fontId="8" fillId="0" borderId="0" xfId="1" applyNumberFormat="1" applyFont="1" applyFill="1" applyAlignment="1">
      <alignment vertical="center"/>
    </xf>
    <xf numFmtId="0" fontId="4" fillId="0" borderId="0" xfId="1" applyFont="1" applyFill="1" applyAlignment="1">
      <alignment horizontal="left" vertical="center"/>
    </xf>
    <xf numFmtId="0" fontId="4" fillId="0" borderId="47" xfId="1" applyNumberFormat="1" applyFont="1" applyFill="1" applyBorder="1" applyAlignment="1">
      <alignment vertical="center" shrinkToFit="1"/>
    </xf>
    <xf numFmtId="0"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7" xfId="1" applyNumberFormat="1" applyFont="1" applyFill="1" applyBorder="1" applyAlignment="1">
      <alignment vertical="center"/>
    </xf>
    <xf numFmtId="0" fontId="4" fillId="0" borderId="47" xfId="1" applyNumberFormat="1" applyFont="1" applyFill="1" applyBorder="1" applyAlignment="1">
      <alignment horizontal="center" vertical="center"/>
    </xf>
    <xf numFmtId="187" fontId="4" fillId="0" borderId="47" xfId="1" applyNumberFormat="1" applyFont="1" applyFill="1" applyBorder="1" applyAlignment="1">
      <alignment horizontal="center" vertical="center"/>
    </xf>
    <xf numFmtId="0" fontId="4" fillId="0" borderId="47" xfId="1" applyFont="1" applyFill="1" applyBorder="1" applyAlignment="1">
      <alignment horizontal="center" vertical="center"/>
    </xf>
    <xf numFmtId="0" fontId="3" fillId="0" borderId="0" xfId="1" applyFont="1" applyFill="1" applyAlignment="1">
      <alignment vertical="center" shrinkToFit="1"/>
    </xf>
    <xf numFmtId="0" fontId="4" fillId="0" borderId="0" xfId="1" applyFont="1" applyFill="1" applyAlignment="1">
      <alignment vertical="center" wrapText="1" shrinkToFit="1"/>
    </xf>
    <xf numFmtId="0" fontId="4" fillId="0" borderId="0" xfId="1" applyFont="1" applyFill="1" applyBorder="1" applyAlignment="1">
      <alignment vertical="center" wrapText="1" shrinkToFit="1"/>
    </xf>
    <xf numFmtId="0" fontId="8" fillId="0" borderId="0" xfId="1" applyFont="1" applyFill="1" applyAlignment="1">
      <alignment vertical="center" wrapText="1" shrinkToFit="1"/>
    </xf>
    <xf numFmtId="0" fontId="9" fillId="0" borderId="0" xfId="1" applyFont="1" applyFill="1" applyAlignment="1">
      <alignment vertical="center" shrinkToFit="1"/>
    </xf>
    <xf numFmtId="0" fontId="9" fillId="0" borderId="0" xfId="1" applyNumberFormat="1" applyFont="1" applyFill="1" applyAlignment="1">
      <alignment vertical="center"/>
    </xf>
    <xf numFmtId="0" fontId="9" fillId="0" borderId="0" xfId="1" applyNumberFormat="1" applyFont="1" applyFill="1" applyAlignment="1">
      <alignment horizontal="center" vertical="center"/>
    </xf>
    <xf numFmtId="0" fontId="9" fillId="0" borderId="0" xfId="1" applyFont="1" applyFill="1" applyAlignment="1">
      <alignment horizontal="center" vertical="center"/>
    </xf>
    <xf numFmtId="0" fontId="13" fillId="0" borderId="0" xfId="1" applyFont="1" applyFill="1" applyAlignment="1">
      <alignment vertical="center" shrinkToFit="1"/>
    </xf>
    <xf numFmtId="0" fontId="13" fillId="0" borderId="0" xfId="1" applyFont="1" applyFill="1" applyAlignment="1">
      <alignment vertical="center"/>
    </xf>
    <xf numFmtId="0" fontId="14" fillId="0" borderId="0" xfId="1" applyFont="1" applyFill="1" applyAlignment="1">
      <alignment vertical="center"/>
    </xf>
    <xf numFmtId="0" fontId="12" fillId="0" borderId="0" xfId="1" applyFont="1" applyFill="1" applyAlignment="1">
      <alignment vertical="center"/>
    </xf>
    <xf numFmtId="0" fontId="13" fillId="0" borderId="2" xfId="1" applyFont="1" applyFill="1" applyBorder="1" applyAlignment="1">
      <alignment vertical="center" shrinkToFit="1"/>
    </xf>
    <xf numFmtId="0" fontId="13" fillId="0" borderId="3" xfId="1" applyFont="1" applyFill="1" applyBorder="1" applyAlignment="1">
      <alignment vertical="center" shrinkToFit="1"/>
    </xf>
    <xf numFmtId="0" fontId="13" fillId="0" borderId="4" xfId="1" applyFont="1" applyFill="1" applyBorder="1" applyAlignment="1">
      <alignment vertical="center" shrinkToFit="1"/>
    </xf>
    <xf numFmtId="0" fontId="13" fillId="0" borderId="0" xfId="1" applyFont="1" applyFill="1" applyAlignment="1">
      <alignment horizontal="center" vertical="center" shrinkToFit="1"/>
    </xf>
    <xf numFmtId="3" fontId="13" fillId="0" borderId="5" xfId="1" applyNumberFormat="1" applyFont="1" applyFill="1" applyBorder="1" applyAlignment="1">
      <alignment horizontal="center" vertical="center" shrinkToFit="1"/>
    </xf>
    <xf numFmtId="0" fontId="13" fillId="0" borderId="5" xfId="1" applyFont="1" applyFill="1" applyBorder="1" applyAlignment="1">
      <alignment vertical="center" shrinkToFit="1"/>
    </xf>
    <xf numFmtId="0" fontId="13" fillId="0" borderId="0" xfId="1" applyFont="1" applyFill="1" applyBorder="1" applyAlignment="1">
      <alignment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0" xfId="1" applyFont="1" applyFill="1" applyBorder="1" applyAlignment="1">
      <alignment vertical="center"/>
    </xf>
    <xf numFmtId="0" fontId="13" fillId="0" borderId="55" xfId="1" applyFont="1" applyFill="1" applyBorder="1" applyAlignment="1">
      <alignment vertical="center" shrinkToFit="1"/>
    </xf>
    <xf numFmtId="0" fontId="13" fillId="0" borderId="0" xfId="1" applyFont="1" applyFill="1" applyBorder="1" applyAlignment="1">
      <alignment horizontal="right" vertical="center"/>
    </xf>
    <xf numFmtId="0" fontId="13" fillId="0" borderId="0" xfId="1" applyFont="1" applyFill="1" applyBorder="1" applyAlignment="1">
      <alignment horizontal="left" vertical="center"/>
    </xf>
    <xf numFmtId="0" fontId="14" fillId="0" borderId="0" xfId="1" applyFont="1" applyFill="1" applyAlignment="1">
      <alignment horizontal="left" vertical="center" wrapText="1" shrinkToFit="1"/>
    </xf>
    <xf numFmtId="0" fontId="13" fillId="0" borderId="36" xfId="1" applyFont="1" applyFill="1" applyBorder="1" applyAlignment="1">
      <alignment horizontal="center" vertical="center"/>
    </xf>
    <xf numFmtId="3" fontId="13" fillId="0" borderId="36" xfId="1" applyNumberFormat="1" applyFont="1" applyFill="1" applyBorder="1" applyAlignment="1">
      <alignment horizontal="center" vertical="center"/>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42"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0" fontId="13" fillId="0" borderId="41" xfId="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14"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33"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30" xfId="1" applyFont="1" applyFill="1" applyBorder="1" applyAlignment="1">
      <alignment horizontal="center" vertical="center" shrinkToFit="1"/>
    </xf>
    <xf numFmtId="0" fontId="13" fillId="0" borderId="31" xfId="1" applyFont="1" applyFill="1" applyBorder="1" applyAlignment="1">
      <alignment vertical="center" shrinkToFit="1"/>
    </xf>
    <xf numFmtId="3" fontId="13" fillId="0" borderId="28" xfId="1" applyNumberFormat="1" applyFont="1" applyFill="1" applyBorder="1" applyAlignment="1">
      <alignment horizontal="center" vertical="center" shrinkToFit="1"/>
    </xf>
    <xf numFmtId="3" fontId="13" fillId="0" borderId="29" xfId="1" applyNumberFormat="1" applyFont="1" applyFill="1" applyBorder="1" applyAlignment="1">
      <alignment horizontal="center" vertical="center" shrinkToFit="1"/>
    </xf>
    <xf numFmtId="176" fontId="13" fillId="0" borderId="65" xfId="1" applyNumberFormat="1" applyFont="1" applyFill="1" applyBorder="1" applyAlignment="1">
      <alignment horizontal="right" vertical="center" shrinkToFit="1"/>
    </xf>
    <xf numFmtId="176" fontId="13" fillId="0" borderId="66" xfId="1" applyNumberFormat="1" applyFont="1" applyFill="1" applyBorder="1" applyAlignment="1">
      <alignment horizontal="right" vertical="center" shrinkToFit="1"/>
    </xf>
    <xf numFmtId="177" fontId="13" fillId="0" borderId="29"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0" fontId="13" fillId="0" borderId="29" xfId="1" applyFont="1" applyFill="1" applyBorder="1" applyAlignment="1">
      <alignment horizontal="right" vertical="center" shrinkToFit="1"/>
    </xf>
    <xf numFmtId="0" fontId="13" fillId="0" borderId="40" xfId="1" applyFont="1" applyFill="1" applyBorder="1" applyAlignment="1">
      <alignment vertical="center" shrinkToFit="1"/>
    </xf>
    <xf numFmtId="3" fontId="13" fillId="0" borderId="19" xfId="1" applyNumberFormat="1" applyFont="1" applyFill="1" applyBorder="1" applyAlignment="1">
      <alignment horizontal="center" vertical="center" shrinkToFit="1"/>
    </xf>
    <xf numFmtId="3"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20" xfId="1" applyFont="1" applyFill="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21" xfId="1" applyFont="1" applyFill="1" applyBorder="1" applyAlignment="1">
      <alignment horizontal="center" vertical="center" shrinkToFit="1"/>
    </xf>
    <xf numFmtId="0" fontId="13" fillId="0" borderId="8" xfId="1" applyFont="1" applyFill="1" applyBorder="1" applyAlignment="1">
      <alignment vertical="center" shrinkToFit="1"/>
    </xf>
    <xf numFmtId="3" fontId="13" fillId="0" borderId="12" xfId="1" applyNumberFormat="1" applyFont="1" applyFill="1" applyBorder="1" applyAlignment="1">
      <alignment horizontal="center" vertical="center" shrinkToFit="1"/>
    </xf>
    <xf numFmtId="3" fontId="13" fillId="0" borderId="13" xfId="1" applyNumberFormat="1" applyFont="1" applyFill="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3" fillId="0" borderId="41" xfId="1" applyFont="1" applyFill="1" applyBorder="1" applyAlignment="1">
      <alignment horizontal="right" vertical="center" shrinkToFit="1"/>
    </xf>
    <xf numFmtId="0" fontId="13" fillId="0" borderId="11" xfId="1" applyFont="1" applyFill="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0" fontId="13" fillId="0" borderId="13" xfId="1" applyFont="1" applyFill="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182" fontId="13" fillId="0" borderId="31" xfId="1" applyNumberFormat="1" applyFont="1" applyFill="1" applyBorder="1" applyAlignment="1">
      <alignment vertical="center" shrinkToFit="1"/>
    </xf>
    <xf numFmtId="0" fontId="13" fillId="0" borderId="44" xfId="1" applyFont="1" applyFill="1" applyBorder="1" applyAlignment="1">
      <alignment horizontal="center" vertical="center" shrinkToFit="1"/>
    </xf>
    <xf numFmtId="0" fontId="13" fillId="0" borderId="31" xfId="1" applyFont="1" applyFill="1" applyBorder="1" applyAlignment="1">
      <alignment shrinkToFit="1"/>
    </xf>
    <xf numFmtId="0" fontId="13" fillId="0" borderId="45" xfId="1" applyFont="1" applyFill="1" applyBorder="1" applyAlignment="1">
      <alignment shrinkToFit="1"/>
    </xf>
    <xf numFmtId="184" fontId="13" fillId="0" borderId="43" xfId="1" applyNumberFormat="1" applyFont="1" applyFill="1" applyBorder="1" applyAlignment="1">
      <alignment vertical="center" shrinkToFit="1"/>
    </xf>
    <xf numFmtId="184" fontId="13" fillId="0" borderId="31" xfId="1" applyNumberFormat="1" applyFont="1" applyFill="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7" xfId="1" applyFont="1" applyFill="1" applyBorder="1" applyAlignment="1">
      <alignment horizontal="distributed" vertical="center" justifyLastLine="1" shrinkToFit="1"/>
    </xf>
    <xf numFmtId="0" fontId="13" fillId="0" borderId="15" xfId="1" applyFont="1" applyFill="1" applyBorder="1" applyAlignment="1">
      <alignment horizontal="distributed" vertical="center" justifyLastLine="1" shrinkToFit="1"/>
    </xf>
    <xf numFmtId="0" fontId="13" fillId="0" borderId="16" xfId="1" applyFont="1" applyFill="1" applyBorder="1" applyAlignment="1">
      <alignment horizontal="distributed" vertical="center" justifyLastLine="1"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22" xfId="1" applyFont="1" applyFill="1" applyBorder="1" applyAlignment="1">
      <alignment horizontal="distributed" vertical="center" justifyLastLine="1" shrinkToFit="1"/>
    </xf>
    <xf numFmtId="0" fontId="13" fillId="0" borderId="47" xfId="1" applyFont="1" applyFill="1" applyBorder="1" applyAlignment="1">
      <alignment horizontal="distributed" vertical="center" justifyLastLine="1" shrinkToFit="1"/>
    </xf>
    <xf numFmtId="182" fontId="13" fillId="0" borderId="8" xfId="2" applyNumberFormat="1" applyFont="1" applyFill="1" applyBorder="1" applyAlignment="1">
      <alignment vertical="center" shrinkToFit="1"/>
    </xf>
    <xf numFmtId="0" fontId="13" fillId="0" borderId="9" xfId="1" applyFont="1" applyFill="1" applyBorder="1" applyAlignment="1">
      <alignment horizontal="center" vertical="center" shrinkToFit="1"/>
    </xf>
    <xf numFmtId="0" fontId="13" fillId="0" borderId="8" xfId="1" applyFont="1" applyFill="1" applyBorder="1" applyAlignment="1">
      <alignment shrinkToFit="1"/>
    </xf>
    <xf numFmtId="0" fontId="13" fillId="0" borderId="46" xfId="1" applyFont="1" applyFill="1" applyBorder="1" applyAlignment="1">
      <alignment shrinkToFit="1"/>
    </xf>
    <xf numFmtId="185" fontId="13" fillId="0" borderId="38" xfId="1" applyNumberFormat="1" applyFont="1" applyFill="1" applyBorder="1" applyAlignment="1">
      <alignment vertical="center" shrinkToFit="1"/>
    </xf>
    <xf numFmtId="185" fontId="13" fillId="0" borderId="8" xfId="1" applyNumberFormat="1" applyFont="1" applyFill="1" applyBorder="1" applyAlignment="1">
      <alignment vertical="center" shrinkToFit="1"/>
    </xf>
    <xf numFmtId="0" fontId="15" fillId="0" borderId="19"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5" fillId="0" borderId="38"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9" xfId="1" applyFont="1" applyFill="1" applyBorder="1" applyAlignment="1">
      <alignment horizontal="center" vertical="center" wrapText="1" shrinkToFit="1"/>
    </xf>
    <xf numFmtId="0" fontId="13" fillId="0" borderId="18" xfId="1" applyFont="1" applyFill="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Fill="1" applyBorder="1" applyAlignment="1">
      <alignment horizontal="center" vertical="center" shrinkToFit="1"/>
    </xf>
    <xf numFmtId="0" fontId="13" fillId="0" borderId="43" xfId="1" applyFont="1" applyFill="1" applyBorder="1" applyAlignment="1">
      <alignment horizontal="center" vertical="center" shrinkToFit="1"/>
    </xf>
    <xf numFmtId="0" fontId="13" fillId="0" borderId="38"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9"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0" xfId="1" applyFont="1" applyFill="1" applyBorder="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Fill="1" applyBorder="1" applyAlignment="1">
      <alignment vertical="center" shrinkToFit="1"/>
    </xf>
    <xf numFmtId="0" fontId="13" fillId="0" borderId="54" xfId="1" applyFont="1" applyFill="1" applyBorder="1" applyAlignment="1">
      <alignment vertical="center" shrinkToFit="1"/>
    </xf>
    <xf numFmtId="0" fontId="13" fillId="0" borderId="2" xfId="1" applyFont="1" applyFill="1" applyBorder="1" applyAlignment="1">
      <alignment vertical="center" shrinkToFit="1"/>
    </xf>
    <xf numFmtId="183" fontId="4" fillId="0" borderId="57" xfId="1" applyNumberFormat="1" applyFont="1" applyFill="1" applyBorder="1" applyAlignment="1">
      <alignment horizontal="right" vertical="center" shrinkToFit="1"/>
    </xf>
    <xf numFmtId="183" fontId="4" fillId="0" borderId="5" xfId="1" applyNumberFormat="1" applyFont="1" applyFill="1" applyBorder="1" applyAlignment="1">
      <alignment horizontal="right" vertical="center" shrinkToFit="1"/>
    </xf>
    <xf numFmtId="183" fontId="4" fillId="0" borderId="58" xfId="1" applyNumberFormat="1" applyFont="1" applyFill="1" applyBorder="1" applyAlignment="1">
      <alignment horizontal="right" vertical="center" shrinkToFit="1"/>
    </xf>
    <xf numFmtId="183" fontId="4" fillId="0" borderId="0" xfId="1" applyNumberFormat="1" applyFont="1" applyFill="1" applyBorder="1" applyAlignment="1">
      <alignment horizontal="right" vertical="center" shrinkToFit="1"/>
    </xf>
    <xf numFmtId="183" fontId="4" fillId="0" borderId="44" xfId="1" applyNumberFormat="1" applyFont="1" applyFill="1" applyBorder="1" applyAlignment="1">
      <alignment horizontal="right" vertical="center" shrinkToFit="1"/>
    </xf>
    <xf numFmtId="183" fontId="4" fillId="0" borderId="31" xfId="1" applyNumberFormat="1" applyFont="1" applyFill="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13" fillId="0" borderId="56" xfId="1" applyFont="1" applyFill="1" applyBorder="1" applyAlignment="1">
      <alignment vertical="center" shrinkToFit="1"/>
    </xf>
    <xf numFmtId="183" fontId="9" fillId="0" borderId="58" xfId="1" applyNumberFormat="1" applyFont="1" applyFill="1" applyBorder="1" applyAlignment="1">
      <alignment horizontal="right" vertical="center" shrinkToFit="1"/>
    </xf>
    <xf numFmtId="183" fontId="9" fillId="0" borderId="0" xfId="1" applyNumberFormat="1" applyFont="1" applyFill="1" applyBorder="1" applyAlignment="1">
      <alignment horizontal="right" vertical="center" shrinkToFit="1"/>
    </xf>
    <xf numFmtId="183" fontId="9" fillId="0" borderId="60" xfId="1" applyNumberFormat="1" applyFont="1" applyFill="1" applyBorder="1" applyAlignment="1">
      <alignment horizontal="right" vertical="center" shrinkToFit="1"/>
    </xf>
    <xf numFmtId="183" fontId="9" fillId="0" borderId="36" xfId="1" applyNumberFormat="1" applyFont="1" applyFill="1" applyBorder="1" applyAlignment="1">
      <alignment horizontal="right" vertical="center" shrinkToFit="1"/>
    </xf>
    <xf numFmtId="0" fontId="13" fillId="0" borderId="50" xfId="1" applyFont="1" applyFill="1" applyBorder="1" applyAlignment="1">
      <alignment horizontal="center"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Fill="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4" fillId="0" borderId="5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13" fillId="0" borderId="25" xfId="1" applyFont="1" applyFill="1" applyBorder="1" applyAlignment="1">
      <alignment horizontal="right" vertical="center" shrinkToFit="1"/>
    </xf>
    <xf numFmtId="180" fontId="13" fillId="0" borderId="25" xfId="1" applyNumberFormat="1" applyFont="1" applyFill="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4" fillId="0" borderId="18" xfId="1" applyFont="1" applyFill="1" applyBorder="1" applyAlignment="1">
      <alignment horizontal="right" vertical="center" shrinkToFit="1"/>
    </xf>
    <xf numFmtId="181" fontId="4" fillId="0" borderId="18" xfId="1" applyNumberFormat="1" applyFont="1" applyFill="1" applyBorder="1" applyAlignment="1">
      <alignment horizontal="right" vertical="center" shrinkToFit="1"/>
    </xf>
    <xf numFmtId="179" fontId="4" fillId="0" borderId="4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2" xfId="1" applyNumberFormat="1" applyFont="1" applyFill="1" applyBorder="1" applyAlignment="1">
      <alignment horizontal="right" vertical="center" shrinkToFit="1"/>
    </xf>
    <xf numFmtId="179" fontId="4" fillId="0" borderId="18" xfId="1" applyNumberFormat="1" applyFont="1" applyFill="1" applyBorder="1" applyAlignment="1">
      <alignment horizontal="right" vertical="center" shrinkToFit="1"/>
    </xf>
    <xf numFmtId="0" fontId="4" fillId="0" borderId="50" xfId="1" applyFont="1" applyFill="1" applyBorder="1" applyAlignment="1">
      <alignment horizontal="center" vertical="center" shrinkToFit="1"/>
    </xf>
    <xf numFmtId="181" fontId="4" fillId="2" borderId="50"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23"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178" fontId="4" fillId="0" borderId="48" xfId="1" applyNumberFormat="1" applyFont="1" applyFill="1" applyBorder="1" applyAlignment="1">
      <alignment horizontal="right" vertical="center" shrinkToFit="1"/>
    </xf>
    <xf numFmtId="181" fontId="4" fillId="0" borderId="48" xfId="1" applyNumberFormat="1" applyFont="1" applyFill="1" applyBorder="1" applyAlignment="1">
      <alignment horizontal="right" vertical="center" shrinkToFit="1"/>
    </xf>
    <xf numFmtId="179" fontId="4" fillId="0" borderId="48" xfId="1" applyNumberFormat="1" applyFont="1" applyFill="1" applyBorder="1" applyAlignment="1">
      <alignment horizontal="right" vertical="center" shrinkToFit="1"/>
    </xf>
    <xf numFmtId="0" fontId="4" fillId="0" borderId="48"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179" fontId="4" fillId="0" borderId="48" xfId="2" applyNumberFormat="1" applyFont="1" applyFill="1" applyBorder="1" applyAlignment="1">
      <alignment horizontal="right" vertical="center" shrinkToFit="1"/>
    </xf>
    <xf numFmtId="0" fontId="4" fillId="0" borderId="48" xfId="1" applyFont="1" applyFill="1" applyBorder="1" applyAlignment="1">
      <alignment horizontal="distributed" vertical="center" justifyLastLine="1" shrinkToFit="1"/>
    </xf>
    <xf numFmtId="0" fontId="4" fillId="0" borderId="50" xfId="1" applyFont="1" applyFill="1" applyBorder="1" applyAlignment="1">
      <alignment horizontal="distributed" vertical="center" justifyLastLine="1" shrinkToFit="1"/>
    </xf>
    <xf numFmtId="0" fontId="4" fillId="0" borderId="49" xfId="1" applyFont="1" applyFill="1" applyBorder="1" applyAlignment="1">
      <alignment horizontal="distributed" vertical="center" justifyLastLine="1" shrinkToFit="1"/>
    </xf>
    <xf numFmtId="0" fontId="4" fillId="0" borderId="51" xfId="1" applyFont="1" applyFill="1" applyBorder="1" applyAlignment="1">
      <alignment horizontal="distributed" vertical="center" justifyLastLine="1" shrinkToFit="1"/>
    </xf>
    <xf numFmtId="0" fontId="4" fillId="0" borderId="63" xfId="1" applyFont="1" applyFill="1" applyBorder="1" applyAlignment="1">
      <alignment horizontal="center" vertical="center" shrinkToFit="1"/>
    </xf>
    <xf numFmtId="0" fontId="4" fillId="0" borderId="64" xfId="1" applyFont="1" applyFill="1" applyBorder="1" applyAlignment="1">
      <alignment horizontal="center" vertical="center" shrinkToFit="1"/>
    </xf>
    <xf numFmtId="0" fontId="4" fillId="0" borderId="6" xfId="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179" fontId="4" fillId="0" borderId="6" xfId="1" applyNumberFormat="1" applyFont="1" applyFill="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Fill="1" applyBorder="1" applyAlignment="1">
      <alignment vertical="center" shrinkToFit="1"/>
    </xf>
    <xf numFmtId="0" fontId="4" fillId="0" borderId="8" xfId="1" applyFont="1" applyFill="1" applyBorder="1" applyAlignment="1">
      <alignment vertical="center" shrinkToFit="1"/>
    </xf>
    <xf numFmtId="0" fontId="4" fillId="0" borderId="3" xfId="1" applyFont="1" applyFill="1" applyBorder="1" applyAlignment="1">
      <alignment vertical="center" shrinkToFit="1"/>
    </xf>
    <xf numFmtId="0" fontId="4" fillId="0" borderId="9"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9" fontId="4" fillId="0" borderId="9" xfId="1" applyNumberFormat="1" applyFont="1" applyFill="1" applyBorder="1" applyAlignment="1">
      <alignment horizontal="right" vertical="center" shrinkToFit="1"/>
    </xf>
    <xf numFmtId="179" fontId="4" fillId="0" borderId="8" xfId="1" applyNumberFormat="1" applyFont="1" applyFill="1" applyBorder="1" applyAlignment="1">
      <alignment horizontal="right" vertical="center" shrinkToFit="1"/>
    </xf>
    <xf numFmtId="179" fontId="4" fillId="0" borderId="3" xfId="1" applyNumberFormat="1" applyFont="1" applyFill="1" applyBorder="1" applyAlignment="1">
      <alignment horizontal="right" vertical="center" shrinkToFit="1"/>
    </xf>
    <xf numFmtId="0" fontId="4" fillId="0" borderId="9"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18" xfId="1" applyFont="1" applyFill="1" applyBorder="1" applyAlignment="1">
      <alignment horizontal="left" vertical="center" shrinkToFit="1"/>
    </xf>
    <xf numFmtId="0" fontId="4" fillId="0" borderId="61"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Fill="1" applyBorder="1" applyAlignment="1">
      <alignment horizontal="center" vertical="center" wrapText="1" shrinkToFit="1"/>
    </xf>
    <xf numFmtId="0" fontId="4" fillId="0" borderId="25" xfId="1" applyFont="1" applyFill="1" applyBorder="1" applyAlignment="1">
      <alignment horizontal="center" vertical="center" shrinkToFit="1"/>
    </xf>
    <xf numFmtId="179" fontId="4" fillId="0" borderId="18" xfId="1" applyNumberFormat="1" applyFont="1" applyFill="1" applyBorder="1" applyAlignment="1">
      <alignment horizontal="center" vertical="center" shrinkToFit="1"/>
    </xf>
    <xf numFmtId="0" fontId="13" fillId="0" borderId="0" xfId="1" applyFont="1" applyFill="1" applyAlignment="1">
      <alignment vertical="center" shrinkToFit="1"/>
    </xf>
    <xf numFmtId="0" fontId="4" fillId="0" borderId="0" xfId="1" applyFont="1" applyFill="1" applyAlignment="1">
      <alignment vertical="center" wrapText="1" shrinkToFit="1"/>
    </xf>
    <xf numFmtId="0" fontId="4" fillId="0" borderId="72" xfId="1" applyFont="1" applyFill="1" applyBorder="1" applyAlignment="1">
      <alignment vertical="center" wrapText="1" shrinkToFit="1"/>
    </xf>
    <xf numFmtId="0" fontId="4" fillId="0" borderId="73" xfId="1" applyFont="1" applyFill="1" applyBorder="1" applyAlignment="1">
      <alignment vertical="center" wrapText="1" shrinkToFit="1"/>
    </xf>
    <xf numFmtId="0" fontId="4" fillId="0" borderId="74" xfId="1" applyFont="1" applyFill="1" applyBorder="1" applyAlignment="1">
      <alignment vertical="center" wrapText="1" shrinkToFit="1"/>
    </xf>
    <xf numFmtId="0" fontId="4" fillId="0" borderId="75" xfId="1" applyFont="1" applyFill="1" applyBorder="1" applyAlignment="1">
      <alignment vertical="center" wrapText="1" shrinkToFit="1"/>
    </xf>
    <xf numFmtId="0" fontId="4" fillId="0" borderId="47" xfId="1" applyFont="1" applyFill="1" applyBorder="1" applyAlignment="1">
      <alignment vertical="center" wrapText="1" shrinkToFit="1"/>
    </xf>
    <xf numFmtId="0" fontId="4" fillId="0" borderId="76" xfId="1" applyFont="1" applyFill="1" applyBorder="1" applyAlignment="1">
      <alignment vertical="center" wrapText="1" shrinkToFit="1"/>
    </xf>
    <xf numFmtId="0" fontId="4" fillId="0" borderId="77" xfId="1" applyFont="1" applyFill="1" applyBorder="1" applyAlignment="1">
      <alignment vertical="center" wrapText="1" shrinkToFit="1"/>
    </xf>
    <xf numFmtId="0" fontId="4" fillId="0" borderId="78" xfId="1" applyFont="1" applyFill="1" applyBorder="1" applyAlignment="1">
      <alignment vertical="center" wrapText="1" shrinkToFit="1"/>
    </xf>
    <xf numFmtId="0" fontId="4" fillId="0" borderId="79" xfId="1" applyFont="1" applyFill="1" applyBorder="1" applyAlignment="1">
      <alignment vertical="center" wrapText="1" shrinkToFit="1"/>
    </xf>
    <xf numFmtId="0" fontId="12" fillId="0" borderId="0" xfId="1" applyFont="1" applyFill="1" applyAlignment="1">
      <alignment vertical="center" shrinkToFit="1"/>
    </xf>
    <xf numFmtId="0" fontId="13" fillId="0" borderId="0" xfId="1" applyFont="1" applyFill="1" applyAlignment="1">
      <alignment vertical="center" wrapText="1" shrinkToFit="1"/>
    </xf>
    <xf numFmtId="0" fontId="4" fillId="0" borderId="47" xfId="1" applyFont="1" applyFill="1" applyBorder="1" applyAlignment="1">
      <alignment horizontal="center" vertical="center" wrapText="1" shrinkToFit="1"/>
    </xf>
    <xf numFmtId="0" fontId="4" fillId="0" borderId="41"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57"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53" xfId="1" applyFont="1" applyFill="1" applyBorder="1" applyAlignment="1">
      <alignment horizontal="left" vertical="center" wrapText="1" shrinkToFit="1"/>
    </xf>
    <xf numFmtId="0" fontId="4" fillId="0" borderId="60" xfId="1" applyFont="1" applyFill="1" applyBorder="1" applyAlignment="1">
      <alignment horizontal="left" vertical="center" wrapText="1" shrinkToFit="1"/>
    </xf>
    <xf numFmtId="0" fontId="4" fillId="0" borderId="36" xfId="1" applyFont="1" applyFill="1" applyBorder="1" applyAlignment="1">
      <alignment horizontal="left" vertical="center" wrapText="1" shrinkToFit="1"/>
    </xf>
    <xf numFmtId="0" fontId="4" fillId="0" borderId="56" xfId="1" applyFont="1" applyFill="1" applyBorder="1" applyAlignment="1">
      <alignment horizontal="left" vertical="center" wrapText="1" shrinkToFit="1"/>
    </xf>
    <xf numFmtId="0" fontId="4" fillId="0" borderId="58" xfId="1" applyFont="1" applyFill="1" applyBorder="1" applyAlignment="1">
      <alignment horizontal="left" vertical="center" wrapText="1" shrinkToFit="1"/>
    </xf>
    <xf numFmtId="0" fontId="4" fillId="0" borderId="0" xfId="1" applyFont="1" applyFill="1" applyBorder="1" applyAlignment="1">
      <alignment horizontal="left" vertical="center" wrapText="1" shrinkToFit="1"/>
    </xf>
    <xf numFmtId="0" fontId="4" fillId="0" borderId="54" xfId="1" applyFont="1" applyFill="1" applyBorder="1" applyAlignment="1">
      <alignment horizontal="left" vertical="center" wrapText="1" shrinkToFit="1"/>
    </xf>
    <xf numFmtId="0" fontId="4" fillId="0" borderId="58"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54" xfId="1" applyFont="1" applyFill="1" applyBorder="1" applyAlignment="1">
      <alignment vertical="center" wrapText="1" shrinkToFit="1"/>
    </xf>
    <xf numFmtId="0" fontId="4" fillId="0" borderId="5" xfId="1" applyFont="1" applyFill="1" applyBorder="1" applyAlignment="1">
      <alignment vertical="center" wrapText="1" shrinkToFit="1"/>
    </xf>
    <xf numFmtId="0" fontId="4" fillId="0" borderId="60" xfId="1" applyFont="1" applyFill="1" applyBorder="1" applyAlignment="1">
      <alignment vertical="center" wrapText="1" shrinkToFit="1"/>
    </xf>
    <xf numFmtId="0" fontId="4" fillId="0" borderId="36" xfId="1" applyFont="1" applyFill="1" applyBorder="1" applyAlignment="1">
      <alignment vertical="center" wrapText="1" shrinkToFit="1"/>
    </xf>
    <xf numFmtId="0" fontId="4" fillId="0" borderId="56" xfId="1" applyFont="1" applyFill="1" applyBorder="1" applyAlignment="1">
      <alignment vertical="center" wrapText="1" shrinkToFit="1"/>
    </xf>
    <xf numFmtId="0" fontId="4" fillId="0" borderId="57" xfId="1" applyFont="1" applyFill="1" applyBorder="1" applyAlignment="1">
      <alignment vertical="center" wrapText="1" shrinkToFit="1"/>
    </xf>
    <xf numFmtId="0" fontId="4" fillId="0" borderId="53" xfId="1" applyFont="1" applyFill="1" applyBorder="1" applyAlignment="1">
      <alignment vertical="center" wrapText="1" shrinkToFit="1"/>
    </xf>
    <xf numFmtId="0" fontId="5" fillId="0" borderId="0" xfId="1" applyFont="1" applyFill="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Q203"/>
  <sheetViews>
    <sheetView tabSelected="1" view="pageBreakPreview" zoomScaleNormal="100" zoomScaleSheetLayoutView="100" workbookViewId="0"/>
  </sheetViews>
  <sheetFormatPr defaultColWidth="3.625" defaultRowHeight="15.95" customHeight="1"/>
  <cols>
    <col min="1" max="1" width="4.25" style="10" customWidth="1"/>
    <col min="2" max="31" width="3.625" style="10"/>
    <col min="32" max="32" width="10.5" style="6" customWidth="1"/>
    <col min="33" max="33" width="10.5" style="7" customWidth="1"/>
    <col min="34" max="37" width="10.5" style="8" customWidth="1"/>
    <col min="38" max="16384" width="3.625" style="10"/>
  </cols>
  <sheetData>
    <row r="1" spans="1:37" s="1" customFormat="1" ht="14.1" customHeight="1">
      <c r="A1" s="1" t="s">
        <v>89</v>
      </c>
      <c r="AF1" s="2" t="s">
        <v>91</v>
      </c>
      <c r="AG1" s="3"/>
      <c r="AH1" s="4"/>
      <c r="AI1" s="4"/>
      <c r="AJ1" s="4"/>
      <c r="AK1" s="4"/>
    </row>
    <row r="2" spans="1:37" s="1" customFormat="1" ht="20.25" customHeight="1">
      <c r="A2" s="278" t="s">
        <v>190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G2" s="3"/>
      <c r="AH2" s="4"/>
      <c r="AI2" s="4"/>
      <c r="AJ2" s="4"/>
      <c r="AK2" s="4"/>
    </row>
    <row r="3" spans="1:37" s="5" customFormat="1" ht="21" customHeight="1">
      <c r="A3" s="29"/>
      <c r="B3" s="29"/>
      <c r="C3" s="29"/>
      <c r="D3" s="29"/>
      <c r="E3" s="29"/>
      <c r="F3" s="29"/>
      <c r="G3" s="29"/>
      <c r="H3" s="29"/>
      <c r="I3" s="29"/>
      <c r="J3" s="29"/>
      <c r="K3" s="29"/>
      <c r="L3" s="29"/>
      <c r="M3" s="29"/>
      <c r="N3" s="29"/>
      <c r="O3" s="29"/>
      <c r="P3" s="29"/>
      <c r="Q3" s="29"/>
      <c r="R3" s="29"/>
      <c r="S3" s="29"/>
      <c r="T3" s="29"/>
      <c r="U3" s="29"/>
      <c r="V3" s="46" t="s">
        <v>49</v>
      </c>
      <c r="W3" s="46"/>
      <c r="X3" s="46"/>
      <c r="Y3" s="47"/>
      <c r="Z3" s="46"/>
      <c r="AA3" s="46"/>
      <c r="AB3" s="46"/>
      <c r="AC3" s="46"/>
      <c r="AD3" s="46"/>
      <c r="AF3" s="6"/>
      <c r="AG3" s="7"/>
      <c r="AH3" s="8"/>
      <c r="AI3" s="8"/>
      <c r="AJ3" s="8"/>
      <c r="AK3" s="8"/>
    </row>
    <row r="4" spans="1:37" s="1" customFormat="1" ht="14.1" customHeight="1">
      <c r="A4" s="30" t="s">
        <v>92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F4" s="9"/>
      <c r="AG4" s="3"/>
      <c r="AH4" s="4"/>
      <c r="AI4" s="4"/>
      <c r="AJ4" s="4"/>
      <c r="AK4" s="4"/>
    </row>
    <row r="5" spans="1:37" s="5" customFormat="1" ht="14.1" customHeight="1">
      <c r="A5" s="29"/>
      <c r="B5" s="29" t="s">
        <v>51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F5" s="6"/>
      <c r="AG5" s="7"/>
      <c r="AH5" s="8"/>
      <c r="AI5" s="8"/>
      <c r="AJ5" s="8"/>
      <c r="AK5" s="8"/>
    </row>
    <row r="6" spans="1:37" s="5" customFormat="1" ht="14.1" customHeight="1">
      <c r="A6" s="29"/>
      <c r="B6" s="29" t="s">
        <v>52</v>
      </c>
      <c r="C6" s="29"/>
      <c r="D6" s="29"/>
      <c r="E6" s="29"/>
      <c r="F6" s="29"/>
      <c r="G6" s="29"/>
      <c r="H6" s="29"/>
      <c r="I6" s="29"/>
      <c r="J6" s="29"/>
      <c r="K6" s="29"/>
      <c r="L6" s="29"/>
      <c r="M6" s="29"/>
      <c r="N6" s="29" t="s">
        <v>53</v>
      </c>
      <c r="O6" s="29"/>
      <c r="P6" s="29"/>
      <c r="Q6" s="29"/>
      <c r="R6" s="29"/>
      <c r="S6" s="29"/>
      <c r="T6" s="29"/>
      <c r="U6" s="29"/>
      <c r="V6" s="29"/>
      <c r="W6" s="29"/>
      <c r="X6" s="29" t="s">
        <v>13</v>
      </c>
      <c r="Y6" s="29"/>
      <c r="Z6" s="29"/>
      <c r="AA6" s="29"/>
      <c r="AB6" s="29"/>
      <c r="AC6" s="29"/>
      <c r="AD6" s="29"/>
      <c r="AF6" s="6"/>
      <c r="AG6" s="7"/>
      <c r="AH6" s="8"/>
      <c r="AI6" s="8"/>
      <c r="AJ6" s="8"/>
      <c r="AK6" s="8"/>
    </row>
    <row r="7" spans="1:37" ht="14.1" customHeight="1">
      <c r="A7" s="28"/>
      <c r="B7" s="28"/>
      <c r="C7" s="48" t="s">
        <v>0</v>
      </c>
      <c r="D7" s="49"/>
      <c r="E7" s="49"/>
      <c r="F7" s="49" t="s">
        <v>8</v>
      </c>
      <c r="G7" s="49"/>
      <c r="H7" s="52" t="s">
        <v>9</v>
      </c>
      <c r="I7" s="52"/>
      <c r="J7" s="53"/>
      <c r="K7" s="28"/>
      <c r="L7" s="28"/>
      <c r="M7" s="28"/>
      <c r="N7" s="48" t="s">
        <v>0</v>
      </c>
      <c r="O7" s="49"/>
      <c r="P7" s="49"/>
      <c r="Q7" s="49" t="s">
        <v>11</v>
      </c>
      <c r="R7" s="49"/>
      <c r="S7" s="49"/>
      <c r="T7" s="49"/>
      <c r="U7" s="49"/>
      <c r="V7" s="49"/>
      <c r="W7" s="54"/>
      <c r="X7" s="28"/>
      <c r="Y7" s="56" t="s">
        <v>6</v>
      </c>
      <c r="Z7" s="57"/>
      <c r="AA7" s="58"/>
      <c r="AB7" s="59" t="s">
        <v>54</v>
      </c>
      <c r="AC7" s="60"/>
      <c r="AD7" s="61"/>
    </row>
    <row r="8" spans="1:37" ht="14.1" customHeight="1">
      <c r="A8" s="28"/>
      <c r="B8" s="28"/>
      <c r="C8" s="50"/>
      <c r="D8" s="51"/>
      <c r="E8" s="51"/>
      <c r="F8" s="51"/>
      <c r="G8" s="51"/>
      <c r="H8" s="62" t="s">
        <v>10</v>
      </c>
      <c r="I8" s="62"/>
      <c r="J8" s="63"/>
      <c r="K8" s="28"/>
      <c r="L8" s="28"/>
      <c r="M8" s="28"/>
      <c r="N8" s="50"/>
      <c r="O8" s="51"/>
      <c r="P8" s="51"/>
      <c r="Q8" s="51"/>
      <c r="R8" s="51"/>
      <c r="S8" s="51"/>
      <c r="T8" s="51"/>
      <c r="U8" s="51"/>
      <c r="V8" s="51"/>
      <c r="W8" s="55"/>
      <c r="X8" s="28"/>
      <c r="Y8" s="64" t="s">
        <v>50</v>
      </c>
      <c r="Z8" s="65"/>
      <c r="AA8" s="66"/>
      <c r="AB8" s="67"/>
      <c r="AC8" s="67"/>
      <c r="AD8" s="32" t="s">
        <v>57</v>
      </c>
    </row>
    <row r="9" spans="1:37" ht="14.1" customHeight="1">
      <c r="A9" s="28"/>
      <c r="B9" s="28"/>
      <c r="C9" s="68" t="s">
        <v>1</v>
      </c>
      <c r="D9" s="69"/>
      <c r="E9" s="69"/>
      <c r="F9" s="70"/>
      <c r="G9" s="71"/>
      <c r="H9" s="72"/>
      <c r="I9" s="72"/>
      <c r="J9" s="73"/>
      <c r="K9" s="28"/>
      <c r="L9" s="28"/>
      <c r="M9" s="28"/>
      <c r="N9" s="68" t="s">
        <v>58</v>
      </c>
      <c r="O9" s="69"/>
      <c r="P9" s="69"/>
      <c r="Q9" s="74" t="s">
        <v>59</v>
      </c>
      <c r="R9" s="74"/>
      <c r="S9" s="74"/>
      <c r="T9" s="74"/>
      <c r="U9" s="84" t="str">
        <f>IF(OR(H13=2,H13=1),307+209*(H13-1),"")</f>
        <v/>
      </c>
      <c r="V9" s="85"/>
      <c r="W9" s="32" t="s">
        <v>57</v>
      </c>
      <c r="X9" s="28"/>
      <c r="Y9" s="86" t="s">
        <v>55</v>
      </c>
      <c r="Z9" s="87"/>
      <c r="AA9" s="88"/>
      <c r="AB9" s="89"/>
      <c r="AC9" s="89"/>
      <c r="AD9" s="33" t="s">
        <v>57</v>
      </c>
    </row>
    <row r="10" spans="1:37" ht="14.1" customHeight="1">
      <c r="A10" s="28"/>
      <c r="B10" s="28"/>
      <c r="C10" s="76" t="s">
        <v>2</v>
      </c>
      <c r="D10" s="77"/>
      <c r="E10" s="77"/>
      <c r="F10" s="78"/>
      <c r="G10" s="78"/>
      <c r="H10" s="79">
        <f>ROUNDUP(F10/35,0)</f>
        <v>0</v>
      </c>
      <c r="I10" s="79"/>
      <c r="J10" s="80"/>
      <c r="K10" s="28"/>
      <c r="L10" s="28"/>
      <c r="M10" s="28"/>
      <c r="N10" s="76" t="s">
        <v>60</v>
      </c>
      <c r="O10" s="77"/>
      <c r="P10" s="77"/>
      <c r="Q10" s="81" t="s">
        <v>61</v>
      </c>
      <c r="R10" s="81"/>
      <c r="S10" s="81"/>
      <c r="T10" s="81"/>
      <c r="U10" s="82" t="str">
        <f>IF(OR(H13=3,H13=4,H13=5),725+161*(H13-3),"")</f>
        <v/>
      </c>
      <c r="V10" s="83"/>
      <c r="W10" s="33" t="s">
        <v>57</v>
      </c>
      <c r="X10" s="28"/>
      <c r="Y10" s="50" t="s">
        <v>56</v>
      </c>
      <c r="Z10" s="51"/>
      <c r="AA10" s="55"/>
      <c r="AB10" s="75"/>
      <c r="AC10" s="75"/>
      <c r="AD10" s="34" t="s">
        <v>57</v>
      </c>
      <c r="AF10" s="11" t="s">
        <v>93</v>
      </c>
    </row>
    <row r="11" spans="1:37" ht="14.1" customHeight="1">
      <c r="A11" s="28"/>
      <c r="B11" s="28"/>
      <c r="C11" s="76" t="s">
        <v>3</v>
      </c>
      <c r="D11" s="77"/>
      <c r="E11" s="77"/>
      <c r="F11" s="78"/>
      <c r="G11" s="78"/>
      <c r="H11" s="79">
        <f>ROUNDUP(F11/35,0)</f>
        <v>0</v>
      </c>
      <c r="I11" s="79"/>
      <c r="J11" s="80"/>
      <c r="K11" s="28"/>
      <c r="L11" s="28"/>
      <c r="M11" s="28"/>
      <c r="N11" s="76" t="s">
        <v>62</v>
      </c>
      <c r="O11" s="77"/>
      <c r="P11" s="77"/>
      <c r="Q11" s="81" t="s">
        <v>63</v>
      </c>
      <c r="R11" s="81"/>
      <c r="S11" s="81"/>
      <c r="T11" s="81"/>
      <c r="U11" s="82" t="str">
        <f>IF(OR(H13=6,H13=7,H13=8),1208+168*(H13-6),"")</f>
        <v/>
      </c>
      <c r="V11" s="83"/>
      <c r="W11" s="33" t="s">
        <v>57</v>
      </c>
      <c r="X11" s="28"/>
      <c r="Y11" s="28"/>
      <c r="Z11" s="28"/>
      <c r="AA11" s="28"/>
      <c r="AB11" s="28"/>
      <c r="AC11" s="28"/>
      <c r="AD11" s="28"/>
      <c r="AF11" s="6" t="s">
        <v>94</v>
      </c>
    </row>
    <row r="12" spans="1:37" ht="14.1" customHeight="1">
      <c r="A12" s="28"/>
      <c r="B12" s="28"/>
      <c r="C12" s="76" t="s">
        <v>4</v>
      </c>
      <c r="D12" s="77"/>
      <c r="E12" s="77"/>
      <c r="F12" s="78"/>
      <c r="G12" s="78"/>
      <c r="H12" s="79">
        <f>ROUNDUP(F12/35,0)</f>
        <v>0</v>
      </c>
      <c r="I12" s="79"/>
      <c r="J12" s="80"/>
      <c r="K12" s="28"/>
      <c r="L12" s="28"/>
      <c r="M12" s="28"/>
      <c r="N12" s="90" t="s">
        <v>12</v>
      </c>
      <c r="O12" s="91"/>
      <c r="P12" s="91"/>
      <c r="Q12" s="101" t="s">
        <v>64</v>
      </c>
      <c r="R12" s="101"/>
      <c r="S12" s="101"/>
      <c r="T12" s="101"/>
      <c r="U12" s="102" t="str">
        <f>IF(H13&gt;=9,1713+161*(H13-9),"")</f>
        <v/>
      </c>
      <c r="V12" s="103"/>
      <c r="W12" s="34" t="s">
        <v>57</v>
      </c>
      <c r="X12" s="28"/>
      <c r="Y12" s="28"/>
      <c r="Z12" s="28"/>
      <c r="AA12" s="28"/>
      <c r="AB12" s="28"/>
      <c r="AC12" s="28"/>
      <c r="AD12" s="28"/>
      <c r="AF12" s="6" t="s">
        <v>188</v>
      </c>
    </row>
    <row r="13" spans="1:37" ht="14.1" customHeight="1">
      <c r="A13" s="28"/>
      <c r="B13" s="28"/>
      <c r="C13" s="90" t="s">
        <v>5</v>
      </c>
      <c r="D13" s="91"/>
      <c r="E13" s="91"/>
      <c r="F13" s="92">
        <f>SUM(F9:G12)</f>
        <v>0</v>
      </c>
      <c r="G13" s="92"/>
      <c r="H13" s="93">
        <f>SUM(H9:J12)</f>
        <v>0</v>
      </c>
      <c r="I13" s="93"/>
      <c r="J13" s="94"/>
      <c r="K13" s="35" t="s">
        <v>65</v>
      </c>
      <c r="L13" s="28"/>
      <c r="M13" s="28"/>
      <c r="N13" s="36"/>
      <c r="O13" s="36"/>
      <c r="P13" s="37"/>
      <c r="Q13" s="37"/>
      <c r="R13" s="37"/>
      <c r="S13" s="37"/>
      <c r="T13" s="37"/>
      <c r="U13" s="95"/>
      <c r="V13" s="96"/>
      <c r="W13" s="28"/>
      <c r="X13" s="28"/>
      <c r="Y13" s="28"/>
      <c r="Z13" s="28"/>
      <c r="AA13" s="28"/>
      <c r="AB13" s="28"/>
      <c r="AC13" s="28"/>
      <c r="AD13" s="28"/>
      <c r="AF13" s="6" t="s">
        <v>187</v>
      </c>
    </row>
    <row r="14" spans="1:37" ht="14.1" customHeight="1">
      <c r="A14" s="28"/>
      <c r="B14" s="28"/>
      <c r="C14" s="28"/>
      <c r="D14" s="28"/>
      <c r="E14" s="28"/>
      <c r="F14" s="28"/>
      <c r="G14" s="28"/>
      <c r="H14" s="28" t="s">
        <v>66</v>
      </c>
      <c r="I14" s="28"/>
      <c r="J14" s="28"/>
      <c r="K14" s="28"/>
      <c r="L14" s="28"/>
      <c r="M14" s="38"/>
      <c r="N14" s="38"/>
      <c r="O14" s="38"/>
      <c r="P14" s="38"/>
      <c r="Q14" s="38"/>
      <c r="R14" s="38"/>
      <c r="S14" s="28"/>
      <c r="T14" s="28"/>
      <c r="U14" s="97" t="s">
        <v>67</v>
      </c>
      <c r="V14" s="98"/>
      <c r="W14" s="98"/>
      <c r="X14" s="99">
        <f>SUM(U9:V12)+SUM(AB8:AC10)</f>
        <v>0</v>
      </c>
      <c r="Y14" s="100"/>
      <c r="Z14" s="100"/>
      <c r="AA14" s="100"/>
      <c r="AB14" s="39" t="s">
        <v>57</v>
      </c>
      <c r="AC14" s="35" t="s">
        <v>68</v>
      </c>
      <c r="AD14" s="28"/>
      <c r="AF14" s="6" t="s">
        <v>95</v>
      </c>
    </row>
    <row r="15" spans="1:37" s="5" customFormat="1" ht="14.1" customHeight="1">
      <c r="A15" s="29"/>
      <c r="B15" s="29"/>
      <c r="C15" s="29"/>
      <c r="D15" s="29"/>
      <c r="E15" s="29"/>
      <c r="F15" s="29"/>
      <c r="G15" s="29"/>
      <c r="H15" s="29" t="s">
        <v>14</v>
      </c>
      <c r="I15" s="29"/>
      <c r="J15" s="29"/>
      <c r="K15" s="29"/>
      <c r="L15" s="29"/>
      <c r="M15" s="29"/>
      <c r="N15" s="29"/>
      <c r="O15" s="29"/>
      <c r="P15" s="29"/>
      <c r="Q15" s="29"/>
      <c r="R15" s="29"/>
      <c r="S15" s="29"/>
      <c r="T15" s="29"/>
      <c r="U15" s="29"/>
      <c r="V15" s="29"/>
      <c r="W15" s="29"/>
      <c r="X15" s="29"/>
      <c r="Y15" s="29"/>
      <c r="Z15" s="29"/>
      <c r="AA15" s="29"/>
      <c r="AB15" s="29"/>
      <c r="AC15" s="29"/>
      <c r="AD15" s="29"/>
      <c r="AF15" s="6" t="s">
        <v>96</v>
      </c>
      <c r="AG15" s="7"/>
      <c r="AH15" s="8"/>
      <c r="AI15" s="8"/>
      <c r="AJ15" s="8"/>
      <c r="AK15" s="8"/>
    </row>
    <row r="16" spans="1:37" s="5" customFormat="1" ht="14.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F16" s="6"/>
      <c r="AG16" s="7"/>
      <c r="AH16" s="8"/>
      <c r="AI16" s="8"/>
      <c r="AJ16" s="12"/>
      <c r="AK16" s="8"/>
    </row>
    <row r="17" spans="1:37" s="5" customFormat="1" ht="14.1" customHeight="1">
      <c r="A17" s="29"/>
      <c r="B17" s="29" t="s">
        <v>15</v>
      </c>
      <c r="C17" s="29"/>
      <c r="D17" s="29"/>
      <c r="E17" s="29"/>
      <c r="F17" s="29"/>
      <c r="G17" s="29"/>
      <c r="H17" s="29"/>
      <c r="I17" s="29"/>
      <c r="J17" s="29"/>
      <c r="K17" s="29"/>
      <c r="L17" s="29" t="s">
        <v>19</v>
      </c>
      <c r="M17" s="29"/>
      <c r="N17" s="29"/>
      <c r="O17" s="29"/>
      <c r="P17" s="29"/>
      <c r="Q17" s="29"/>
      <c r="R17" s="29"/>
      <c r="S17" s="29"/>
      <c r="T17" s="29"/>
      <c r="U17" s="29"/>
      <c r="V17" s="29"/>
      <c r="W17" s="29" t="s">
        <v>23</v>
      </c>
      <c r="X17" s="29"/>
      <c r="Y17" s="29"/>
      <c r="Z17" s="29"/>
      <c r="AA17" s="29"/>
      <c r="AB17" s="29"/>
      <c r="AC17" s="29"/>
      <c r="AD17" s="29"/>
      <c r="AF17" s="13" t="s">
        <v>97</v>
      </c>
      <c r="AG17" s="14" t="s">
        <v>98</v>
      </c>
      <c r="AH17" s="15" t="s">
        <v>99</v>
      </c>
      <c r="AI17" s="15" t="s">
        <v>100</v>
      </c>
      <c r="AJ17" s="15" t="s">
        <v>101</v>
      </c>
      <c r="AK17" s="15" t="s">
        <v>102</v>
      </c>
    </row>
    <row r="18" spans="1:37" ht="14.1" customHeight="1">
      <c r="A18" s="28"/>
      <c r="B18" s="28"/>
      <c r="C18" s="114" t="s">
        <v>0</v>
      </c>
      <c r="D18" s="115"/>
      <c r="E18" s="116"/>
      <c r="F18" s="59" t="s">
        <v>18</v>
      </c>
      <c r="G18" s="60"/>
      <c r="H18" s="60"/>
      <c r="I18" s="61"/>
      <c r="J18" s="28"/>
      <c r="K18" s="28"/>
      <c r="L18" s="28"/>
      <c r="M18" s="114" t="s">
        <v>0</v>
      </c>
      <c r="N18" s="115"/>
      <c r="O18" s="115"/>
      <c r="P18" s="115"/>
      <c r="Q18" s="60" t="s">
        <v>22</v>
      </c>
      <c r="R18" s="60"/>
      <c r="S18" s="60"/>
      <c r="T18" s="61"/>
      <c r="U18" s="28"/>
      <c r="V18" s="28"/>
      <c r="W18" s="114" t="s">
        <v>0</v>
      </c>
      <c r="X18" s="115"/>
      <c r="Y18" s="116"/>
      <c r="Z18" s="59" t="s">
        <v>7</v>
      </c>
      <c r="AA18" s="60"/>
      <c r="AB18" s="60"/>
      <c r="AC18" s="61"/>
      <c r="AD18" s="28"/>
      <c r="AF18" s="16"/>
      <c r="AG18" s="17"/>
      <c r="AH18" s="18"/>
      <c r="AI18" s="18">
        <f>IFERROR(IF(OR(AG18="W",AG18="S"),AH18*1.02,AH18),"自動転記")</f>
        <v>0</v>
      </c>
      <c r="AJ18" s="19"/>
      <c r="AK18" s="19"/>
    </row>
    <row r="19" spans="1:37" ht="14.1" customHeight="1">
      <c r="A19" s="28"/>
      <c r="B19" s="28"/>
      <c r="C19" s="64" t="s">
        <v>17</v>
      </c>
      <c r="D19" s="65"/>
      <c r="E19" s="66"/>
      <c r="F19" s="106"/>
      <c r="G19" s="106"/>
      <c r="H19" s="106"/>
      <c r="I19" s="40" t="s">
        <v>57</v>
      </c>
      <c r="J19" s="28" t="s">
        <v>69</v>
      </c>
      <c r="K19" s="28"/>
      <c r="L19" s="28"/>
      <c r="M19" s="107" t="s">
        <v>20</v>
      </c>
      <c r="N19" s="108"/>
      <c r="O19" s="108"/>
      <c r="P19" s="109"/>
      <c r="Q19" s="110"/>
      <c r="R19" s="111"/>
      <c r="S19" s="111"/>
      <c r="T19" s="40" t="s">
        <v>57</v>
      </c>
      <c r="U19" s="28" t="s">
        <v>70</v>
      </c>
      <c r="V19" s="28"/>
      <c r="W19" s="64" t="s">
        <v>24</v>
      </c>
      <c r="X19" s="65"/>
      <c r="Y19" s="66"/>
      <c r="Z19" s="112"/>
      <c r="AA19" s="113"/>
      <c r="AB19" s="113"/>
      <c r="AC19" s="40" t="s">
        <v>57</v>
      </c>
      <c r="AD19" s="28" t="s">
        <v>71</v>
      </c>
      <c r="AF19" s="16"/>
      <c r="AG19" s="17"/>
      <c r="AH19" s="18"/>
      <c r="AI19" s="18">
        <f t="shared" ref="AI19:AI21" si="0">IFERROR(IF(OR(AG19="W",AG19="S"),AH19*1.02,AH19),"自動転記")</f>
        <v>0</v>
      </c>
      <c r="AJ19" s="19"/>
      <c r="AK19" s="19"/>
    </row>
    <row r="20" spans="1:37" ht="14.1" customHeight="1">
      <c r="A20" s="28"/>
      <c r="B20" s="28"/>
      <c r="C20" s="86" t="s">
        <v>16</v>
      </c>
      <c r="D20" s="87"/>
      <c r="E20" s="88"/>
      <c r="F20" s="122"/>
      <c r="G20" s="122"/>
      <c r="H20" s="122"/>
      <c r="I20" s="40" t="s">
        <v>57</v>
      </c>
      <c r="J20" s="28" t="s">
        <v>72</v>
      </c>
      <c r="K20" s="28"/>
      <c r="L20" s="28"/>
      <c r="M20" s="123" t="s">
        <v>21</v>
      </c>
      <c r="N20" s="124"/>
      <c r="O20" s="124"/>
      <c r="P20" s="125"/>
      <c r="Q20" s="126"/>
      <c r="R20" s="127"/>
      <c r="S20" s="127"/>
      <c r="T20" s="40" t="s">
        <v>57</v>
      </c>
      <c r="U20" s="28" t="s">
        <v>73</v>
      </c>
      <c r="V20" s="28"/>
      <c r="W20" s="50" t="s">
        <v>25</v>
      </c>
      <c r="X20" s="51"/>
      <c r="Y20" s="55"/>
      <c r="Z20" s="104">
        <f>Z19-Q21</f>
        <v>0</v>
      </c>
      <c r="AA20" s="105"/>
      <c r="AB20" s="105"/>
      <c r="AC20" s="34"/>
      <c r="AD20" s="28"/>
      <c r="AF20" s="16"/>
      <c r="AG20" s="17"/>
      <c r="AH20" s="18"/>
      <c r="AI20" s="18">
        <f t="shared" si="0"/>
        <v>0</v>
      </c>
      <c r="AJ20" s="19"/>
      <c r="AK20" s="19"/>
    </row>
    <row r="21" spans="1:37" ht="14.1" customHeight="1">
      <c r="A21" s="28"/>
      <c r="B21" s="28"/>
      <c r="C21" s="50" t="s">
        <v>5</v>
      </c>
      <c r="D21" s="51"/>
      <c r="E21" s="55"/>
      <c r="F21" s="117">
        <f>F19+F20</f>
        <v>0</v>
      </c>
      <c r="G21" s="117"/>
      <c r="H21" s="117"/>
      <c r="I21" s="40" t="s">
        <v>57</v>
      </c>
      <c r="J21" s="28" t="s">
        <v>74</v>
      </c>
      <c r="K21" s="28"/>
      <c r="L21" s="28"/>
      <c r="M21" s="50" t="s">
        <v>5</v>
      </c>
      <c r="N21" s="51"/>
      <c r="O21" s="51"/>
      <c r="P21" s="51"/>
      <c r="Q21" s="118">
        <f>Q19+Q20</f>
        <v>0</v>
      </c>
      <c r="R21" s="119"/>
      <c r="S21" s="119"/>
      <c r="T21" s="40" t="s">
        <v>57</v>
      </c>
      <c r="U21" s="28" t="s">
        <v>75</v>
      </c>
      <c r="V21" s="28"/>
      <c r="W21" s="28"/>
      <c r="X21" s="28"/>
      <c r="Y21" s="28"/>
      <c r="Z21" s="28" t="s">
        <v>66</v>
      </c>
      <c r="AA21" s="28"/>
      <c r="AB21" s="28"/>
      <c r="AC21" s="28"/>
      <c r="AD21" s="28"/>
      <c r="AF21" s="16"/>
      <c r="AG21" s="17"/>
      <c r="AH21" s="18"/>
      <c r="AI21" s="18">
        <f t="shared" si="0"/>
        <v>0</v>
      </c>
      <c r="AJ21" s="19"/>
      <c r="AK21" s="19"/>
    </row>
    <row r="22" spans="1:37" s="5" customFormat="1" ht="14.1" customHeight="1">
      <c r="A22" s="29"/>
      <c r="B22" s="29"/>
      <c r="C22" s="29"/>
      <c r="D22" s="29"/>
      <c r="E22" s="29"/>
      <c r="F22" s="41"/>
      <c r="G22" s="41"/>
      <c r="H22" s="41"/>
      <c r="I22" s="41"/>
      <c r="J22" s="29"/>
      <c r="K22" s="29"/>
      <c r="L22" s="29"/>
      <c r="M22" s="29"/>
      <c r="N22" s="29"/>
      <c r="O22" s="29"/>
      <c r="P22" s="29"/>
      <c r="Q22" s="29"/>
      <c r="R22" s="29"/>
      <c r="S22" s="29"/>
      <c r="T22" s="29"/>
      <c r="U22" s="29"/>
      <c r="V22" s="29"/>
      <c r="W22" s="29"/>
      <c r="X22" s="29"/>
      <c r="Y22" s="29"/>
      <c r="Z22" s="29" t="s">
        <v>76</v>
      </c>
      <c r="AA22" s="29"/>
      <c r="AB22" s="29"/>
      <c r="AC22" s="29"/>
      <c r="AD22" s="29"/>
      <c r="AF22" s="6" t="s">
        <v>103</v>
      </c>
      <c r="AG22" s="7"/>
      <c r="AH22" s="8"/>
      <c r="AI22" s="8"/>
      <c r="AJ22" s="8"/>
      <c r="AK22" s="8"/>
    </row>
    <row r="23" spans="1:37" s="5" customFormat="1" ht="14.1" customHeight="1">
      <c r="A23" s="29"/>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F23" s="6"/>
      <c r="AG23" s="7"/>
      <c r="AH23" s="8"/>
      <c r="AI23" s="8"/>
      <c r="AJ23" s="8"/>
      <c r="AK23" s="8"/>
    </row>
    <row r="24" spans="1:37" ht="14.1" customHeight="1">
      <c r="A24" s="28"/>
      <c r="B24" s="28"/>
      <c r="C24" s="114" t="s">
        <v>0</v>
      </c>
      <c r="D24" s="115"/>
      <c r="E24" s="115"/>
      <c r="F24" s="115"/>
      <c r="G24" s="120"/>
      <c r="H24" s="121" t="s">
        <v>28</v>
      </c>
      <c r="I24" s="121"/>
      <c r="J24" s="121"/>
      <c r="K24" s="121"/>
      <c r="L24" s="121"/>
      <c r="M24" s="121"/>
      <c r="N24" s="121" t="s">
        <v>7</v>
      </c>
      <c r="O24" s="121"/>
      <c r="P24" s="121"/>
      <c r="Q24" s="121"/>
      <c r="R24" s="121"/>
      <c r="S24" s="121"/>
      <c r="T24" s="137" t="s">
        <v>29</v>
      </c>
      <c r="U24" s="137"/>
      <c r="V24" s="137"/>
      <c r="W24" s="137"/>
      <c r="X24" s="137"/>
      <c r="Y24" s="137" t="s">
        <v>30</v>
      </c>
      <c r="Z24" s="137"/>
      <c r="AA24" s="137"/>
      <c r="AB24" s="137"/>
      <c r="AC24" s="137"/>
      <c r="AD24" s="28"/>
      <c r="AF24" s="5"/>
      <c r="AG24" s="5"/>
      <c r="AH24" s="5"/>
    </row>
    <row r="25" spans="1:37" ht="14.1" customHeight="1">
      <c r="A25" s="28"/>
      <c r="B25" s="28"/>
      <c r="C25" s="64" t="s">
        <v>104</v>
      </c>
      <c r="D25" s="65"/>
      <c r="E25" s="65"/>
      <c r="F25" s="65"/>
      <c r="G25" s="138"/>
      <c r="H25" s="143" t="s">
        <v>77</v>
      </c>
      <c r="I25" s="143"/>
      <c r="J25" s="143"/>
      <c r="K25" s="143"/>
      <c r="L25" s="143"/>
      <c r="M25" s="143"/>
      <c r="N25" s="144">
        <f>X14-F19</f>
        <v>0</v>
      </c>
      <c r="O25" s="145"/>
      <c r="P25" s="145"/>
      <c r="Q25" s="145"/>
      <c r="R25" s="146"/>
      <c r="S25" s="32" t="s">
        <v>57</v>
      </c>
      <c r="T25" s="147">
        <f>MIN(N25:R27)</f>
        <v>0</v>
      </c>
      <c r="U25" s="148"/>
      <c r="V25" s="148"/>
      <c r="W25" s="148"/>
      <c r="X25" s="153" t="s">
        <v>57</v>
      </c>
      <c r="Y25" s="156"/>
      <c r="Z25" s="157"/>
      <c r="AA25" s="157"/>
      <c r="AB25" s="157"/>
      <c r="AC25" s="153" t="s">
        <v>57</v>
      </c>
      <c r="AD25" s="28"/>
      <c r="AF25" s="5" t="s">
        <v>105</v>
      </c>
      <c r="AG25" s="5"/>
      <c r="AH25" s="5"/>
      <c r="AI25" s="5" t="s">
        <v>106</v>
      </c>
    </row>
    <row r="26" spans="1:37" ht="14.1" customHeight="1">
      <c r="A26" s="28"/>
      <c r="B26" s="28"/>
      <c r="C26" s="86"/>
      <c r="D26" s="87"/>
      <c r="E26" s="87"/>
      <c r="F26" s="87"/>
      <c r="G26" s="139"/>
      <c r="H26" s="134" t="s">
        <v>78</v>
      </c>
      <c r="I26" s="134"/>
      <c r="J26" s="134"/>
      <c r="K26" s="134"/>
      <c r="L26" s="134"/>
      <c r="M26" s="134"/>
      <c r="N26" s="135">
        <f>F20</f>
        <v>0</v>
      </c>
      <c r="O26" s="135"/>
      <c r="P26" s="135"/>
      <c r="Q26" s="135"/>
      <c r="R26" s="136"/>
      <c r="S26" s="33" t="s">
        <v>107</v>
      </c>
      <c r="T26" s="149"/>
      <c r="U26" s="150"/>
      <c r="V26" s="150"/>
      <c r="W26" s="150"/>
      <c r="X26" s="154"/>
      <c r="Y26" s="158"/>
      <c r="Z26" s="159"/>
      <c r="AA26" s="159"/>
      <c r="AB26" s="159"/>
      <c r="AC26" s="154"/>
      <c r="AD26" s="28"/>
      <c r="AF26" s="19" t="s">
        <v>108</v>
      </c>
      <c r="AG26" s="19" t="s">
        <v>109</v>
      </c>
      <c r="AH26" s="5"/>
      <c r="AI26" s="19" t="s">
        <v>108</v>
      </c>
      <c r="AJ26" s="19" t="s">
        <v>110</v>
      </c>
    </row>
    <row r="27" spans="1:37" ht="14.1" customHeight="1">
      <c r="A27" s="28"/>
      <c r="B27" s="28"/>
      <c r="C27" s="140"/>
      <c r="D27" s="141"/>
      <c r="E27" s="141"/>
      <c r="F27" s="141"/>
      <c r="G27" s="142"/>
      <c r="H27" s="173" t="s">
        <v>79</v>
      </c>
      <c r="I27" s="173"/>
      <c r="J27" s="173"/>
      <c r="K27" s="173"/>
      <c r="L27" s="173"/>
      <c r="M27" s="173"/>
      <c r="N27" s="135">
        <f>Z19-Q19</f>
        <v>0</v>
      </c>
      <c r="O27" s="135"/>
      <c r="P27" s="135"/>
      <c r="Q27" s="135"/>
      <c r="R27" s="136"/>
      <c r="S27" s="42" t="s">
        <v>107</v>
      </c>
      <c r="T27" s="151"/>
      <c r="U27" s="152"/>
      <c r="V27" s="152"/>
      <c r="W27" s="152"/>
      <c r="X27" s="155"/>
      <c r="Y27" s="160"/>
      <c r="Z27" s="161"/>
      <c r="AA27" s="161"/>
      <c r="AB27" s="161"/>
      <c r="AC27" s="155"/>
      <c r="AD27" s="28"/>
      <c r="AF27" s="19" t="s">
        <v>111</v>
      </c>
      <c r="AG27" s="18">
        <f>IFERROR(SUMIFS($AI$18:$AI$21,$AJ$18:$AJ$21,"健全"),"自動転記")</f>
        <v>0</v>
      </c>
      <c r="AH27" s="5" t="s">
        <v>112</v>
      </c>
      <c r="AI27" s="15" t="s">
        <v>113</v>
      </c>
      <c r="AJ27" s="18">
        <f>IFERROR(SUMIFS($AI$18:$AI$21,$AJ$18:$AJ$21,"健全",$AK$18:$AK$21,"○"),"自動転記")</f>
        <v>0</v>
      </c>
      <c r="AK27" s="12" t="s">
        <v>114</v>
      </c>
    </row>
    <row r="28" spans="1:37" ht="14.1" customHeight="1">
      <c r="A28" s="28"/>
      <c r="B28" s="28"/>
      <c r="C28" s="128" t="s">
        <v>115</v>
      </c>
      <c r="D28" s="129"/>
      <c r="E28" s="129"/>
      <c r="F28" s="129"/>
      <c r="G28" s="130"/>
      <c r="H28" s="134" t="s">
        <v>116</v>
      </c>
      <c r="I28" s="134"/>
      <c r="J28" s="134"/>
      <c r="K28" s="134"/>
      <c r="L28" s="134"/>
      <c r="M28" s="134"/>
      <c r="N28" s="135">
        <f>Q21</f>
        <v>0</v>
      </c>
      <c r="O28" s="135"/>
      <c r="P28" s="135"/>
      <c r="Q28" s="135"/>
      <c r="R28" s="136"/>
      <c r="S28" s="33" t="s">
        <v>107</v>
      </c>
      <c r="T28" s="162">
        <f>MIN(N28:R29)</f>
        <v>0</v>
      </c>
      <c r="U28" s="150"/>
      <c r="V28" s="150"/>
      <c r="W28" s="150"/>
      <c r="X28" s="154" t="s">
        <v>57</v>
      </c>
      <c r="Y28" s="166"/>
      <c r="Z28" s="167"/>
      <c r="AA28" s="167"/>
      <c r="AB28" s="167"/>
      <c r="AC28" s="154" t="s">
        <v>57</v>
      </c>
      <c r="AD28" s="28"/>
      <c r="AF28" s="19" t="s">
        <v>117</v>
      </c>
      <c r="AG28" s="18">
        <f>IFERROR(SUMIFS($AI$18:$AI$21,$AJ$18:$AJ$21,"危険"),"自動転記")</f>
        <v>0</v>
      </c>
      <c r="AH28" s="5" t="s">
        <v>118</v>
      </c>
      <c r="AI28" s="15" t="s">
        <v>119</v>
      </c>
      <c r="AJ28" s="18">
        <f>IFERROR(SUMIFS($AI$18:$AI$21,$AJ$18:$AJ$21,"危険",$AK$18:$AK$21,"○"),"自動転記")</f>
        <v>0</v>
      </c>
      <c r="AK28" s="12" t="s">
        <v>120</v>
      </c>
    </row>
    <row r="29" spans="1:37" ht="14.1" customHeight="1">
      <c r="A29" s="28"/>
      <c r="B29" s="28"/>
      <c r="C29" s="131"/>
      <c r="D29" s="132"/>
      <c r="E29" s="132"/>
      <c r="F29" s="132"/>
      <c r="G29" s="133"/>
      <c r="H29" s="170" t="s">
        <v>121</v>
      </c>
      <c r="I29" s="170"/>
      <c r="J29" s="170"/>
      <c r="K29" s="170"/>
      <c r="L29" s="170"/>
      <c r="M29" s="170"/>
      <c r="N29" s="171">
        <f>Z19</f>
        <v>0</v>
      </c>
      <c r="O29" s="171"/>
      <c r="P29" s="171"/>
      <c r="Q29" s="171"/>
      <c r="R29" s="172"/>
      <c r="S29" s="34" t="s">
        <v>107</v>
      </c>
      <c r="T29" s="163"/>
      <c r="U29" s="164"/>
      <c r="V29" s="164"/>
      <c r="W29" s="164"/>
      <c r="X29" s="165"/>
      <c r="Y29" s="168"/>
      <c r="Z29" s="169"/>
      <c r="AA29" s="169"/>
      <c r="AB29" s="169"/>
      <c r="AC29" s="165"/>
      <c r="AD29" s="28"/>
      <c r="AF29" s="19" t="s">
        <v>122</v>
      </c>
      <c r="AG29" s="18">
        <f>SUM(AG28:AG28)</f>
        <v>0</v>
      </c>
      <c r="AH29" s="5" t="s">
        <v>123</v>
      </c>
      <c r="AI29" s="19" t="s">
        <v>122</v>
      </c>
      <c r="AJ29" s="18">
        <f>SUM(AJ28:AJ28)</f>
        <v>0</v>
      </c>
      <c r="AK29" s="12" t="s">
        <v>124</v>
      </c>
    </row>
    <row r="30" spans="1:37" ht="14.1" customHeight="1">
      <c r="A30" s="28"/>
      <c r="B30" s="28"/>
      <c r="C30" s="64" t="s">
        <v>27</v>
      </c>
      <c r="D30" s="65"/>
      <c r="E30" s="65"/>
      <c r="F30" s="65"/>
      <c r="G30" s="138"/>
      <c r="H30" s="143" t="s">
        <v>80</v>
      </c>
      <c r="I30" s="143"/>
      <c r="J30" s="143"/>
      <c r="K30" s="143"/>
      <c r="L30" s="143"/>
      <c r="M30" s="143"/>
      <c r="N30" s="144">
        <f>X14-F21</f>
        <v>0</v>
      </c>
      <c r="O30" s="145"/>
      <c r="P30" s="145"/>
      <c r="Q30" s="145"/>
      <c r="R30" s="146"/>
      <c r="S30" s="32" t="s">
        <v>107</v>
      </c>
      <c r="T30" s="162">
        <f>MIN(N30:R31)</f>
        <v>0</v>
      </c>
      <c r="U30" s="150"/>
      <c r="V30" s="150"/>
      <c r="W30" s="150"/>
      <c r="X30" s="154" t="s">
        <v>107</v>
      </c>
      <c r="Y30" s="180"/>
      <c r="Z30" s="181"/>
      <c r="AA30" s="181"/>
      <c r="AB30" s="181"/>
      <c r="AC30" s="154" t="s">
        <v>107</v>
      </c>
      <c r="AD30" s="28"/>
    </row>
    <row r="31" spans="1:37" ht="14.1" customHeight="1">
      <c r="A31" s="28"/>
      <c r="B31" s="28"/>
      <c r="C31" s="50"/>
      <c r="D31" s="51"/>
      <c r="E31" s="51"/>
      <c r="F31" s="51"/>
      <c r="G31" s="179"/>
      <c r="H31" s="170" t="s">
        <v>81</v>
      </c>
      <c r="I31" s="170"/>
      <c r="J31" s="170"/>
      <c r="K31" s="170"/>
      <c r="L31" s="170"/>
      <c r="M31" s="170"/>
      <c r="N31" s="174">
        <f>Z20</f>
        <v>0</v>
      </c>
      <c r="O31" s="175"/>
      <c r="P31" s="175"/>
      <c r="Q31" s="175"/>
      <c r="R31" s="176"/>
      <c r="S31" s="34" t="s">
        <v>107</v>
      </c>
      <c r="T31" s="163"/>
      <c r="U31" s="164"/>
      <c r="V31" s="164"/>
      <c r="W31" s="164"/>
      <c r="X31" s="165"/>
      <c r="Y31" s="182"/>
      <c r="Z31" s="183"/>
      <c r="AA31" s="183"/>
      <c r="AB31" s="183"/>
      <c r="AC31" s="165"/>
      <c r="AD31" s="28"/>
    </row>
    <row r="32" spans="1:37" s="5" customFormat="1" ht="14.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t="s">
        <v>82</v>
      </c>
      <c r="Y32" s="29"/>
      <c r="Z32" s="29"/>
      <c r="AA32" s="29"/>
      <c r="AB32" s="29"/>
      <c r="AC32" s="29"/>
      <c r="AD32" s="29"/>
      <c r="AF32" s="6"/>
      <c r="AG32" s="7"/>
      <c r="AH32" s="8"/>
      <c r="AI32" s="8"/>
      <c r="AJ32" s="8"/>
      <c r="AK32" s="8"/>
    </row>
    <row r="33" spans="1:37" s="5" customFormat="1" ht="14.1" customHeight="1">
      <c r="A33" s="29"/>
      <c r="B33" s="29" t="s">
        <v>31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F33" s="6"/>
      <c r="AG33" s="7"/>
      <c r="AH33" s="8"/>
      <c r="AI33" s="8"/>
      <c r="AJ33" s="8"/>
      <c r="AK33" s="8"/>
    </row>
    <row r="34" spans="1:37" ht="14.1" customHeight="1">
      <c r="A34" s="28"/>
      <c r="B34" s="28"/>
      <c r="C34" s="177" t="s">
        <v>32</v>
      </c>
      <c r="D34" s="177"/>
      <c r="E34" s="177"/>
      <c r="F34" s="177"/>
      <c r="G34" s="177"/>
      <c r="H34" s="177" t="s">
        <v>33</v>
      </c>
      <c r="I34" s="177"/>
      <c r="J34" s="177"/>
      <c r="K34" s="177"/>
      <c r="L34" s="177"/>
      <c r="M34" s="177"/>
      <c r="N34" s="177" t="s">
        <v>34</v>
      </c>
      <c r="O34" s="177"/>
      <c r="P34" s="177"/>
      <c r="Q34" s="177"/>
      <c r="R34" s="177"/>
      <c r="S34" s="177"/>
      <c r="T34" s="177" t="s">
        <v>24</v>
      </c>
      <c r="U34" s="177"/>
      <c r="V34" s="177"/>
      <c r="W34" s="177"/>
      <c r="X34" s="177"/>
      <c r="Y34" s="177" t="s">
        <v>35</v>
      </c>
      <c r="Z34" s="177"/>
      <c r="AA34" s="177"/>
      <c r="AB34" s="177"/>
      <c r="AC34" s="177"/>
      <c r="AD34" s="28"/>
    </row>
    <row r="35" spans="1:37" ht="14.1" customHeight="1">
      <c r="A35" s="28"/>
      <c r="B35" s="2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28"/>
    </row>
    <row r="36" spans="1:37" ht="14.1" customHeight="1">
      <c r="A36" s="28"/>
      <c r="B36" s="28"/>
      <c r="C36" s="184" t="s">
        <v>83</v>
      </c>
      <c r="D36" s="184"/>
      <c r="E36" s="184"/>
      <c r="F36" s="184"/>
      <c r="G36" s="184"/>
      <c r="H36" s="184" t="s">
        <v>84</v>
      </c>
      <c r="I36" s="184"/>
      <c r="J36" s="184"/>
      <c r="K36" s="184"/>
      <c r="L36" s="184"/>
      <c r="M36" s="184"/>
      <c r="N36" s="184" t="s">
        <v>125</v>
      </c>
      <c r="O36" s="184"/>
      <c r="P36" s="184"/>
      <c r="Q36" s="184"/>
      <c r="R36" s="184"/>
      <c r="S36" s="184"/>
      <c r="T36" s="184" t="s">
        <v>85</v>
      </c>
      <c r="U36" s="184"/>
      <c r="V36" s="184"/>
      <c r="W36" s="184"/>
      <c r="X36" s="184"/>
      <c r="Y36" s="184" t="s">
        <v>126</v>
      </c>
      <c r="Z36" s="184"/>
      <c r="AA36" s="184"/>
      <c r="AB36" s="184"/>
      <c r="AC36" s="184"/>
      <c r="AD36" s="28"/>
    </row>
    <row r="37" spans="1:37" ht="14.1" customHeight="1">
      <c r="A37" s="28"/>
      <c r="B37" s="28"/>
      <c r="C37" s="185"/>
      <c r="D37" s="185"/>
      <c r="E37" s="185"/>
      <c r="F37" s="185"/>
      <c r="G37" s="185"/>
      <c r="H37" s="185"/>
      <c r="I37" s="185"/>
      <c r="J37" s="185"/>
      <c r="K37" s="185"/>
      <c r="L37" s="185"/>
      <c r="M37" s="185"/>
      <c r="N37" s="185">
        <f>C37-H37</f>
        <v>0</v>
      </c>
      <c r="O37" s="185"/>
      <c r="P37" s="185"/>
      <c r="Q37" s="185"/>
      <c r="R37" s="185"/>
      <c r="S37" s="185"/>
      <c r="T37" s="186"/>
      <c r="U37" s="186"/>
      <c r="V37" s="186"/>
      <c r="W37" s="186"/>
      <c r="X37" s="186"/>
      <c r="Y37" s="187" t="str">
        <f>IFERROR(N37/T37,"")</f>
        <v/>
      </c>
      <c r="Z37" s="187"/>
      <c r="AA37" s="187"/>
      <c r="AB37" s="187"/>
      <c r="AC37" s="187"/>
      <c r="AD37" s="28"/>
    </row>
    <row r="38" spans="1:37" s="5" customFormat="1" ht="14.1" customHeight="1">
      <c r="A38" s="29"/>
      <c r="B38" s="29"/>
      <c r="C38" s="43"/>
      <c r="D38" s="43"/>
      <c r="E38" s="43"/>
      <c r="F38" s="43"/>
      <c r="G38" s="43"/>
      <c r="H38" s="43"/>
      <c r="I38" s="43"/>
      <c r="J38" s="43"/>
      <c r="K38" s="43"/>
      <c r="L38" s="43"/>
      <c r="M38" s="43"/>
      <c r="N38" s="43"/>
      <c r="O38" s="43"/>
      <c r="P38" s="43"/>
      <c r="Q38" s="43"/>
      <c r="R38" s="43"/>
      <c r="S38" s="43"/>
      <c r="T38" s="43"/>
      <c r="U38" s="43"/>
      <c r="V38" s="43"/>
      <c r="W38" s="43"/>
      <c r="X38" s="43"/>
      <c r="Y38" s="43"/>
      <c r="Z38" s="44" t="s">
        <v>86</v>
      </c>
      <c r="AA38" s="43"/>
      <c r="AB38" s="43"/>
      <c r="AC38" s="43"/>
      <c r="AD38" s="29"/>
      <c r="AF38" s="6"/>
      <c r="AG38" s="7"/>
      <c r="AH38" s="8"/>
      <c r="AI38" s="8"/>
      <c r="AJ38" s="8"/>
      <c r="AK38" s="8"/>
    </row>
    <row r="39" spans="1:37" s="5" customFormat="1" ht="14.1" customHeight="1">
      <c r="B39" s="5" t="s">
        <v>36</v>
      </c>
      <c r="AF39" s="6"/>
      <c r="AG39" s="7"/>
      <c r="AH39" s="8"/>
      <c r="AI39" s="8"/>
      <c r="AJ39" s="8"/>
      <c r="AK39" s="8"/>
    </row>
    <row r="40" spans="1:37" ht="14.1" customHeight="1">
      <c r="C40" s="197" t="s">
        <v>37</v>
      </c>
      <c r="D40" s="197"/>
      <c r="E40" s="197"/>
      <c r="F40" s="197"/>
      <c r="G40" s="197"/>
      <c r="H40" s="197" t="s">
        <v>38</v>
      </c>
      <c r="I40" s="197"/>
      <c r="J40" s="197"/>
      <c r="K40" s="197"/>
      <c r="L40" s="197"/>
      <c r="M40" s="197"/>
      <c r="N40" s="197" t="s">
        <v>39</v>
      </c>
      <c r="O40" s="197"/>
      <c r="P40" s="197"/>
      <c r="Q40" s="197"/>
      <c r="R40" s="197"/>
      <c r="S40" s="197"/>
      <c r="T40" s="197" t="s">
        <v>40</v>
      </c>
      <c r="U40" s="197"/>
      <c r="V40" s="197"/>
      <c r="W40" s="197"/>
      <c r="X40" s="197"/>
      <c r="Y40" s="197" t="s">
        <v>41</v>
      </c>
      <c r="Z40" s="197"/>
      <c r="AA40" s="197"/>
      <c r="AB40" s="197"/>
      <c r="AC40" s="197"/>
    </row>
    <row r="41" spans="1:37" ht="14.1" customHeight="1">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37" ht="14.1" customHeight="1">
      <c r="C42" s="199"/>
      <c r="D42" s="199"/>
      <c r="E42" s="199"/>
      <c r="F42" s="199"/>
      <c r="G42" s="199"/>
      <c r="H42" s="200"/>
      <c r="I42" s="200"/>
      <c r="J42" s="200"/>
      <c r="K42" s="200"/>
      <c r="L42" s="200"/>
      <c r="M42" s="200"/>
      <c r="N42" s="201">
        <f>ROUNDDOWN(C42*H42,-3)/1000</f>
        <v>0</v>
      </c>
      <c r="O42" s="201"/>
      <c r="P42" s="201"/>
      <c r="Q42" s="201"/>
      <c r="R42" s="201"/>
      <c r="S42" s="201"/>
      <c r="T42" s="202" t="s">
        <v>47</v>
      </c>
      <c r="U42" s="202"/>
      <c r="V42" s="202"/>
      <c r="W42" s="202"/>
      <c r="X42" s="202"/>
      <c r="Y42" s="204"/>
      <c r="Z42" s="204"/>
      <c r="AA42" s="204"/>
      <c r="AB42" s="204"/>
      <c r="AC42" s="204"/>
    </row>
    <row r="43" spans="1:37" ht="14.1" customHeight="1">
      <c r="C43" s="188"/>
      <c r="D43" s="188"/>
      <c r="E43" s="188"/>
      <c r="F43" s="188"/>
      <c r="G43" s="188"/>
      <c r="H43" s="189"/>
      <c r="I43" s="189"/>
      <c r="J43" s="189"/>
      <c r="K43" s="189"/>
      <c r="L43" s="189"/>
      <c r="M43" s="189"/>
      <c r="N43" s="190"/>
      <c r="O43" s="191"/>
      <c r="P43" s="191"/>
      <c r="Q43" s="191"/>
      <c r="R43" s="191"/>
      <c r="S43" s="192"/>
      <c r="T43" s="203"/>
      <c r="U43" s="203"/>
      <c r="V43" s="203"/>
      <c r="W43" s="203"/>
      <c r="X43" s="203"/>
      <c r="Y43" s="193"/>
      <c r="Z43" s="193"/>
      <c r="AA43" s="193"/>
      <c r="AB43" s="193"/>
      <c r="AC43" s="193"/>
    </row>
    <row r="44" spans="1:37" ht="14.1" customHeight="1">
      <c r="C44" s="194" t="s">
        <v>5</v>
      </c>
      <c r="D44" s="194"/>
      <c r="E44" s="194"/>
      <c r="F44" s="194"/>
      <c r="G44" s="194"/>
      <c r="H44" s="195">
        <f>SUM(H42:M43)</f>
        <v>0</v>
      </c>
      <c r="I44" s="195"/>
      <c r="J44" s="195"/>
      <c r="K44" s="195"/>
      <c r="L44" s="195"/>
      <c r="M44" s="195"/>
      <c r="N44" s="196">
        <f>SUM(N42:S43)</f>
        <v>0</v>
      </c>
      <c r="O44" s="196"/>
      <c r="P44" s="196"/>
      <c r="Q44" s="196"/>
      <c r="R44" s="196"/>
      <c r="S44" s="196"/>
      <c r="T44" s="194"/>
      <c r="U44" s="194"/>
      <c r="V44" s="194"/>
      <c r="W44" s="194"/>
      <c r="X44" s="194"/>
      <c r="Y44" s="196">
        <f>SUM(Y42:AC43)</f>
        <v>0</v>
      </c>
      <c r="Z44" s="196"/>
      <c r="AA44" s="196"/>
      <c r="AB44" s="196"/>
      <c r="AC44" s="196"/>
    </row>
    <row r="45" spans="1:37" s="5" customFormat="1" ht="14.1" customHeight="1">
      <c r="E45" s="5" t="s">
        <v>87</v>
      </c>
      <c r="I45" s="5" t="s">
        <v>46</v>
      </c>
      <c r="AF45" s="6"/>
      <c r="AG45" s="7"/>
      <c r="AH45" s="8"/>
      <c r="AI45" s="8"/>
      <c r="AJ45" s="8"/>
      <c r="AK45" s="8"/>
    </row>
    <row r="46" spans="1:37" s="20" customFormat="1" ht="15.95" customHeight="1">
      <c r="A46" s="45" t="s">
        <v>189</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9"/>
      <c r="AG46" s="3"/>
      <c r="AH46" s="4"/>
      <c r="AI46" s="4"/>
      <c r="AJ46" s="4"/>
      <c r="AK46" s="4"/>
    </row>
    <row r="47" spans="1:37" s="20" customFormat="1" ht="24"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9"/>
      <c r="AG47" s="3"/>
      <c r="AH47" s="4"/>
      <c r="AI47" s="4"/>
      <c r="AJ47" s="4"/>
      <c r="AK47" s="4"/>
    </row>
    <row r="48" spans="1:37" s="5" customFormat="1" ht="14.1" customHeight="1">
      <c r="B48" s="5" t="s">
        <v>42</v>
      </c>
      <c r="AF48" s="6"/>
      <c r="AG48" s="7"/>
      <c r="AH48" s="8"/>
      <c r="AI48" s="8"/>
      <c r="AJ48" s="8"/>
      <c r="AK48" s="8"/>
    </row>
    <row r="49" spans="1:37" ht="14.1" customHeight="1">
      <c r="C49" s="205" t="s">
        <v>0</v>
      </c>
      <c r="D49" s="205"/>
      <c r="E49" s="205"/>
      <c r="F49" s="205"/>
      <c r="G49" s="205"/>
      <c r="H49" s="205"/>
      <c r="I49" s="205"/>
      <c r="J49" s="205" t="s">
        <v>43</v>
      </c>
      <c r="K49" s="205"/>
      <c r="L49" s="205"/>
      <c r="M49" s="205"/>
      <c r="N49" s="205"/>
      <c r="O49" s="205"/>
      <c r="P49" s="207"/>
      <c r="Q49" s="209" t="s">
        <v>48</v>
      </c>
      <c r="R49" s="202"/>
      <c r="S49" s="202"/>
      <c r="T49" s="202" t="s">
        <v>34</v>
      </c>
      <c r="U49" s="202"/>
      <c r="V49" s="202"/>
      <c r="W49" s="202"/>
      <c r="X49" s="202"/>
      <c r="Y49" s="202" t="s">
        <v>44</v>
      </c>
      <c r="Z49" s="202"/>
      <c r="AA49" s="202"/>
      <c r="AB49" s="202"/>
      <c r="AC49" s="202"/>
    </row>
    <row r="50" spans="1:37" ht="14.1" customHeight="1">
      <c r="C50" s="206"/>
      <c r="D50" s="206"/>
      <c r="E50" s="206"/>
      <c r="F50" s="206"/>
      <c r="G50" s="206"/>
      <c r="H50" s="206"/>
      <c r="I50" s="206"/>
      <c r="J50" s="206"/>
      <c r="K50" s="206"/>
      <c r="L50" s="206"/>
      <c r="M50" s="206"/>
      <c r="N50" s="206"/>
      <c r="O50" s="206"/>
      <c r="P50" s="208"/>
      <c r="Q50" s="210"/>
      <c r="R50" s="194"/>
      <c r="S50" s="194"/>
      <c r="T50" s="194"/>
      <c r="U50" s="194"/>
      <c r="V50" s="194"/>
      <c r="W50" s="194"/>
      <c r="X50" s="194"/>
      <c r="Y50" s="194"/>
      <c r="Z50" s="194"/>
      <c r="AA50" s="194"/>
      <c r="AB50" s="194"/>
      <c r="AC50" s="194"/>
    </row>
    <row r="51" spans="1:37" ht="14.1" customHeight="1">
      <c r="C51" s="211"/>
      <c r="D51" s="211"/>
      <c r="E51" s="211"/>
      <c r="F51" s="211"/>
      <c r="G51" s="211"/>
      <c r="H51" s="211"/>
      <c r="I51" s="211"/>
      <c r="J51" s="212"/>
      <c r="K51" s="212"/>
      <c r="L51" s="212"/>
      <c r="M51" s="212"/>
      <c r="N51" s="212"/>
      <c r="O51" s="212"/>
      <c r="P51" s="213"/>
      <c r="Q51" s="214"/>
      <c r="R51" s="212"/>
      <c r="S51" s="212"/>
      <c r="T51" s="215"/>
      <c r="U51" s="215"/>
      <c r="V51" s="215"/>
      <c r="W51" s="215"/>
      <c r="X51" s="215"/>
      <c r="Y51" s="216">
        <f>T51</f>
        <v>0</v>
      </c>
      <c r="Z51" s="216"/>
      <c r="AA51" s="216"/>
      <c r="AB51" s="216"/>
      <c r="AC51" s="216"/>
    </row>
    <row r="52" spans="1:37" ht="14.1" customHeight="1">
      <c r="C52" s="217"/>
      <c r="D52" s="218"/>
      <c r="E52" s="218"/>
      <c r="F52" s="218"/>
      <c r="G52" s="218"/>
      <c r="H52" s="218"/>
      <c r="I52" s="219"/>
      <c r="J52" s="220"/>
      <c r="K52" s="221"/>
      <c r="L52" s="221"/>
      <c r="M52" s="221"/>
      <c r="N52" s="221"/>
      <c r="O52" s="221"/>
      <c r="P52" s="222"/>
      <c r="Q52" s="223"/>
      <c r="R52" s="221"/>
      <c r="S52" s="224"/>
      <c r="T52" s="225"/>
      <c r="U52" s="226"/>
      <c r="V52" s="226"/>
      <c r="W52" s="226"/>
      <c r="X52" s="227"/>
      <c r="Y52" s="216">
        <f>T52</f>
        <v>0</v>
      </c>
      <c r="Z52" s="216"/>
      <c r="AA52" s="216"/>
      <c r="AB52" s="216"/>
      <c r="AC52" s="216"/>
    </row>
    <row r="53" spans="1:37" ht="14.1" customHeight="1">
      <c r="C53" s="228"/>
      <c r="D53" s="229"/>
      <c r="E53" s="229"/>
      <c r="F53" s="229"/>
      <c r="G53" s="229"/>
      <c r="H53" s="229"/>
      <c r="I53" s="230"/>
      <c r="J53" s="220"/>
      <c r="K53" s="221"/>
      <c r="L53" s="221"/>
      <c r="M53" s="221"/>
      <c r="N53" s="221"/>
      <c r="O53" s="221"/>
      <c r="P53" s="222"/>
      <c r="Q53" s="223"/>
      <c r="R53" s="221"/>
      <c r="S53" s="224"/>
      <c r="T53" s="225"/>
      <c r="U53" s="226"/>
      <c r="V53" s="226"/>
      <c r="W53" s="226"/>
      <c r="X53" s="227"/>
      <c r="Y53" s="216">
        <f>T53</f>
        <v>0</v>
      </c>
      <c r="Z53" s="216"/>
      <c r="AA53" s="216"/>
      <c r="AB53" s="216"/>
      <c r="AC53" s="216"/>
    </row>
    <row r="54" spans="1:37" ht="14.1" customHeight="1">
      <c r="C54" s="231"/>
      <c r="D54" s="231"/>
      <c r="E54" s="231"/>
      <c r="F54" s="231"/>
      <c r="G54" s="231"/>
      <c r="H54" s="231"/>
      <c r="I54" s="231"/>
      <c r="J54" s="203"/>
      <c r="K54" s="203"/>
      <c r="L54" s="203"/>
      <c r="M54" s="203"/>
      <c r="N54" s="203"/>
      <c r="O54" s="203"/>
      <c r="P54" s="220"/>
      <c r="Q54" s="232"/>
      <c r="R54" s="203"/>
      <c r="S54" s="203"/>
      <c r="T54" s="193"/>
      <c r="U54" s="193"/>
      <c r="V54" s="193"/>
      <c r="W54" s="193"/>
      <c r="X54" s="193"/>
      <c r="Y54" s="215"/>
      <c r="Z54" s="215"/>
      <c r="AA54" s="215"/>
      <c r="AB54" s="215"/>
      <c r="AC54" s="215"/>
    </row>
    <row r="55" spans="1:37" ht="14.1" customHeight="1">
      <c r="C55" s="194" t="s">
        <v>5</v>
      </c>
      <c r="D55" s="194"/>
      <c r="E55" s="194"/>
      <c r="F55" s="194"/>
      <c r="G55" s="194"/>
      <c r="H55" s="194"/>
      <c r="I55" s="194"/>
      <c r="J55" s="194"/>
      <c r="K55" s="194"/>
      <c r="L55" s="194"/>
      <c r="M55" s="194"/>
      <c r="N55" s="194"/>
      <c r="O55" s="194"/>
      <c r="P55" s="233"/>
      <c r="Q55" s="210"/>
      <c r="R55" s="194"/>
      <c r="S55" s="194"/>
      <c r="T55" s="234">
        <f>SUM(T51:X54)</f>
        <v>0</v>
      </c>
      <c r="U55" s="235"/>
      <c r="V55" s="235"/>
      <c r="W55" s="235"/>
      <c r="X55" s="236"/>
      <c r="Y55" s="196">
        <f>SUM(Y51:AC54)</f>
        <v>0</v>
      </c>
      <c r="Z55" s="196"/>
      <c r="AA55" s="196"/>
      <c r="AB55" s="196"/>
      <c r="AC55" s="196"/>
    </row>
    <row r="56" spans="1:37" ht="9" customHeight="1">
      <c r="Z56" s="10" t="s">
        <v>88</v>
      </c>
    </row>
    <row r="57" spans="1:37" s="5" customFormat="1" ht="14.1" customHeight="1">
      <c r="B57" s="5" t="s">
        <v>45</v>
      </c>
      <c r="AF57" s="6"/>
      <c r="AG57" s="7"/>
      <c r="AH57" s="8"/>
      <c r="AI57" s="8"/>
      <c r="AJ57" s="8"/>
      <c r="AK57" s="8"/>
    </row>
    <row r="58" spans="1:37" ht="14.1" customHeight="1">
      <c r="C58" s="202" t="s">
        <v>39</v>
      </c>
      <c r="D58" s="202"/>
      <c r="E58" s="202"/>
      <c r="F58" s="202"/>
      <c r="G58" s="202"/>
      <c r="H58" s="202" t="s">
        <v>40</v>
      </c>
      <c r="I58" s="202"/>
      <c r="J58" s="202"/>
      <c r="K58" s="202"/>
      <c r="L58" s="202"/>
      <c r="M58" s="202" t="s">
        <v>41</v>
      </c>
      <c r="N58" s="202"/>
      <c r="O58" s="202"/>
      <c r="P58" s="202"/>
      <c r="Q58" s="202"/>
    </row>
    <row r="59" spans="1:37" ht="14.1" customHeight="1">
      <c r="C59" s="194"/>
      <c r="D59" s="194"/>
      <c r="E59" s="194"/>
      <c r="F59" s="194"/>
      <c r="G59" s="194"/>
      <c r="H59" s="194"/>
      <c r="I59" s="194"/>
      <c r="J59" s="194"/>
      <c r="K59" s="194"/>
      <c r="L59" s="194"/>
      <c r="M59" s="194"/>
      <c r="N59" s="194"/>
      <c r="O59" s="194"/>
      <c r="P59" s="194"/>
      <c r="Q59" s="194"/>
    </row>
    <row r="60" spans="1:37" ht="14.1" customHeight="1">
      <c r="C60" s="237">
        <f>Y55</f>
        <v>0</v>
      </c>
      <c r="D60" s="238"/>
      <c r="E60" s="238"/>
      <c r="F60" s="238"/>
      <c r="G60" s="239"/>
      <c r="H60" s="240" t="s">
        <v>90</v>
      </c>
      <c r="I60" s="198"/>
      <c r="J60" s="198"/>
      <c r="K60" s="198"/>
      <c r="L60" s="198"/>
      <c r="M60" s="215"/>
      <c r="N60" s="215"/>
      <c r="O60" s="215"/>
      <c r="P60" s="215"/>
      <c r="Q60" s="215"/>
    </row>
    <row r="61" spans="1:37" ht="14.1" customHeight="1">
      <c r="C61" s="242"/>
      <c r="D61" s="242"/>
      <c r="E61" s="242"/>
      <c r="F61" s="242"/>
      <c r="G61" s="242"/>
      <c r="H61" s="198"/>
      <c r="I61" s="198"/>
      <c r="J61" s="198"/>
      <c r="K61" s="198"/>
      <c r="L61" s="198"/>
      <c r="M61" s="193"/>
      <c r="N61" s="193"/>
      <c r="O61" s="193"/>
      <c r="P61" s="193"/>
      <c r="Q61" s="193"/>
    </row>
    <row r="62" spans="1:37" ht="14.1" customHeight="1">
      <c r="C62" s="194" t="s">
        <v>5</v>
      </c>
      <c r="D62" s="194"/>
      <c r="E62" s="194"/>
      <c r="F62" s="194"/>
      <c r="G62" s="194"/>
      <c r="H62" s="241"/>
      <c r="I62" s="241"/>
      <c r="J62" s="241"/>
      <c r="K62" s="241"/>
      <c r="L62" s="241"/>
      <c r="M62" s="196">
        <f>SUM(M60:Q61)</f>
        <v>0</v>
      </c>
      <c r="N62" s="196"/>
      <c r="O62" s="196"/>
      <c r="P62" s="196"/>
      <c r="Q62" s="196"/>
    </row>
    <row r="63" spans="1:37" ht="14.1" customHeight="1">
      <c r="E63" s="10" t="s">
        <v>88</v>
      </c>
    </row>
    <row r="64" spans="1:37" ht="15.95" customHeight="1">
      <c r="A64" s="254" t="s">
        <v>127</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8"/>
      <c r="AE64" s="28"/>
    </row>
    <row r="65" spans="1:37" ht="15.95" customHeight="1">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8"/>
      <c r="AE65" s="28"/>
    </row>
    <row r="66" spans="1:37" s="20" customFormat="1" ht="33" customHeight="1">
      <c r="A66" s="45" t="s">
        <v>128</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9"/>
      <c r="AG66" s="3"/>
      <c r="AH66" s="4"/>
      <c r="AI66" s="4"/>
      <c r="AJ66" s="4"/>
      <c r="AK66" s="4"/>
    </row>
    <row r="67" spans="1:37" ht="15.95" customHeight="1">
      <c r="A67" s="243" t="s">
        <v>129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8"/>
      <c r="AE67" s="28"/>
    </row>
    <row r="68" spans="1:37" ht="34.5" customHeight="1">
      <c r="A68" s="255" t="s">
        <v>130</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8"/>
      <c r="AE68" s="28"/>
    </row>
    <row r="69" spans="1:37" ht="15.95" customHeight="1">
      <c r="A69" s="243" t="s">
        <v>131</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8"/>
      <c r="AE69" s="28"/>
    </row>
    <row r="70" spans="1:37" ht="15.95" customHeight="1">
      <c r="A70" s="243" t="s">
        <v>132</v>
      </c>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8"/>
      <c r="AE70" s="28"/>
    </row>
    <row r="71" spans="1:37" ht="15.95" customHeight="1">
      <c r="A71" s="243" t="s">
        <v>133</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8"/>
      <c r="AE71" s="28"/>
    </row>
    <row r="72" spans="1:37" ht="15.95" customHeight="1">
      <c r="A72" s="243" t="s">
        <v>134</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8"/>
      <c r="AE72" s="28"/>
    </row>
    <row r="74" spans="1:37" ht="15.95" customHeight="1" thickBot="1">
      <c r="A74" s="244" t="s">
        <v>135</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row>
    <row r="75" spans="1:37" ht="15.95" customHeight="1">
      <c r="A75" s="245" t="s">
        <v>136</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7"/>
    </row>
    <row r="76" spans="1:37" ht="15.95" customHeight="1">
      <c r="A76" s="248"/>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50"/>
    </row>
    <row r="77" spans="1:37" ht="15.95" customHeight="1">
      <c r="A77" s="248"/>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50"/>
    </row>
    <row r="78" spans="1:37" ht="36" customHeight="1">
      <c r="A78" s="248"/>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50"/>
    </row>
    <row r="79" spans="1:37" ht="15.95" customHeight="1">
      <c r="A79" s="248" t="s">
        <v>137</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50"/>
    </row>
    <row r="80" spans="1:37" ht="18" customHeight="1" thickBot="1">
      <c r="A80" s="251"/>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3"/>
    </row>
    <row r="81" spans="1:29" ht="15.95" customHeight="1">
      <c r="A81" s="244"/>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row>
    <row r="82" spans="1:29" ht="15.95" customHeight="1">
      <c r="A82" s="244" t="s">
        <v>138</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row>
    <row r="83" spans="1:29" ht="15.95" customHeight="1">
      <c r="A83" s="244" t="s">
        <v>139</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row>
    <row r="84" spans="1:29" ht="15.95" customHeight="1">
      <c r="A84" s="244" t="s">
        <v>140</v>
      </c>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row>
    <row r="85" spans="1:29" ht="15.95" customHeight="1">
      <c r="A85" s="257" t="s">
        <v>141</v>
      </c>
      <c r="B85" s="258"/>
      <c r="C85" s="258"/>
      <c r="D85" s="258"/>
      <c r="E85" s="258"/>
      <c r="F85" s="258"/>
      <c r="G85" s="258"/>
      <c r="H85" s="258"/>
      <c r="I85" s="259"/>
      <c r="J85" s="256" t="s">
        <v>142</v>
      </c>
      <c r="K85" s="256"/>
      <c r="L85" s="256"/>
      <c r="M85" s="256"/>
      <c r="N85" s="256"/>
      <c r="O85" s="256"/>
      <c r="P85" s="256"/>
      <c r="Q85" s="256"/>
      <c r="R85" s="256"/>
      <c r="S85" s="256"/>
      <c r="T85" s="256"/>
      <c r="U85" s="256"/>
      <c r="V85" s="256"/>
      <c r="W85" s="256"/>
      <c r="X85" s="256"/>
      <c r="Y85" s="256"/>
      <c r="Z85" s="256"/>
      <c r="AA85" s="256"/>
      <c r="AB85" s="256"/>
      <c r="AC85" s="256"/>
    </row>
    <row r="86" spans="1:29" ht="15.95" customHeight="1">
      <c r="A86" s="256" t="s">
        <v>143</v>
      </c>
      <c r="B86" s="256"/>
      <c r="C86" s="256"/>
      <c r="D86" s="256"/>
      <c r="E86" s="256"/>
      <c r="F86" s="256"/>
      <c r="G86" s="256"/>
      <c r="H86" s="256"/>
      <c r="I86" s="256"/>
      <c r="J86" s="256" t="s">
        <v>144</v>
      </c>
      <c r="K86" s="256"/>
      <c r="L86" s="256"/>
      <c r="M86" s="256"/>
      <c r="N86" s="256"/>
      <c r="O86" s="256"/>
      <c r="P86" s="256"/>
      <c r="Q86" s="256"/>
      <c r="R86" s="256"/>
      <c r="S86" s="256"/>
      <c r="T86" s="256"/>
      <c r="U86" s="256"/>
      <c r="V86" s="256"/>
      <c r="W86" s="256"/>
      <c r="X86" s="256"/>
      <c r="Y86" s="256"/>
      <c r="Z86" s="256"/>
      <c r="AA86" s="256"/>
      <c r="AB86" s="256"/>
      <c r="AC86" s="256"/>
    </row>
    <row r="87" spans="1:29" ht="15.95" customHeight="1">
      <c r="A87" s="256" t="s">
        <v>145</v>
      </c>
      <c r="B87" s="256"/>
      <c r="C87" s="256"/>
      <c r="D87" s="256"/>
      <c r="E87" s="256"/>
      <c r="F87" s="256"/>
      <c r="G87" s="256"/>
      <c r="H87" s="256"/>
      <c r="I87" s="256"/>
      <c r="J87" s="256" t="s">
        <v>146</v>
      </c>
      <c r="K87" s="256"/>
      <c r="L87" s="256"/>
      <c r="M87" s="256"/>
      <c r="N87" s="256"/>
      <c r="O87" s="256"/>
      <c r="P87" s="256"/>
      <c r="Q87" s="256"/>
      <c r="R87" s="256"/>
      <c r="S87" s="256"/>
      <c r="T87" s="256"/>
      <c r="U87" s="256"/>
      <c r="V87" s="256"/>
      <c r="W87" s="256"/>
      <c r="X87" s="256"/>
      <c r="Y87" s="256"/>
      <c r="Z87" s="256"/>
      <c r="AA87" s="256"/>
      <c r="AB87" s="256"/>
      <c r="AC87" s="256"/>
    </row>
    <row r="88" spans="1:29" ht="15.95" customHeight="1">
      <c r="A88" s="257" t="s">
        <v>147</v>
      </c>
      <c r="B88" s="258"/>
      <c r="C88" s="258"/>
      <c r="D88" s="258"/>
      <c r="E88" s="258"/>
      <c r="F88" s="258"/>
      <c r="G88" s="258"/>
      <c r="H88" s="258"/>
      <c r="I88" s="259"/>
      <c r="J88" s="256" t="s">
        <v>148</v>
      </c>
      <c r="K88" s="256"/>
      <c r="L88" s="256"/>
      <c r="M88" s="256"/>
      <c r="N88" s="256"/>
      <c r="O88" s="256"/>
      <c r="P88" s="256"/>
      <c r="Q88" s="256"/>
      <c r="R88" s="256"/>
      <c r="S88" s="256"/>
      <c r="T88" s="256"/>
      <c r="U88" s="256"/>
      <c r="V88" s="256"/>
      <c r="W88" s="256"/>
      <c r="X88" s="256"/>
      <c r="Y88" s="256"/>
      <c r="Z88" s="256"/>
      <c r="AA88" s="256"/>
      <c r="AB88" s="256"/>
      <c r="AC88" s="256"/>
    </row>
    <row r="89" spans="1:29" ht="15.95" customHeight="1">
      <c r="A89" s="272" t="s">
        <v>149</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row>
    <row r="90" spans="1:29" ht="15.7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row>
    <row r="91" spans="1:29" ht="23.2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row>
    <row r="92" spans="1:29" ht="15.9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29" ht="15.95" customHeight="1">
      <c r="A93" s="244" t="s">
        <v>150</v>
      </c>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row>
    <row r="94" spans="1:29" ht="15.95" customHeight="1">
      <c r="A94" s="244" t="s">
        <v>151</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row>
    <row r="95" spans="1:29" ht="15.95" customHeight="1">
      <c r="A95" s="244" t="s">
        <v>152</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row>
    <row r="96" spans="1:29" ht="15.95" customHeight="1">
      <c r="A96" s="244" t="s">
        <v>153</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row>
    <row r="97" spans="1:29" ht="15.95" customHeight="1">
      <c r="A97" s="244" t="s">
        <v>154</v>
      </c>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row>
    <row r="98" spans="1:29" ht="15.95" customHeight="1">
      <c r="A98" s="244" t="s">
        <v>155</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row>
    <row r="99" spans="1:29" ht="15.9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ht="15.95" customHeight="1">
      <c r="A100" s="244" t="s">
        <v>156</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row>
    <row r="101" spans="1:29" ht="15.75" customHeight="1">
      <c r="A101" s="260" t="s">
        <v>157</v>
      </c>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2"/>
    </row>
    <row r="102" spans="1:29" ht="15.75" customHeight="1">
      <c r="A102" s="263"/>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5"/>
    </row>
    <row r="103" spans="1:29" ht="15.95" customHeight="1">
      <c r="A103" s="260" t="s">
        <v>158</v>
      </c>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2"/>
    </row>
    <row r="104" spans="1:29" ht="15.95" customHeight="1">
      <c r="A104" s="266"/>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8"/>
    </row>
    <row r="105" spans="1:29" ht="15.95" customHeight="1">
      <c r="A105" s="263"/>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5"/>
    </row>
    <row r="106" spans="1:29" ht="15.95" customHeight="1">
      <c r="A106" s="260" t="s">
        <v>159</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2"/>
    </row>
    <row r="107" spans="1:29" ht="15.95" customHeight="1">
      <c r="A107" s="266"/>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8"/>
    </row>
    <row r="108" spans="1:29" ht="30" customHeight="1">
      <c r="A108" s="269" t="s">
        <v>160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1"/>
    </row>
    <row r="109" spans="1:29" ht="15.95" customHeight="1">
      <c r="A109" s="269" t="s">
        <v>161</v>
      </c>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1"/>
    </row>
    <row r="110" spans="1:29" ht="15.95" customHeight="1">
      <c r="A110" s="269" t="s">
        <v>162</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1"/>
    </row>
    <row r="111" spans="1:29" ht="15.95" customHeight="1">
      <c r="A111" s="269" t="s">
        <v>163</v>
      </c>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1"/>
    </row>
    <row r="112" spans="1:29" ht="28.5" customHeight="1">
      <c r="A112" s="273" t="s">
        <v>164</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5"/>
    </row>
    <row r="113" spans="1:29" ht="15.95" customHeight="1">
      <c r="A113" s="276" t="s">
        <v>165</v>
      </c>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7"/>
    </row>
    <row r="114" spans="1:29" ht="15.95" customHeight="1">
      <c r="A114" s="269" t="s">
        <v>166</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1"/>
    </row>
    <row r="115" spans="1:29" ht="15.95" customHeight="1">
      <c r="A115" s="269" t="s">
        <v>167</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row>
    <row r="116" spans="1:29" ht="15.95" customHeight="1">
      <c r="A116" s="269" t="s">
        <v>168</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row>
    <row r="117" spans="1:29" ht="15.95" customHeight="1">
      <c r="A117" s="273"/>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5"/>
    </row>
    <row r="118" spans="1:29" ht="15.95" customHeight="1">
      <c r="A118" s="276" t="s">
        <v>169</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7"/>
    </row>
    <row r="119" spans="1:29" ht="15.95" customHeight="1">
      <c r="A119" s="269"/>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1"/>
    </row>
    <row r="120" spans="1:29" ht="15.95" customHeight="1">
      <c r="A120" s="273"/>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5"/>
    </row>
    <row r="121" spans="1:29" ht="15.9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95" customHeight="1">
      <c r="A122" s="244" t="s">
        <v>170</v>
      </c>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row>
    <row r="123" spans="1:29" ht="15.95" customHeight="1">
      <c r="A123" s="244" t="s">
        <v>171</v>
      </c>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row>
    <row r="124" spans="1:29" ht="15.95" customHeight="1">
      <c r="A124" s="244" t="s">
        <v>172</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row>
    <row r="125" spans="1:29" ht="15.95" customHeight="1">
      <c r="A125" s="244" t="s">
        <v>173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row>
    <row r="126" spans="1:29" ht="15.95" customHeight="1">
      <c r="A126" s="244" t="s">
        <v>174</v>
      </c>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row>
    <row r="127" spans="1:29" ht="15.95" customHeight="1">
      <c r="A127" s="244" t="s">
        <v>172</v>
      </c>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row>
    <row r="128" spans="1:29" ht="15.95" customHeight="1">
      <c r="A128" s="244" t="s">
        <v>175</v>
      </c>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row>
    <row r="129" spans="1:37" ht="15.95" customHeight="1">
      <c r="A129" s="244" t="s">
        <v>176</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row>
    <row r="130" spans="1:37" ht="15.95" customHeight="1">
      <c r="A130" s="244" t="s">
        <v>172</v>
      </c>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row>
    <row r="131" spans="1:37" ht="15.95" customHeight="1">
      <c r="A131" s="244" t="s">
        <v>177</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row>
    <row r="132" spans="1:37" ht="15.95" customHeight="1">
      <c r="A132" s="244" t="s">
        <v>178</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row>
    <row r="133" spans="1:37" ht="15.95" customHeight="1">
      <c r="A133" s="244" t="s">
        <v>179</v>
      </c>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row>
    <row r="134" spans="1:37" ht="15.95" customHeight="1">
      <c r="A134" s="244" t="s">
        <v>172</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row>
    <row r="135" spans="1:37" ht="15.95" customHeight="1">
      <c r="A135" s="244" t="s">
        <v>180</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row>
    <row r="136" spans="1:37" ht="15.95" customHeight="1">
      <c r="A136" s="244" t="s">
        <v>181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row>
    <row r="137" spans="1:37" ht="15.95" customHeight="1">
      <c r="A137" s="244"/>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row>
    <row r="138" spans="1:37" ht="15.95" customHeight="1">
      <c r="A138" s="244" t="s">
        <v>172</v>
      </c>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row>
    <row r="139" spans="1:37" ht="15.95" customHeight="1">
      <c r="A139" s="244" t="s">
        <v>172</v>
      </c>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row>
    <row r="140" spans="1:37" s="20" customFormat="1" ht="15.95" customHeight="1">
      <c r="A140" s="45" t="s">
        <v>189</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9"/>
      <c r="AG140" s="3"/>
      <c r="AH140" s="4"/>
      <c r="AI140" s="4"/>
      <c r="AJ140" s="4"/>
      <c r="AK140" s="4"/>
    </row>
    <row r="141" spans="1:37" s="20" customFormat="1" ht="24"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9"/>
      <c r="AG141" s="3"/>
      <c r="AH141" s="4"/>
      <c r="AI141" s="4"/>
      <c r="AJ141" s="4"/>
      <c r="AK141" s="4"/>
    </row>
    <row r="142" spans="1:37" ht="15.9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37" ht="15.95" customHeight="1">
      <c r="A143" s="244" t="s">
        <v>182</v>
      </c>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row>
    <row r="144" spans="1:37" ht="15.95" customHeight="1">
      <c r="A144" s="244" t="s">
        <v>183</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row>
    <row r="145" spans="1:29" ht="15.95" customHeight="1">
      <c r="A145" s="244" t="s">
        <v>172</v>
      </c>
      <c r="B145" s="244"/>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row>
    <row r="146" spans="1:29" ht="15.95" customHeight="1">
      <c r="A146" s="244" t="s">
        <v>184</v>
      </c>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row>
    <row r="147" spans="1:29" ht="15.95" customHeight="1">
      <c r="A147" s="244" t="s">
        <v>185</v>
      </c>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row>
    <row r="198" spans="1:69" ht="15.9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5"/>
      <c r="AG198" s="26"/>
      <c r="AH198" s="27"/>
      <c r="AI198" s="27"/>
      <c r="AJ198" s="27"/>
      <c r="AK198" s="27"/>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row>
    <row r="199" spans="1:69" ht="15.95" customHeight="1">
      <c r="A199" s="24" t="s">
        <v>186</v>
      </c>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5"/>
      <c r="AG199" s="26"/>
      <c r="AH199" s="27"/>
      <c r="AI199" s="27"/>
      <c r="AJ199" s="27"/>
      <c r="AK199" s="27"/>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row>
    <row r="200" spans="1:69" ht="15.9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5"/>
      <c r="AG200" s="26"/>
      <c r="AH200" s="27"/>
      <c r="AI200" s="27"/>
      <c r="AJ200" s="27"/>
      <c r="AK200" s="2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row>
    <row r="201" spans="1:69" ht="15.9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5"/>
      <c r="AG201" s="26"/>
      <c r="AH201" s="27"/>
      <c r="AI201" s="27"/>
      <c r="AJ201" s="27"/>
      <c r="AK201" s="27"/>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row>
    <row r="202" spans="1:69" ht="15.9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5"/>
      <c r="AG202" s="26"/>
      <c r="AH202" s="27"/>
      <c r="AI202" s="27"/>
      <c r="AJ202" s="27"/>
      <c r="AK202" s="27"/>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row>
    <row r="203" spans="1:69" ht="15.9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5"/>
      <c r="AG203" s="26"/>
      <c r="AH203" s="27"/>
      <c r="AI203" s="27"/>
      <c r="AJ203" s="27"/>
      <c r="AK203" s="27"/>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row>
  </sheetData>
  <mergeCells count="245">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U11:V11"/>
    <mergeCell ref="U9:V9"/>
    <mergeCell ref="Y9:AA9"/>
    <mergeCell ref="AB9:AC9"/>
    <mergeCell ref="C10:E10"/>
    <mergeCell ref="F10:G10"/>
    <mergeCell ref="H10:J10"/>
    <mergeCell ref="N10:P10"/>
    <mergeCell ref="Q10:T10"/>
    <mergeCell ref="U10:V10"/>
    <mergeCell ref="Y10:AA10"/>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s>
  <phoneticPr fontId="2"/>
  <dataValidations count="3">
    <dataValidation type="list" allowBlank="1" showInputMessage="1" showErrorMessage="1" sqref="AK18:AK21" xr:uid="{00000000-0002-0000-0000-000000000000}">
      <formula1>"○,×"</formula1>
    </dataValidation>
    <dataValidation type="list" allowBlank="1" showInputMessage="1" showErrorMessage="1" sqref="AJ18:AJ21" xr:uid="{00000000-0002-0000-0000-000001000000}">
      <formula1>"健全,危険"</formula1>
    </dataValidation>
    <dataValidation type="list" allowBlank="1" showInputMessage="1" showErrorMessage="1" sqref="AG18:AG21" xr:uid="{00000000-0002-0000-0000-000002000000}">
      <formula1>"R,S,W"</formula1>
    </dataValidation>
  </dataValidations>
  <pageMargins left="0.25" right="0.25" top="0.75" bottom="0.75" header="0.3" footer="0.3"/>
  <pageSetup paperSize="9" scale="89" fitToHeight="0" orientation="portrait" r:id="rId1"/>
  <headerFooter alignWithMargins="0"/>
  <rowBreaks count="2" manualBreakCount="2">
    <brk id="63" max="16383" man="1"/>
    <brk id="11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初・幼児</cp:lastModifiedBy>
  <cp:lastPrinted>2021-01-14T01:08:36Z</cp:lastPrinted>
  <dcterms:created xsi:type="dcterms:W3CDTF">2002-12-10T23:56:45Z</dcterms:created>
  <dcterms:modified xsi:type="dcterms:W3CDTF">2022-05-09T00:08:54Z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2022-01-24T02:06:02Z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414861ed-1c17-4cdf-a2f8-abf53f24579c</vt:lpwstr>
  </property>
  <property fmtid="{D5CDD505-2E9C-101B-9397-08002B2CF9AE}" pid="8" name="MSIP_Label_d899a617-f30e-4fb8-b81c-fb6d0b94ac5b_ContentBits">
    <vt:lpwstr>0</vt:lpwstr>
  </property>
</Properties>
</file>