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216.58\幼稚園g\幼稚園Gデータ領域\Dai2\し　施設整備補助\Ｒ０５\01_私立幼稚園施設整備費補助金\01事業募集\一次\02園へ通知\"/>
    </mc:Choice>
  </mc:AlternateContent>
  <bookViews>
    <workbookView xWindow="-105" yWindow="-105" windowWidth="23250" windowHeight="12570"/>
  </bookViews>
  <sheets>
    <sheet name="作業シート" sheetId="13" r:id="rId1"/>
    <sheet name="記載例" sheetId="14" r:id="rId2"/>
    <sheet name="Sheet1" sheetId="11" r:id="rId3"/>
  </sheets>
  <definedNames>
    <definedName name="_xlnm.Print_Area" localSheetId="1">記載例!$A$1:$V$34</definedName>
    <definedName name="_xlnm.Print_Area" localSheetId="0">作業シート!$A$1:$U$34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3" l="1"/>
  <c r="H9" i="13"/>
  <c r="H10" i="13"/>
  <c r="H11" i="13"/>
  <c r="H12" i="13"/>
  <c r="H13" i="13"/>
  <c r="H14" i="13"/>
  <c r="H15" i="13"/>
  <c r="H16" i="13"/>
  <c r="H17" i="13"/>
  <c r="H18" i="13"/>
  <c r="H19" i="13"/>
  <c r="H20" i="13"/>
  <c r="H21" i="13"/>
  <c r="H22" i="13"/>
  <c r="H23" i="13"/>
  <c r="H24" i="13"/>
  <c r="H25" i="13"/>
  <c r="H26" i="13"/>
  <c r="H7" i="13"/>
  <c r="L7" i="14" l="1"/>
  <c r="W7" i="14" s="1"/>
  <c r="K2" i="14"/>
  <c r="X26" i="14"/>
  <c r="W26" i="14"/>
  <c r="I26" i="14"/>
  <c r="H26" i="14"/>
  <c r="X25" i="14"/>
  <c r="W25" i="14"/>
  <c r="I25" i="14"/>
  <c r="H25" i="14"/>
  <c r="X24" i="14"/>
  <c r="W24" i="14"/>
  <c r="I24" i="14"/>
  <c r="H24" i="14"/>
  <c r="X23" i="14"/>
  <c r="W23" i="14"/>
  <c r="I23" i="14"/>
  <c r="H23" i="14"/>
  <c r="X22" i="14"/>
  <c r="W22" i="14"/>
  <c r="I22" i="14"/>
  <c r="H22" i="14"/>
  <c r="X21" i="14"/>
  <c r="W21" i="14"/>
  <c r="I21" i="14"/>
  <c r="H21" i="14"/>
  <c r="X20" i="14"/>
  <c r="W20" i="14"/>
  <c r="I20" i="14"/>
  <c r="H20" i="14"/>
  <c r="X19" i="14"/>
  <c r="W19" i="14"/>
  <c r="I19" i="14"/>
  <c r="H19" i="14"/>
  <c r="X18" i="14"/>
  <c r="W18" i="14"/>
  <c r="I18" i="14"/>
  <c r="H18" i="14"/>
  <c r="X17" i="14"/>
  <c r="W17" i="14"/>
  <c r="I17" i="14"/>
  <c r="H17" i="14"/>
  <c r="X16" i="14"/>
  <c r="W16" i="14"/>
  <c r="I16" i="14"/>
  <c r="H16" i="14"/>
  <c r="X15" i="14"/>
  <c r="W15" i="14"/>
  <c r="I15" i="14"/>
  <c r="H15" i="14"/>
  <c r="X14" i="14"/>
  <c r="W14" i="14"/>
  <c r="I14" i="14"/>
  <c r="H14" i="14"/>
  <c r="X13" i="14"/>
  <c r="W13" i="14"/>
  <c r="I13" i="14"/>
  <c r="H13" i="14"/>
  <c r="X12" i="14"/>
  <c r="W12" i="14"/>
  <c r="I12" i="14"/>
  <c r="H12" i="14"/>
  <c r="X11" i="14"/>
  <c r="W11" i="14"/>
  <c r="I11" i="14"/>
  <c r="H11" i="14"/>
  <c r="X10" i="14"/>
  <c r="W10" i="14"/>
  <c r="I10" i="14"/>
  <c r="H10" i="14"/>
  <c r="W9" i="14"/>
  <c r="X9" i="14" s="1"/>
  <c r="I9" i="14"/>
  <c r="H9" i="14"/>
  <c r="W8" i="14"/>
  <c r="X8" i="14" s="1"/>
  <c r="I8" i="14"/>
  <c r="H8" i="14"/>
  <c r="X7" i="14"/>
  <c r="I7" i="14"/>
  <c r="H7" i="14"/>
  <c r="W7" i="13" l="1"/>
  <c r="V7" i="13"/>
  <c r="V8" i="13"/>
  <c r="W8" i="13"/>
  <c r="V9" i="13"/>
  <c r="W9" i="13"/>
  <c r="V10" i="13"/>
  <c r="W10" i="13"/>
  <c r="V11" i="13"/>
  <c r="W11" i="13"/>
  <c r="V12" i="13"/>
  <c r="W12" i="13"/>
  <c r="V13" i="13"/>
  <c r="W13" i="13"/>
  <c r="V14" i="13"/>
  <c r="W14" i="13"/>
  <c r="V15" i="13"/>
  <c r="W15" i="13"/>
  <c r="V16" i="13"/>
  <c r="W16" i="13"/>
  <c r="V17" i="13"/>
  <c r="W17" i="13"/>
  <c r="V18" i="13"/>
  <c r="W18" i="13"/>
  <c r="V19" i="13"/>
  <c r="W19" i="13"/>
  <c r="V20" i="13"/>
  <c r="W20" i="13"/>
  <c r="V21" i="13"/>
  <c r="W21" i="13"/>
  <c r="V22" i="13"/>
  <c r="W22" i="13"/>
  <c r="V23" i="13"/>
  <c r="W23" i="13"/>
  <c r="V24" i="13"/>
  <c r="W24" i="13"/>
  <c r="V25" i="13"/>
  <c r="W25" i="13"/>
  <c r="V26" i="13"/>
  <c r="W26" i="13"/>
</calcChain>
</file>

<file path=xl/comments1.xml><?xml version="1.0" encoding="utf-8"?>
<comments xmlns="http://schemas.openxmlformats.org/spreadsheetml/2006/main">
  <authors>
    <author>m</author>
  </authors>
  <commentList>
    <comment ref="E5" authorId="0" shapeId="0">
      <text>
        <r>
          <rPr>
            <sz val="11"/>
            <color indexed="81"/>
            <rFont val="MS P ゴシック"/>
            <family val="3"/>
            <charset val="128"/>
          </rPr>
          <t>改築の場合は新園舎の構造体、
耐震補強の場合は補強建物の構造体を記載</t>
        </r>
        <r>
          <rPr>
            <sz val="9"/>
            <color indexed="81"/>
            <rFont val="MS P ゴシック"/>
            <family val="3"/>
            <charset val="128"/>
          </rPr>
          <t xml:space="preserve">
</t>
        </r>
      </text>
    </comment>
    <comment ref="J5" authorId="0" shapeId="0">
      <text>
        <r>
          <rPr>
            <sz val="11"/>
            <color indexed="81"/>
            <rFont val="MS P ゴシック"/>
            <family val="3"/>
            <charset val="128"/>
          </rPr>
          <t>改築（耐震）、
耐震補強は記載</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m</author>
  </authors>
  <commentList>
    <comment ref="J5" authorId="0" shapeId="0">
      <text>
        <r>
          <rPr>
            <sz val="11"/>
            <color indexed="81"/>
            <rFont val="MS P ゴシック"/>
            <family val="3"/>
            <charset val="128"/>
          </rPr>
          <t>改築（耐震）、
耐震補強は記載</t>
        </r>
        <r>
          <rPr>
            <sz val="9"/>
            <color indexed="81"/>
            <rFont val="MS P ゴシック"/>
            <family val="3"/>
            <charset val="128"/>
          </rPr>
          <t xml:space="preserve">
</t>
        </r>
      </text>
    </comment>
    <comment ref="T5" authorId="0" shapeId="0">
      <text>
        <r>
          <rPr>
            <sz val="14"/>
            <color indexed="81"/>
            <rFont val="MS P ゴシック"/>
            <family val="3"/>
            <charset val="128"/>
          </rPr>
          <t xml:space="preserve">※○の場合、I列の補助対象工事費が按分後の額であるかを確認すること。
</t>
        </r>
      </text>
    </comment>
  </commentList>
</comments>
</file>

<file path=xl/sharedStrings.xml><?xml version="1.0" encoding="utf-8"?>
<sst xmlns="http://schemas.openxmlformats.org/spreadsheetml/2006/main" count="211" uniqueCount="99">
  <si>
    <t>都道府県名</t>
    <rPh sb="0" eb="4">
      <t>トドウフケン</t>
    </rPh>
    <rPh sb="4" eb="5">
      <t>メイ</t>
    </rPh>
    <phoneticPr fontId="1"/>
  </si>
  <si>
    <t>円</t>
    <rPh sb="0" eb="1">
      <t>エン</t>
    </rPh>
    <phoneticPr fontId="1"/>
  </si>
  <si>
    <t>学校法人</t>
    <rPh sb="0" eb="2">
      <t>ガッコウ</t>
    </rPh>
    <rPh sb="2" eb="4">
      <t>ホウジン</t>
    </rPh>
    <phoneticPr fontId="1"/>
  </si>
  <si>
    <t>園</t>
    <rPh sb="0" eb="1">
      <t>エン</t>
    </rPh>
    <phoneticPr fontId="1"/>
  </si>
  <si>
    <t>番
号</t>
    <rPh sb="0" eb="1">
      <t>バン</t>
    </rPh>
    <rPh sb="2" eb="3">
      <t>ゴウ</t>
    </rPh>
    <phoneticPr fontId="1"/>
  </si>
  <si>
    <t>構
造</t>
    <rPh sb="0" eb="1">
      <t>カマエ</t>
    </rPh>
    <rPh sb="2" eb="3">
      <t>ヅクリ</t>
    </rPh>
    <phoneticPr fontId="1"/>
  </si>
  <si>
    <t>㎡</t>
    <phoneticPr fontId="1"/>
  </si>
  <si>
    <t>補
助
率</t>
    <rPh sb="0" eb="1">
      <t>ホ</t>
    </rPh>
    <rPh sb="2" eb="3">
      <t>スケ</t>
    </rPh>
    <rPh sb="4" eb="5">
      <t>リツ</t>
    </rPh>
    <phoneticPr fontId="1"/>
  </si>
  <si>
    <t>工期
(予定)</t>
    <rPh sb="0" eb="2">
      <t>コウキ</t>
    </rPh>
    <rPh sb="4" eb="6">
      <t>ヨテイ</t>
    </rPh>
    <phoneticPr fontId="1"/>
  </si>
  <si>
    <t>合
計</t>
    <rPh sb="0" eb="1">
      <t>ゴウ</t>
    </rPh>
    <rPh sb="2" eb="3">
      <t>ケイ</t>
    </rPh>
    <phoneticPr fontId="1"/>
  </si>
  <si>
    <t>契約日
（予定）</t>
    <rPh sb="0" eb="3">
      <t>ケイヤクビ</t>
    </rPh>
    <rPh sb="5" eb="7">
      <t>ヨテイ</t>
    </rPh>
    <phoneticPr fontId="1"/>
  </si>
  <si>
    <t>千円</t>
    <rPh sb="0" eb="2">
      <t>センエン</t>
    </rPh>
    <phoneticPr fontId="1"/>
  </si>
  <si>
    <t>(別紙）</t>
    <rPh sb="1" eb="3">
      <t>ベッシ</t>
    </rPh>
    <phoneticPr fontId="1"/>
  </si>
  <si>
    <t>※２　耐震診断結果が当一覧提出時点で判明していない場合は、備考欄に提出時点の状況及び結果が判明する時期を記入すること。</t>
    <rPh sb="3" eb="5">
      <t>タイシン</t>
    </rPh>
    <rPh sb="5" eb="7">
      <t>シンダン</t>
    </rPh>
    <rPh sb="7" eb="9">
      <t>ケッカ</t>
    </rPh>
    <rPh sb="10" eb="11">
      <t>トウ</t>
    </rPh>
    <rPh sb="11" eb="13">
      <t>イチラン</t>
    </rPh>
    <rPh sb="13" eb="15">
      <t>テイシュツ</t>
    </rPh>
    <rPh sb="15" eb="17">
      <t>ジテン</t>
    </rPh>
    <rPh sb="18" eb="20">
      <t>ハンメイ</t>
    </rPh>
    <rPh sb="25" eb="27">
      <t>バアイ</t>
    </rPh>
    <rPh sb="29" eb="32">
      <t>ビコウラン</t>
    </rPh>
    <rPh sb="33" eb="35">
      <t>テイシュツ</t>
    </rPh>
    <rPh sb="35" eb="37">
      <t>ジテン</t>
    </rPh>
    <rPh sb="38" eb="40">
      <t>ジョウキョウ</t>
    </rPh>
    <rPh sb="40" eb="41">
      <t>オヨ</t>
    </rPh>
    <rPh sb="42" eb="44">
      <t>ケッカ</t>
    </rPh>
    <rPh sb="45" eb="47">
      <t>ハンメイ</t>
    </rPh>
    <rPh sb="49" eb="51">
      <t>ジキ</t>
    </rPh>
    <rPh sb="52" eb="54">
      <t>キニュウ</t>
    </rPh>
    <phoneticPr fontId="1"/>
  </si>
  <si>
    <t>※１　補助対象工事費、補助金申請額については千円未満を切捨てとする。</t>
    <rPh sb="3" eb="5">
      <t>ホジョ</t>
    </rPh>
    <rPh sb="5" eb="7">
      <t>タイショウ</t>
    </rPh>
    <rPh sb="7" eb="10">
      <t>コウジヒ</t>
    </rPh>
    <rPh sb="11" eb="14">
      <t>ホジョキン</t>
    </rPh>
    <rPh sb="14" eb="16">
      <t>シンセイ</t>
    </rPh>
    <rPh sb="16" eb="17">
      <t>ガク</t>
    </rPh>
    <rPh sb="22" eb="24">
      <t>センエン</t>
    </rPh>
    <rPh sb="24" eb="26">
      <t>ミマン</t>
    </rPh>
    <rPh sb="27" eb="29">
      <t>キリス</t>
    </rPh>
    <phoneticPr fontId="1"/>
  </si>
  <si>
    <t>都道府県番号</t>
    <rPh sb="0" eb="4">
      <t>トドウフケン</t>
    </rPh>
    <rPh sb="4" eb="6">
      <t>バンゴウ</t>
    </rPh>
    <phoneticPr fontId="1"/>
  </si>
  <si>
    <t>新築</t>
    <rPh sb="0" eb="2">
      <t>シンチク</t>
    </rPh>
    <phoneticPr fontId="1"/>
  </si>
  <si>
    <t>増築</t>
    <rPh sb="0" eb="2">
      <t>ゾウチク</t>
    </rPh>
    <phoneticPr fontId="1"/>
  </si>
  <si>
    <t>改築（耐震）</t>
    <rPh sb="0" eb="2">
      <t>カイチク</t>
    </rPh>
    <rPh sb="3" eb="5">
      <t>タイシン</t>
    </rPh>
    <phoneticPr fontId="1"/>
  </si>
  <si>
    <t>築年数</t>
    <rPh sb="0" eb="3">
      <t>チクネンスウ</t>
    </rPh>
    <phoneticPr fontId="1"/>
  </si>
  <si>
    <t>認定こども園への移行予定</t>
    <rPh sb="0" eb="2">
      <t>ニンテイ</t>
    </rPh>
    <rPh sb="5" eb="6">
      <t>エン</t>
    </rPh>
    <rPh sb="8" eb="10">
      <t>イコウ</t>
    </rPh>
    <rPh sb="10" eb="12">
      <t>ヨテイ</t>
    </rPh>
    <phoneticPr fontId="1"/>
  </si>
  <si>
    <t>○/×</t>
    <phoneticPr fontId="1"/>
  </si>
  <si>
    <t>早期着工の必要性</t>
    <rPh sb="0" eb="2">
      <t>ソウキ</t>
    </rPh>
    <rPh sb="2" eb="4">
      <t>チャッコウ</t>
    </rPh>
    <rPh sb="5" eb="8">
      <t>ヒツヨウセイ</t>
    </rPh>
    <phoneticPr fontId="1"/>
  </si>
  <si>
    <t>※４　耐震補強、改築（耐震）をおこなう場合は、必ずIs（Iw）値を記入すること。</t>
    <rPh sb="3" eb="5">
      <t>タイシン</t>
    </rPh>
    <rPh sb="5" eb="7">
      <t>ホキョウ</t>
    </rPh>
    <rPh sb="8" eb="10">
      <t>カイチク</t>
    </rPh>
    <rPh sb="11" eb="13">
      <t>タイシン</t>
    </rPh>
    <rPh sb="19" eb="21">
      <t>バアイ</t>
    </rPh>
    <rPh sb="23" eb="24">
      <t>カナラ</t>
    </rPh>
    <rPh sb="31" eb="32">
      <t>チ</t>
    </rPh>
    <rPh sb="33" eb="35">
      <t>キニュウ</t>
    </rPh>
    <phoneticPr fontId="1"/>
  </si>
  <si>
    <t>幼稚園型認定こども園</t>
    <rPh sb="0" eb="3">
      <t>ヨウチエン</t>
    </rPh>
    <rPh sb="3" eb="4">
      <t>ガタ</t>
    </rPh>
    <rPh sb="4" eb="6">
      <t>ニンテイ</t>
    </rPh>
    <rPh sb="9" eb="10">
      <t>エン</t>
    </rPh>
    <phoneticPr fontId="1"/>
  </si>
  <si>
    <t>×</t>
  </si>
  <si>
    <t>補助率</t>
    <rPh sb="0" eb="3">
      <t>ホジョリツ</t>
    </rPh>
    <phoneticPr fontId="1"/>
  </si>
  <si>
    <t>単価</t>
    <rPh sb="0" eb="2">
      <t>タンカ</t>
    </rPh>
    <phoneticPr fontId="1"/>
  </si>
  <si>
    <t>構造</t>
    <rPh sb="0" eb="2">
      <t>コウゾウ</t>
    </rPh>
    <phoneticPr fontId="1"/>
  </si>
  <si>
    <t>W</t>
    <phoneticPr fontId="1"/>
  </si>
  <si>
    <t>S</t>
    <phoneticPr fontId="1"/>
  </si>
  <si>
    <t>R</t>
    <phoneticPr fontId="1"/>
  </si>
  <si>
    <t>全事業区分</t>
    <rPh sb="0" eb="1">
      <t>ゼン</t>
    </rPh>
    <rPh sb="1" eb="3">
      <t>ジギョウ</t>
    </rPh>
    <rPh sb="3" eb="5">
      <t>クブン</t>
    </rPh>
    <phoneticPr fontId="1"/>
  </si>
  <si>
    <t>補助
資格
面積</t>
    <rPh sb="0" eb="2">
      <t>ホジョ</t>
    </rPh>
    <rPh sb="3" eb="5">
      <t>シカク</t>
    </rPh>
    <rPh sb="6" eb="8">
      <t>メンセキ</t>
    </rPh>
    <phoneticPr fontId="1"/>
  </si>
  <si>
    <t>○</t>
    <phoneticPr fontId="1"/>
  </si>
  <si>
    <t>×</t>
    <phoneticPr fontId="1"/>
  </si>
  <si>
    <r>
      <t xml:space="preserve">単　価
</t>
    </r>
    <r>
      <rPr>
        <sz val="12"/>
        <color rgb="FF0000FF"/>
        <rFont val="ＭＳ ゴシック"/>
        <family val="3"/>
        <charset val="128"/>
      </rPr>
      <t>※入力不要</t>
    </r>
    <rPh sb="0" eb="1">
      <t>タン</t>
    </rPh>
    <rPh sb="2" eb="3">
      <t>アタイ</t>
    </rPh>
    <rPh sb="5" eb="7">
      <t>ニュウリョク</t>
    </rPh>
    <rPh sb="7" eb="9">
      <t>フヨウ</t>
    </rPh>
    <phoneticPr fontId="1"/>
  </si>
  <si>
    <t>移行済み</t>
    <rPh sb="0" eb="2">
      <t>イコウ</t>
    </rPh>
    <rPh sb="2" eb="3">
      <t>ズ</t>
    </rPh>
    <phoneticPr fontId="1"/>
  </si>
  <si>
    <t>○/×/済</t>
    <rPh sb="4" eb="5">
      <t>スミ</t>
    </rPh>
    <phoneticPr fontId="1"/>
  </si>
  <si>
    <t>耐震補強（非構造）</t>
    <rPh sb="0" eb="2">
      <t>タイシン</t>
    </rPh>
    <rPh sb="2" eb="4">
      <t>ホキョウ</t>
    </rPh>
    <rPh sb="5" eb="6">
      <t>ヒ</t>
    </rPh>
    <rPh sb="6" eb="8">
      <t>コウゾウ</t>
    </rPh>
    <phoneticPr fontId="1"/>
  </si>
  <si>
    <t>耐震補強（防災）</t>
    <rPh sb="0" eb="2">
      <t>タイシン</t>
    </rPh>
    <rPh sb="2" eb="4">
      <t>ホキョウ</t>
    </rPh>
    <rPh sb="5" eb="7">
      <t>ボウサイ</t>
    </rPh>
    <phoneticPr fontId="1"/>
  </si>
  <si>
    <t>早期着工の必要性</t>
    <rPh sb="0" eb="2">
      <t>ソウキ</t>
    </rPh>
    <rPh sb="2" eb="4">
      <t>チャッコウ</t>
    </rPh>
    <rPh sb="5" eb="8">
      <t>ヒツヨウセイ</t>
    </rPh>
    <phoneticPr fontId="1"/>
  </si>
  <si>
    <t>↓2021/8/15のように入力してください</t>
    <rPh sb="14" eb="16">
      <t>ニュウリョク</t>
    </rPh>
    <phoneticPr fontId="1"/>
  </si>
  <si>
    <r>
      <t xml:space="preserve">補助対象
工事費
</t>
    </r>
    <r>
      <rPr>
        <sz val="11"/>
        <color rgb="FFFF0000"/>
        <rFont val="ＭＳ ゴシック"/>
        <family val="3"/>
        <charset val="128"/>
      </rPr>
      <t>※千円未満切捨て</t>
    </r>
    <rPh sb="0" eb="2">
      <t>ホジョ</t>
    </rPh>
    <rPh sb="2" eb="4">
      <t>タイショウ</t>
    </rPh>
    <rPh sb="5" eb="8">
      <t>コウジヒ</t>
    </rPh>
    <rPh sb="10" eb="11">
      <t>セン</t>
    </rPh>
    <rPh sb="11" eb="12">
      <t>エン</t>
    </rPh>
    <rPh sb="12" eb="14">
      <t>ミマン</t>
    </rPh>
    <rPh sb="14" eb="16">
      <t>キリス</t>
    </rPh>
    <phoneticPr fontId="1"/>
  </si>
  <si>
    <r>
      <t xml:space="preserve">補助金
申請額
</t>
    </r>
    <r>
      <rPr>
        <sz val="11"/>
        <color rgb="FFFF0000"/>
        <rFont val="ＭＳ ゴシック"/>
        <family val="3"/>
        <charset val="128"/>
      </rPr>
      <t>※千円未満切捨て</t>
    </r>
    <rPh sb="0" eb="3">
      <t>ホジョキン</t>
    </rPh>
    <rPh sb="4" eb="6">
      <t>シンセイ</t>
    </rPh>
    <rPh sb="6" eb="7">
      <t>ガク</t>
    </rPh>
    <rPh sb="9" eb="10">
      <t>セン</t>
    </rPh>
    <rPh sb="10" eb="11">
      <t>エン</t>
    </rPh>
    <rPh sb="11" eb="13">
      <t>ミマン</t>
    </rPh>
    <rPh sb="13" eb="15">
      <t>キリス</t>
    </rPh>
    <phoneticPr fontId="1"/>
  </si>
  <si>
    <t>※６　屋外教育環境整備、エコ改修事業を行う場合は、事業細目（別紙様式１記入要領に記載）を備考欄に記入すること。</t>
    <rPh sb="3" eb="5">
      <t>オクガイ</t>
    </rPh>
    <rPh sb="5" eb="7">
      <t>キョウイク</t>
    </rPh>
    <rPh sb="7" eb="9">
      <t>カンキョウ</t>
    </rPh>
    <rPh sb="9" eb="11">
      <t>セイビ</t>
    </rPh>
    <rPh sb="14" eb="16">
      <t>カイシュウ</t>
    </rPh>
    <rPh sb="16" eb="18">
      <t>ジギョウ</t>
    </rPh>
    <rPh sb="19" eb="20">
      <t>オコナ</t>
    </rPh>
    <rPh sb="21" eb="23">
      <t>バアイ</t>
    </rPh>
    <rPh sb="25" eb="27">
      <t>ジギョウ</t>
    </rPh>
    <rPh sb="27" eb="29">
      <t>サイモク</t>
    </rPh>
    <rPh sb="30" eb="32">
      <t>ベッシ</t>
    </rPh>
    <rPh sb="32" eb="34">
      <t>ヨウシキ</t>
    </rPh>
    <rPh sb="35" eb="37">
      <t>キニュウ</t>
    </rPh>
    <rPh sb="37" eb="39">
      <t>ヨウリョウ</t>
    </rPh>
    <rPh sb="40" eb="42">
      <t>キサイ</t>
    </rPh>
    <rPh sb="44" eb="46">
      <t>ビコウ</t>
    </rPh>
    <rPh sb="46" eb="47">
      <t>ラン</t>
    </rPh>
    <rPh sb="48" eb="50">
      <t>キニュウ</t>
    </rPh>
    <phoneticPr fontId="1"/>
  </si>
  <si>
    <t>※５　非構造部材の耐震対策をおこなう場合は、工事内容を備考欄に記入すること。</t>
    <rPh sb="3" eb="4">
      <t>ヒ</t>
    </rPh>
    <rPh sb="4" eb="6">
      <t>コウゾウ</t>
    </rPh>
    <rPh sb="6" eb="8">
      <t>ブザイ</t>
    </rPh>
    <rPh sb="9" eb="11">
      <t>タイシン</t>
    </rPh>
    <rPh sb="11" eb="13">
      <t>タイサク</t>
    </rPh>
    <rPh sb="18" eb="20">
      <t>バアイ</t>
    </rPh>
    <rPh sb="22" eb="24">
      <t>コウジ</t>
    </rPh>
    <rPh sb="24" eb="26">
      <t>ナイヨウ</t>
    </rPh>
    <rPh sb="27" eb="29">
      <t>ビコウ</t>
    </rPh>
    <rPh sb="29" eb="30">
      <t>ラン</t>
    </rPh>
    <rPh sb="31" eb="33">
      <t>キニュウ</t>
    </rPh>
    <phoneticPr fontId="1"/>
  </si>
  <si>
    <r>
      <t xml:space="preserve">幼稚園名
</t>
    </r>
    <r>
      <rPr>
        <sz val="12"/>
        <rFont val="ＭＳ ゴシック"/>
        <family val="3"/>
        <charset val="128"/>
      </rPr>
      <t>※改行不要</t>
    </r>
    <rPh sb="0" eb="3">
      <t>ヨウチエン</t>
    </rPh>
    <rPh sb="3" eb="4">
      <t>メイ</t>
    </rPh>
    <rPh sb="6" eb="8">
      <t>カイギョウ</t>
    </rPh>
    <rPh sb="8" eb="10">
      <t>フヨウ</t>
    </rPh>
    <phoneticPr fontId="1"/>
  </si>
  <si>
    <t>建築
面積</t>
    <rPh sb="0" eb="2">
      <t>ケンチク</t>
    </rPh>
    <rPh sb="3" eb="5">
      <t>メンセキ</t>
    </rPh>
    <phoneticPr fontId="1"/>
  </si>
  <si>
    <t>増築（感染症）</t>
    <rPh sb="0" eb="2">
      <t>ゾウチク</t>
    </rPh>
    <rPh sb="3" eb="6">
      <t>カンセンショウ</t>
    </rPh>
    <phoneticPr fontId="1"/>
  </si>
  <si>
    <t>改築（預かり保育）</t>
    <rPh sb="0" eb="2">
      <t>カイチク</t>
    </rPh>
    <rPh sb="3" eb="4">
      <t>アズ</t>
    </rPh>
    <rPh sb="6" eb="8">
      <t>ホイク</t>
    </rPh>
    <phoneticPr fontId="1"/>
  </si>
  <si>
    <t>改築（その他）</t>
    <rPh sb="0" eb="2">
      <t>カイチク</t>
    </rPh>
    <rPh sb="5" eb="6">
      <t>タ</t>
    </rPh>
    <phoneticPr fontId="1"/>
  </si>
  <si>
    <t>屋外教育（運動広場）</t>
    <rPh sb="0" eb="2">
      <t>オクガイ</t>
    </rPh>
    <rPh sb="2" eb="4">
      <t>キョウイク</t>
    </rPh>
    <rPh sb="5" eb="7">
      <t>ウンドウ</t>
    </rPh>
    <rPh sb="7" eb="9">
      <t>ヒロバ</t>
    </rPh>
    <phoneticPr fontId="1"/>
  </si>
  <si>
    <t>屋外教育（集会施設）</t>
    <rPh sb="0" eb="2">
      <t>オクガイ</t>
    </rPh>
    <rPh sb="2" eb="4">
      <t>キョウイク</t>
    </rPh>
    <rPh sb="5" eb="7">
      <t>シュウカイ</t>
    </rPh>
    <rPh sb="7" eb="9">
      <t>シセツ</t>
    </rPh>
    <phoneticPr fontId="1"/>
  </si>
  <si>
    <t>屋外教育（学習施設）</t>
    <rPh sb="0" eb="2">
      <t>オクガイ</t>
    </rPh>
    <rPh sb="2" eb="4">
      <t>キョウイク</t>
    </rPh>
    <rPh sb="5" eb="7">
      <t>ガクシュウ</t>
    </rPh>
    <rPh sb="7" eb="9">
      <t>シセツ</t>
    </rPh>
    <phoneticPr fontId="1"/>
  </si>
  <si>
    <t>耐震補強</t>
    <rPh sb="0" eb="2">
      <t>タイシン</t>
    </rPh>
    <rPh sb="2" eb="4">
      <t>ホキョウ</t>
    </rPh>
    <phoneticPr fontId="3"/>
  </si>
  <si>
    <t>防犯対策</t>
    <rPh sb="0" eb="2">
      <t>ボウハン</t>
    </rPh>
    <rPh sb="2" eb="4">
      <t>タイサク</t>
    </rPh>
    <phoneticPr fontId="3"/>
  </si>
  <si>
    <t>アスベスト等対策</t>
    <rPh sb="5" eb="6">
      <t>ナド</t>
    </rPh>
    <rPh sb="6" eb="8">
      <t>タイサク</t>
    </rPh>
    <phoneticPr fontId="3"/>
  </si>
  <si>
    <t>エコ改修</t>
    <rPh sb="2" eb="4">
      <t>カイシュウ</t>
    </rPh>
    <phoneticPr fontId="3"/>
  </si>
  <si>
    <t>内部改修（衛生）</t>
    <rPh sb="0" eb="2">
      <t>ナイブ</t>
    </rPh>
    <rPh sb="2" eb="4">
      <t>カイシュウ</t>
    </rPh>
    <rPh sb="5" eb="7">
      <t>エイセイ</t>
    </rPh>
    <phoneticPr fontId="3"/>
  </si>
  <si>
    <t>内部改修（園舎）</t>
    <rPh sb="0" eb="2">
      <t>ナイブ</t>
    </rPh>
    <rPh sb="2" eb="4">
      <t>カイシュウ</t>
    </rPh>
    <rPh sb="5" eb="7">
      <t>エンシャ</t>
    </rPh>
    <phoneticPr fontId="3"/>
  </si>
  <si>
    <r>
      <t xml:space="preserve">設置者名
</t>
    </r>
    <r>
      <rPr>
        <sz val="12"/>
        <rFont val="ＭＳ ゴシック"/>
        <family val="3"/>
        <charset val="128"/>
      </rPr>
      <t>※改行不要
※学校法人から記載</t>
    </r>
    <rPh sb="0" eb="2">
      <t>セッチ</t>
    </rPh>
    <rPh sb="2" eb="3">
      <t>シャ</t>
    </rPh>
    <rPh sb="3" eb="4">
      <t>メイ</t>
    </rPh>
    <rPh sb="6" eb="8">
      <t>カイギョウ</t>
    </rPh>
    <rPh sb="8" eb="10">
      <t>フヨウ</t>
    </rPh>
    <rPh sb="12" eb="14">
      <t>ガッコウ</t>
    </rPh>
    <rPh sb="14" eb="16">
      <t>ホウジン</t>
    </rPh>
    <rPh sb="18" eb="20">
      <t>キサイ</t>
    </rPh>
    <phoneticPr fontId="1"/>
  </si>
  <si>
    <t>数値</t>
    <rPh sb="0" eb="2">
      <t>スウチ</t>
    </rPh>
    <phoneticPr fontId="1"/>
  </si>
  <si>
    <t>耐震指数</t>
    <rPh sb="0" eb="2">
      <t>タイシン</t>
    </rPh>
    <rPh sb="2" eb="4">
      <t>シスウ</t>
    </rPh>
    <phoneticPr fontId="1"/>
  </si>
  <si>
    <t>/</t>
    <phoneticPr fontId="1"/>
  </si>
  <si>
    <t>※補助金額チェック欄</t>
    <rPh sb="1" eb="4">
      <t>ホジョキン</t>
    </rPh>
    <rPh sb="4" eb="5">
      <t>ガク</t>
    </rPh>
    <rPh sb="9" eb="10">
      <t>ラン</t>
    </rPh>
    <phoneticPr fontId="1"/>
  </si>
  <si>
    <r>
      <t>黄色着色箇所が必須記入項目となります。E～H列、I列は該当事業を選択した場合着色されます。</t>
    </r>
    <r>
      <rPr>
        <b/>
        <sz val="14"/>
        <color rgb="FFFF0000"/>
        <rFont val="ＭＳ ゴシック"/>
        <family val="3"/>
        <charset val="128"/>
      </rPr>
      <t>※プルダウンリストのあるものは、リストから選択するようにして下さい。</t>
    </r>
    <rPh sb="0" eb="2">
      <t>キイロ</t>
    </rPh>
    <rPh sb="2" eb="4">
      <t>チャクショク</t>
    </rPh>
    <rPh sb="4" eb="6">
      <t>カショ</t>
    </rPh>
    <rPh sb="7" eb="9">
      <t>ヒッス</t>
    </rPh>
    <rPh sb="9" eb="11">
      <t>キニュウ</t>
    </rPh>
    <rPh sb="11" eb="13">
      <t>コウモク</t>
    </rPh>
    <rPh sb="22" eb="23">
      <t>レツ</t>
    </rPh>
    <rPh sb="25" eb="26">
      <t>レツ</t>
    </rPh>
    <rPh sb="27" eb="29">
      <t>ガイトウ</t>
    </rPh>
    <rPh sb="29" eb="31">
      <t>ジギョウ</t>
    </rPh>
    <rPh sb="32" eb="34">
      <t>センタク</t>
    </rPh>
    <rPh sb="36" eb="38">
      <t>バアイ</t>
    </rPh>
    <rPh sb="38" eb="40">
      <t>チャクショク</t>
    </rPh>
    <rPh sb="66" eb="68">
      <t>センタク</t>
    </rPh>
    <rPh sb="75" eb="76">
      <t>クダ</t>
    </rPh>
    <phoneticPr fontId="1"/>
  </si>
  <si>
    <r>
      <t xml:space="preserve">備考（工事内容等）
</t>
    </r>
    <r>
      <rPr>
        <sz val="12"/>
        <rFont val="ＭＳ ゴシック"/>
        <family val="3"/>
        <charset val="128"/>
      </rPr>
      <t>※屋外教育、エコ改修の場合は事業細目を記載</t>
    </r>
    <rPh sb="0" eb="1">
      <t>ソナエ</t>
    </rPh>
    <rPh sb="1" eb="2">
      <t>コウ</t>
    </rPh>
    <rPh sb="3" eb="5">
      <t>コウジ</t>
    </rPh>
    <rPh sb="5" eb="7">
      <t>ナイヨウ</t>
    </rPh>
    <rPh sb="7" eb="8">
      <t>ナド</t>
    </rPh>
    <rPh sb="11" eb="13">
      <t>オクガイ</t>
    </rPh>
    <rPh sb="13" eb="15">
      <t>キョウイク</t>
    </rPh>
    <rPh sb="18" eb="20">
      <t>カイシュウ</t>
    </rPh>
    <rPh sb="21" eb="23">
      <t>バアイ</t>
    </rPh>
    <rPh sb="24" eb="26">
      <t>ジギョウ</t>
    </rPh>
    <rPh sb="26" eb="28">
      <t>サイモク</t>
    </rPh>
    <rPh sb="29" eb="31">
      <t>キサイ</t>
    </rPh>
    <phoneticPr fontId="1"/>
  </si>
  <si>
    <t>事業区分</t>
    <rPh sb="0" eb="2">
      <t>ジギョウ</t>
    </rPh>
    <rPh sb="2" eb="4">
      <t>クブン</t>
    </rPh>
    <phoneticPr fontId="1"/>
  </si>
  <si>
    <t>今回募集区分</t>
    <rPh sb="0" eb="2">
      <t>コンカイ</t>
    </rPh>
    <rPh sb="2" eb="4">
      <t>ボシュウ</t>
    </rPh>
    <rPh sb="4" eb="6">
      <t>クブン</t>
    </rPh>
    <phoneticPr fontId="1"/>
  </si>
  <si>
    <t>R</t>
  </si>
  <si>
    <t>学校法人○○</t>
    <rPh sb="0" eb="2">
      <t>ガッコウ</t>
    </rPh>
    <rPh sb="2" eb="4">
      <t>ホウジン</t>
    </rPh>
    <phoneticPr fontId="1"/>
  </si>
  <si>
    <t>○○幼稚園</t>
    <rPh sb="2" eb="5">
      <t>ヨウチエン</t>
    </rPh>
    <phoneticPr fontId="1"/>
  </si>
  <si>
    <t>改築（耐震）</t>
  </si>
  <si>
    <t>S60年（築36年）</t>
    <rPh sb="3" eb="4">
      <t>ネン</t>
    </rPh>
    <rPh sb="5" eb="6">
      <t>チク</t>
    </rPh>
    <rPh sb="8" eb="9">
      <t>ネン</t>
    </rPh>
    <phoneticPr fontId="1"/>
  </si>
  <si>
    <t>学校法人△△</t>
    <rPh sb="0" eb="2">
      <t>ガッコウ</t>
    </rPh>
    <rPh sb="2" eb="4">
      <t>ホウジン</t>
    </rPh>
    <phoneticPr fontId="1"/>
  </si>
  <si>
    <t>△△幼稚園</t>
    <rPh sb="2" eb="5">
      <t>ヨウチエン</t>
    </rPh>
    <phoneticPr fontId="1"/>
  </si>
  <si>
    <t>内部改修（衛生）</t>
  </si>
  <si>
    <t xml:space="preserve">H3年（30年経過） </t>
    <rPh sb="2" eb="3">
      <t>ネン</t>
    </rPh>
    <rPh sb="6" eb="7">
      <t>ネン</t>
    </rPh>
    <rPh sb="7" eb="9">
      <t>ケイカ</t>
    </rPh>
    <phoneticPr fontId="1"/>
  </si>
  <si>
    <t>トイレ改修（乾式化、非接触型手洗い設備の導入）</t>
    <rPh sb="3" eb="5">
      <t>カイシュウ</t>
    </rPh>
    <rPh sb="6" eb="8">
      <t>カンシキ</t>
    </rPh>
    <rPh sb="8" eb="9">
      <t>カ</t>
    </rPh>
    <rPh sb="10" eb="11">
      <t>ヒ</t>
    </rPh>
    <rPh sb="11" eb="14">
      <t>セッショクガタ</t>
    </rPh>
    <rPh sb="14" eb="16">
      <t>テアラ</t>
    </rPh>
    <rPh sb="17" eb="19">
      <t>セツビ</t>
    </rPh>
    <rPh sb="20" eb="22">
      <t>ドウニュウ</t>
    </rPh>
    <phoneticPr fontId="1"/>
  </si>
  <si>
    <t>耐震補強（非構造）</t>
  </si>
  <si>
    <t>建具及びガラスの落下防止工事</t>
    <rPh sb="0" eb="2">
      <t>タテグ</t>
    </rPh>
    <rPh sb="2" eb="3">
      <t>オヨ</t>
    </rPh>
    <rPh sb="8" eb="10">
      <t>ラッカ</t>
    </rPh>
    <rPh sb="10" eb="12">
      <t>ボウシ</t>
    </rPh>
    <rPh sb="12" eb="14">
      <t>コウジ</t>
    </rPh>
    <phoneticPr fontId="1"/>
  </si>
  <si>
    <t>着工から1ヶ月程度</t>
    <rPh sb="0" eb="2">
      <t>チャッコウ</t>
    </rPh>
    <rPh sb="6" eb="7">
      <t>ゲツ</t>
    </rPh>
    <rPh sb="7" eb="9">
      <t>テイド</t>
    </rPh>
    <phoneticPr fontId="1"/>
  </si>
  <si>
    <t>バリアフリー化工事</t>
    <rPh sb="6" eb="7">
      <t>カ</t>
    </rPh>
    <rPh sb="7" eb="9">
      <t>コウジ</t>
    </rPh>
    <phoneticPr fontId="1"/>
  </si>
  <si>
    <t>○</t>
  </si>
  <si>
    <t>※３　「早期着工の必要性」の欄については、令和３年４～５月頃に着工する必要性、可能性がある場合に○を記入して下さい。（内定前着工を認めるものではありません。）</t>
    <rPh sb="4" eb="6">
      <t>ソウキ</t>
    </rPh>
    <rPh sb="6" eb="8">
      <t>チャッコウ</t>
    </rPh>
    <rPh sb="9" eb="12">
      <t>ヒツヨウセイ</t>
    </rPh>
    <rPh sb="14" eb="15">
      <t>ラン</t>
    </rPh>
    <rPh sb="21" eb="22">
      <t>レイ</t>
    </rPh>
    <rPh sb="22" eb="23">
      <t>ワ</t>
    </rPh>
    <rPh sb="24" eb="25">
      <t>ネン</t>
    </rPh>
    <rPh sb="28" eb="29">
      <t>ガツ</t>
    </rPh>
    <rPh sb="29" eb="30">
      <t>ゴロ</t>
    </rPh>
    <rPh sb="31" eb="33">
      <t>チャッコウ</t>
    </rPh>
    <rPh sb="35" eb="38">
      <t>ヒツヨウセイ</t>
    </rPh>
    <rPh sb="39" eb="42">
      <t>カノウセイ</t>
    </rPh>
    <rPh sb="45" eb="47">
      <t>バアイ</t>
    </rPh>
    <rPh sb="50" eb="52">
      <t>キニュウ</t>
    </rPh>
    <rPh sb="54" eb="55">
      <t>クダ</t>
    </rPh>
    <rPh sb="59" eb="61">
      <t>ナイテイ</t>
    </rPh>
    <rPh sb="61" eb="62">
      <t>マエ</t>
    </rPh>
    <rPh sb="62" eb="64">
      <t>チャッコウ</t>
    </rPh>
    <rPh sb="65" eb="66">
      <t>ミト</t>
    </rPh>
    <phoneticPr fontId="1"/>
  </si>
  <si>
    <t>単　価</t>
    <rPh sb="0" eb="1">
      <t>タン</t>
    </rPh>
    <rPh sb="2" eb="3">
      <t>アタイ</t>
    </rPh>
    <phoneticPr fontId="1"/>
  </si>
  <si>
    <t>Is</t>
    <phoneticPr fontId="1"/>
  </si>
  <si>
    <t>Iw</t>
    <phoneticPr fontId="1"/>
  </si>
  <si>
    <r>
      <t xml:space="preserve">備考（工事内容等）
</t>
    </r>
    <r>
      <rPr>
        <sz val="12"/>
        <rFont val="ＭＳ ゴシック"/>
        <family val="3"/>
        <charset val="128"/>
      </rPr>
      <t>※屋外教育、エコ改修の場合は事業細目を記載
※改築の場合は旧園舎の構造体を記載</t>
    </r>
    <rPh sb="0" eb="1">
      <t>ソナエ</t>
    </rPh>
    <rPh sb="1" eb="2">
      <t>コウ</t>
    </rPh>
    <rPh sb="3" eb="5">
      <t>コウジ</t>
    </rPh>
    <rPh sb="5" eb="7">
      <t>ナイヨウ</t>
    </rPh>
    <rPh sb="7" eb="8">
      <t>ナド</t>
    </rPh>
    <rPh sb="11" eb="13">
      <t>オクガイ</t>
    </rPh>
    <rPh sb="13" eb="15">
      <t>キョウイク</t>
    </rPh>
    <rPh sb="18" eb="20">
      <t>カイシュウ</t>
    </rPh>
    <rPh sb="21" eb="23">
      <t>バアイ</t>
    </rPh>
    <rPh sb="24" eb="26">
      <t>ジギョウ</t>
    </rPh>
    <rPh sb="26" eb="28">
      <t>サイモク</t>
    </rPh>
    <rPh sb="29" eb="31">
      <t>キサイ</t>
    </rPh>
    <rPh sb="33" eb="35">
      <t>カイチク</t>
    </rPh>
    <rPh sb="36" eb="38">
      <t>バアイ</t>
    </rPh>
    <rPh sb="39" eb="40">
      <t>キュウ</t>
    </rPh>
    <rPh sb="40" eb="42">
      <t>エンシャ</t>
    </rPh>
    <rPh sb="43" eb="46">
      <t>コウゾウタイ</t>
    </rPh>
    <rPh sb="47" eb="49">
      <t>キサイ</t>
    </rPh>
    <phoneticPr fontId="1"/>
  </si>
  <si>
    <t>※６　屋外教育環境整備、エコ改修を行う場合は、事業細目（別紙様式１記入要領に記載）を備考欄に記入すること。</t>
    <rPh sb="3" eb="5">
      <t>オクガイ</t>
    </rPh>
    <rPh sb="5" eb="7">
      <t>キョウイク</t>
    </rPh>
    <rPh sb="7" eb="9">
      <t>カンキョウ</t>
    </rPh>
    <rPh sb="9" eb="11">
      <t>セイビ</t>
    </rPh>
    <rPh sb="14" eb="16">
      <t>カイシュウ</t>
    </rPh>
    <rPh sb="17" eb="18">
      <t>オコナ</t>
    </rPh>
    <rPh sb="19" eb="21">
      <t>バアイ</t>
    </rPh>
    <rPh sb="23" eb="25">
      <t>ジギョウ</t>
    </rPh>
    <rPh sb="25" eb="27">
      <t>サイモク</t>
    </rPh>
    <rPh sb="28" eb="30">
      <t>ベッシ</t>
    </rPh>
    <rPh sb="30" eb="32">
      <t>ヨウシキ</t>
    </rPh>
    <rPh sb="33" eb="35">
      <t>キニュウ</t>
    </rPh>
    <rPh sb="35" eb="37">
      <t>ヨウリョウ</t>
    </rPh>
    <rPh sb="38" eb="40">
      <t>キサイ</t>
    </rPh>
    <rPh sb="42" eb="44">
      <t>ビコウ</t>
    </rPh>
    <rPh sb="44" eb="45">
      <t>ラン</t>
    </rPh>
    <rPh sb="46" eb="48">
      <t>キニュウ</t>
    </rPh>
    <phoneticPr fontId="1"/>
  </si>
  <si>
    <t>R4.5.15～R5.3.31</t>
    <phoneticPr fontId="1"/>
  </si>
  <si>
    <t>～R5.3</t>
    <phoneticPr fontId="1"/>
  </si>
  <si>
    <t>令和５年度私立学校施設整備費補助金（私立幼稚園施設整備費）事業計画一覧【当初募集】</t>
    <rPh sb="0" eb="1">
      <t>レイ</t>
    </rPh>
    <rPh sb="1" eb="2">
      <t>ワ</t>
    </rPh>
    <rPh sb="3" eb="5">
      <t>ネンド</t>
    </rPh>
    <rPh sb="5" eb="7">
      <t>シリツ</t>
    </rPh>
    <rPh sb="7" eb="9">
      <t>ガッコウ</t>
    </rPh>
    <rPh sb="9" eb="11">
      <t>シセツ</t>
    </rPh>
    <rPh sb="11" eb="13">
      <t>セイビ</t>
    </rPh>
    <rPh sb="13" eb="14">
      <t>ヒ</t>
    </rPh>
    <rPh sb="14" eb="17">
      <t>ホジョキン</t>
    </rPh>
    <rPh sb="18" eb="20">
      <t>シリツ</t>
    </rPh>
    <rPh sb="20" eb="23">
      <t>ヨウチエン</t>
    </rPh>
    <rPh sb="23" eb="25">
      <t>シセツ</t>
    </rPh>
    <rPh sb="25" eb="27">
      <t>セイビ</t>
    </rPh>
    <rPh sb="27" eb="28">
      <t>ヒ</t>
    </rPh>
    <rPh sb="29" eb="31">
      <t>ジギョウ</t>
    </rPh>
    <rPh sb="31" eb="33">
      <t>ケイカク</t>
    </rPh>
    <rPh sb="33" eb="35">
      <t>イチラン</t>
    </rPh>
    <rPh sb="36" eb="38">
      <t>トウショ</t>
    </rPh>
    <rPh sb="38" eb="40">
      <t>ボシュウ</t>
    </rPh>
    <phoneticPr fontId="1"/>
  </si>
  <si>
    <t>耐震補強（耐震診断費のみ）</t>
    <rPh sb="0" eb="2">
      <t>タイシン</t>
    </rPh>
    <rPh sb="2" eb="4">
      <t>ホキョウ</t>
    </rPh>
    <rPh sb="5" eb="10">
      <t>タイシンシンダンヒ</t>
    </rPh>
    <phoneticPr fontId="3"/>
  </si>
  <si>
    <t>屋外教育（防音壁）</t>
    <rPh sb="0" eb="4">
      <t>オクガイキョウイク</t>
    </rPh>
    <rPh sb="5" eb="8">
      <t>ボウオンヘキ</t>
    </rPh>
    <phoneticPr fontId="1"/>
  </si>
  <si>
    <t>耐震補強（耐震診断費のみ）</t>
    <rPh sb="0" eb="4">
      <t>タイシンホキョウ</t>
    </rPh>
    <rPh sb="5" eb="10">
      <t>タイシンシンダンヒ</t>
    </rPh>
    <phoneticPr fontId="3"/>
  </si>
  <si>
    <t>改築（耐震）（耐震診断費のみ）</t>
    <rPh sb="0" eb="2">
      <t>カイチク</t>
    </rPh>
    <rPh sb="3" eb="5">
      <t>タイシン</t>
    </rPh>
    <rPh sb="7" eb="12">
      <t>タイシンシンダンヒ</t>
    </rPh>
    <phoneticPr fontId="3"/>
  </si>
  <si>
    <t>※３　「早期着工の必要性」の欄については、令和５年４～５月頃に着工する必要性、可能性がある場合に○を記入して下さい。（内定前着工を認めるものではありません。）</t>
    <rPh sb="4" eb="6">
      <t>ソウキ</t>
    </rPh>
    <rPh sb="6" eb="8">
      <t>チャッコウ</t>
    </rPh>
    <rPh sb="9" eb="12">
      <t>ヒツヨウセイ</t>
    </rPh>
    <rPh sb="14" eb="15">
      <t>ラン</t>
    </rPh>
    <rPh sb="21" eb="22">
      <t>レイ</t>
    </rPh>
    <rPh sb="22" eb="23">
      <t>ワ</t>
    </rPh>
    <rPh sb="24" eb="25">
      <t>ネン</t>
    </rPh>
    <rPh sb="28" eb="29">
      <t>ガツ</t>
    </rPh>
    <rPh sb="29" eb="30">
      <t>ゴロ</t>
    </rPh>
    <rPh sb="31" eb="33">
      <t>チャッコウ</t>
    </rPh>
    <rPh sb="35" eb="38">
      <t>ヒツヨウセイ</t>
    </rPh>
    <rPh sb="39" eb="42">
      <t>カノウセイ</t>
    </rPh>
    <rPh sb="45" eb="47">
      <t>バアイ</t>
    </rPh>
    <rPh sb="50" eb="52">
      <t>キニュウ</t>
    </rPh>
    <rPh sb="54" eb="55">
      <t>クダ</t>
    </rPh>
    <rPh sb="59" eb="61">
      <t>ナイテイ</t>
    </rPh>
    <rPh sb="61" eb="62">
      <t>マエ</t>
    </rPh>
    <rPh sb="62" eb="64">
      <t>チャッコウ</t>
    </rPh>
    <rPh sb="65" eb="66">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</si>
</sst>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quot;"/>
    <numFmt numFmtId="178" formatCode="[$-411]ge\.m\.d;@"/>
  </numFmts>
  <fonts count="17">
    <font>
      <sz val="11"/>
      <name val="ＭＳ Ｐゴシック"/>
      <family val="3"/>
      <charset val="128"/>
    </font>
    <font>
      <sz val="6"/>
      <name val="ＭＳ Ｐゴシック"/>
      <family val="3"/>
      <charset val="128"/>
    </font>
    <font>
      <sz val="12"/>
      <name val="ＭＳ ゴシック"/>
      <family val="3"/>
      <charset val="128"/>
    </font>
    <font>
      <b/>
      <sz val="9"/>
      <color indexed="81"/>
      <name val="ＭＳ Ｐゴシック"/>
      <family val="3"/>
      <charset val="128"/>
    </font>
    <font>
      <sz val="11"/>
      <name val="ＭＳ Ｐゴシック"/>
      <family val="3"/>
      <charset val="128"/>
    </font>
    <font>
      <sz val="14"/>
      <name val="ＭＳ ゴシック"/>
      <family val="3"/>
      <charset val="128"/>
    </font>
    <font>
      <sz val="18"/>
      <name val="ＭＳ ゴシック"/>
      <family val="3"/>
      <charset val="128"/>
    </font>
    <font>
      <sz val="14"/>
      <color rgb="FFFF0000"/>
      <name val="ＭＳ ゴシック"/>
      <family val="3"/>
      <charset val="128"/>
    </font>
    <font>
      <sz val="14"/>
      <color theme="1"/>
      <name val="ＭＳ ゴシック"/>
      <family val="3"/>
      <charset val="128"/>
    </font>
    <font>
      <sz val="9"/>
      <color indexed="81"/>
      <name val="MS P ゴシック"/>
      <family val="3"/>
      <charset val="128"/>
    </font>
    <font>
      <sz val="11"/>
      <color indexed="81"/>
      <name val="MS P ゴシック"/>
      <family val="3"/>
      <charset val="128"/>
    </font>
    <font>
      <sz val="12"/>
      <color rgb="FF0000FF"/>
      <name val="ＭＳ ゴシック"/>
      <family val="3"/>
      <charset val="128"/>
    </font>
    <font>
      <b/>
      <sz val="14"/>
      <color rgb="FFFF0000"/>
      <name val="ＭＳ ゴシック"/>
      <family val="3"/>
      <charset val="128"/>
    </font>
    <font>
      <sz val="14"/>
      <color indexed="81"/>
      <name val="MS P ゴシック"/>
      <family val="3"/>
      <charset val="128"/>
    </font>
    <font>
      <sz val="11"/>
      <color rgb="FFFF0000"/>
      <name val="ＭＳ ゴシック"/>
      <family val="3"/>
      <charset val="128"/>
    </font>
    <font>
      <b/>
      <sz val="18"/>
      <name val="ＭＳ 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8">
    <border>
      <left/>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00">
    <xf numFmtId="0" fontId="0" fillId="0" borderId="0" xfId="0">
      <alignment vertical="center"/>
    </xf>
    <xf numFmtId="38" fontId="0" fillId="0" borderId="0" xfId="1" applyFont="1">
      <alignment vertical="center"/>
    </xf>
    <xf numFmtId="176" fontId="5" fillId="2" borderId="5" xfId="0" applyNumberFormat="1" applyFont="1" applyFill="1" applyBorder="1" applyAlignment="1">
      <alignment horizontal="center" vertical="center"/>
    </xf>
    <xf numFmtId="0" fontId="5" fillId="0" borderId="0" xfId="0" applyFont="1" applyProtection="1">
      <alignment vertical="center"/>
      <protection locked="0"/>
    </xf>
    <xf numFmtId="0" fontId="5" fillId="0" borderId="0" xfId="0" applyFont="1" applyAlignment="1" applyProtection="1">
      <alignment vertical="center" wrapText="1"/>
      <protection locked="0"/>
    </xf>
    <xf numFmtId="177" fontId="5" fillId="0" borderId="0" xfId="0" applyNumberFormat="1" applyFont="1" applyProtection="1">
      <alignment vertical="center"/>
      <protection locked="0"/>
    </xf>
    <xf numFmtId="38" fontId="5" fillId="0" borderId="0" xfId="1" applyFont="1" applyProtection="1">
      <alignment vertical="center"/>
      <protection locked="0"/>
    </xf>
    <xf numFmtId="178" fontId="5" fillId="0" borderId="0" xfId="0" applyNumberFormat="1" applyFont="1" applyProtection="1">
      <alignment vertical="center"/>
      <protection locked="0"/>
    </xf>
    <xf numFmtId="0" fontId="5" fillId="0" borderId="0" xfId="0" applyFont="1" applyAlignment="1" applyProtection="1">
      <alignment horizontal="center" vertical="center"/>
      <protection locked="0"/>
    </xf>
    <xf numFmtId="0" fontId="5" fillId="0" borderId="5" xfId="0" applyFont="1" applyBorder="1" applyAlignment="1" applyProtection="1">
      <alignment vertical="center" wrapText="1"/>
      <protection locked="0"/>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2" borderId="1" xfId="0" applyFont="1" applyFill="1" applyBorder="1" applyAlignment="1" applyProtection="1">
      <alignment horizontal="center" vertical="center"/>
      <protection locked="0"/>
    </xf>
    <xf numFmtId="177" fontId="5" fillId="2" borderId="1" xfId="0" applyNumberFormat="1" applyFont="1" applyFill="1" applyBorder="1" applyAlignment="1" applyProtection="1">
      <alignment horizontal="right" vertical="center"/>
      <protection locked="0"/>
    </xf>
    <xf numFmtId="176" fontId="8" fillId="2" borderId="1" xfId="0" applyNumberFormat="1" applyFont="1" applyFill="1" applyBorder="1" applyAlignment="1" applyProtection="1">
      <alignment horizontal="right" vertical="center"/>
      <protection locked="0"/>
    </xf>
    <xf numFmtId="38" fontId="5" fillId="2" borderId="1" xfId="1" applyFont="1" applyFill="1" applyBorder="1" applyAlignment="1" applyProtection="1">
      <alignment horizontal="right" vertical="center"/>
      <protection locked="0"/>
    </xf>
    <xf numFmtId="178" fontId="5" fillId="2" borderId="7" xfId="0" applyNumberFormat="1" applyFont="1" applyFill="1" applyBorder="1" applyAlignment="1" applyProtection="1">
      <alignment horizontal="right" vertical="center"/>
      <protection locked="0"/>
    </xf>
    <xf numFmtId="0" fontId="5" fillId="2" borderId="9"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0" borderId="3" xfId="0" applyFont="1" applyBorder="1" applyAlignment="1" applyProtection="1">
      <alignment vertical="center" shrinkToFit="1"/>
      <protection locked="0"/>
    </xf>
    <xf numFmtId="0" fontId="5" fillId="2" borderId="2" xfId="0" applyFont="1" applyFill="1" applyBorder="1" applyAlignment="1" applyProtection="1">
      <alignment horizontal="center" vertical="center"/>
      <protection locked="0"/>
    </xf>
    <xf numFmtId="0" fontId="8" fillId="0" borderId="5" xfId="0" applyFont="1" applyBorder="1" applyAlignment="1" applyProtection="1">
      <alignment vertical="center" wrapText="1"/>
      <protection locked="0"/>
    </xf>
    <xf numFmtId="38" fontId="8" fillId="0" borderId="5" xfId="1" applyFont="1" applyFill="1" applyBorder="1" applyAlignment="1" applyProtection="1">
      <alignment vertical="center" wrapText="1"/>
      <protection locked="0"/>
    </xf>
    <xf numFmtId="178" fontId="8" fillId="0" borderId="5" xfId="0" applyNumberFormat="1" applyFont="1" applyBorder="1" applyAlignment="1" applyProtection="1">
      <alignment vertical="center" wrapText="1"/>
      <protection locked="0"/>
    </xf>
    <xf numFmtId="0" fontId="8" fillId="0" borderId="5" xfId="0" applyFont="1" applyBorder="1" applyAlignment="1" applyProtection="1">
      <alignment horizontal="center" vertical="center" wrapText="1"/>
      <protection locked="0"/>
    </xf>
    <xf numFmtId="0" fontId="5" fillId="2" borderId="12" xfId="0" applyFont="1" applyFill="1" applyBorder="1" applyAlignment="1" applyProtection="1">
      <alignment vertical="center" wrapText="1" shrinkToFit="1"/>
      <protection locked="0"/>
    </xf>
    <xf numFmtId="0" fontId="5" fillId="0" borderId="2" xfId="0" applyFont="1" applyBorder="1" applyAlignment="1" applyProtection="1">
      <alignment horizontal="center" vertical="center"/>
      <protection locked="0"/>
    </xf>
    <xf numFmtId="0" fontId="5" fillId="0" borderId="12" xfId="0" applyFont="1" applyBorder="1" applyAlignment="1" applyProtection="1">
      <alignment vertical="center" wrapText="1" shrinkToFit="1"/>
      <protection locked="0"/>
    </xf>
    <xf numFmtId="0" fontId="5" fillId="0" borderId="12" xfId="0" applyFont="1" applyBorder="1" applyAlignment="1" applyProtection="1">
      <alignment vertical="center" shrinkToFit="1"/>
      <protection locked="0"/>
    </xf>
    <xf numFmtId="0" fontId="5" fillId="0" borderId="5" xfId="0" applyFont="1" applyBorder="1" applyAlignment="1" applyProtection="1">
      <alignment horizontal="right" vertical="center" wrapText="1"/>
      <protection locked="0"/>
    </xf>
    <xf numFmtId="177" fontId="5" fillId="2" borderId="5" xfId="0" applyNumberFormat="1" applyFont="1" applyFill="1" applyBorder="1" applyAlignment="1" applyProtection="1">
      <alignment horizontal="right" vertical="center"/>
      <protection locked="0"/>
    </xf>
    <xf numFmtId="176" fontId="5" fillId="2" borderId="5" xfId="0" applyNumberFormat="1" applyFont="1" applyFill="1" applyBorder="1" applyProtection="1">
      <alignment vertical="center"/>
      <protection locked="0"/>
    </xf>
    <xf numFmtId="38" fontId="5" fillId="2" borderId="5" xfId="1" applyFont="1" applyFill="1" applyBorder="1" applyAlignment="1" applyProtection="1">
      <alignment vertical="center"/>
      <protection locked="0"/>
    </xf>
    <xf numFmtId="38" fontId="5" fillId="2" borderId="5" xfId="1" applyFont="1" applyFill="1" applyBorder="1" applyAlignment="1" applyProtection="1">
      <alignment horizontal="right" vertical="center"/>
      <protection locked="0"/>
    </xf>
    <xf numFmtId="178" fontId="5" fillId="2" borderId="5" xfId="0" applyNumberFormat="1" applyFont="1" applyFill="1" applyBorder="1" applyAlignment="1" applyProtection="1">
      <alignment horizontal="right" vertical="center"/>
      <protection locked="0"/>
    </xf>
    <xf numFmtId="178" fontId="5" fillId="2" borderId="5" xfId="0" applyNumberFormat="1" applyFont="1" applyFill="1" applyBorder="1" applyAlignment="1" applyProtection="1">
      <alignment horizontal="center" vertical="center"/>
      <protection locked="0"/>
    </xf>
    <xf numFmtId="0" fontId="5" fillId="0" borderId="5" xfId="0" applyFont="1" applyBorder="1" applyAlignment="1" applyProtection="1">
      <alignment vertical="center" shrinkToFit="1"/>
      <protection locked="0"/>
    </xf>
    <xf numFmtId="0" fontId="5" fillId="0" borderId="0" xfId="0" applyFont="1">
      <alignment vertical="center"/>
    </xf>
    <xf numFmtId="0" fontId="5" fillId="0" borderId="0" xfId="0" applyFont="1" applyAlignment="1">
      <alignment vertical="center" wrapText="1"/>
    </xf>
    <xf numFmtId="177" fontId="5" fillId="0" borderId="0" xfId="0" applyNumberFormat="1" applyFont="1">
      <alignment vertical="center"/>
    </xf>
    <xf numFmtId="38" fontId="5" fillId="0" borderId="0" xfId="1" applyFont="1" applyProtection="1">
      <alignment vertical="center"/>
    </xf>
    <xf numFmtId="178" fontId="5" fillId="0" borderId="0" xfId="0" applyNumberFormat="1" applyFont="1">
      <alignment vertical="center"/>
    </xf>
    <xf numFmtId="0" fontId="5" fillId="0" borderId="0" xfId="0" applyFont="1" applyAlignment="1">
      <alignment horizontal="center" vertical="center"/>
    </xf>
    <xf numFmtId="0" fontId="11" fillId="0" borderId="0" xfId="0" applyFont="1" applyAlignment="1">
      <alignment horizontal="center" vertical="center"/>
    </xf>
    <xf numFmtId="38" fontId="11" fillId="0" borderId="0" xfId="1" applyFont="1" applyAlignment="1" applyProtection="1">
      <alignment vertical="center" wrapText="1"/>
    </xf>
    <xf numFmtId="0" fontId="5" fillId="0" borderId="5" xfId="0" applyFont="1" applyBorder="1" applyAlignment="1" applyProtection="1">
      <alignment horizontal="center" vertical="center" wrapText="1"/>
      <protection locked="0"/>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xf>
    <xf numFmtId="178" fontId="5" fillId="2" borderId="5"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177" fontId="5" fillId="2" borderId="5" xfId="0" applyNumberFormat="1" applyFont="1" applyFill="1" applyBorder="1" applyAlignment="1">
      <alignment horizontal="center" vertical="center" wrapText="1"/>
    </xf>
    <xf numFmtId="38" fontId="5" fillId="2" borderId="5" xfId="1" applyFont="1" applyFill="1" applyBorder="1" applyAlignment="1" applyProtection="1">
      <alignment horizontal="center" vertical="center" wrapText="1"/>
    </xf>
    <xf numFmtId="178" fontId="11" fillId="0" borderId="0" xfId="0" applyNumberFormat="1" applyFont="1" applyAlignment="1">
      <alignment horizontal="left" vertical="center" wrapText="1"/>
    </xf>
    <xf numFmtId="0" fontId="7" fillId="3" borderId="0" xfId="0" applyFont="1" applyFill="1">
      <alignment vertical="center"/>
    </xf>
    <xf numFmtId="0" fontId="6" fillId="0" borderId="0" xfId="0" applyFont="1">
      <alignment vertical="center"/>
    </xf>
    <xf numFmtId="0" fontId="15" fillId="0" borderId="0" xfId="0" applyFont="1" applyAlignment="1">
      <alignment horizontal="center" vertical="center"/>
    </xf>
    <xf numFmtId="0" fontId="5" fillId="0" borderId="13" xfId="0" applyFont="1" applyBorder="1" applyAlignment="1">
      <alignment vertical="center" wrapText="1"/>
    </xf>
    <xf numFmtId="0" fontId="5" fillId="2" borderId="14" xfId="0" applyFont="1" applyFill="1" applyBorder="1" applyAlignment="1">
      <alignment vertical="center" wrapText="1"/>
    </xf>
    <xf numFmtId="0" fontId="5" fillId="2" borderId="8" xfId="0"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10" xfId="0" applyNumberFormat="1" applyFont="1" applyFill="1" applyBorder="1" applyAlignment="1" applyProtection="1">
      <alignment horizontal="center" vertical="center"/>
      <protection locked="0"/>
    </xf>
    <xf numFmtId="49" fontId="5" fillId="2" borderId="16" xfId="0" applyNumberFormat="1" applyFont="1" applyFill="1" applyBorder="1" applyAlignment="1" applyProtection="1">
      <alignment horizontal="center" vertical="center"/>
      <protection locked="0"/>
    </xf>
    <xf numFmtId="49" fontId="5" fillId="2" borderId="11" xfId="0" applyNumberFormat="1" applyFont="1" applyFill="1" applyBorder="1" applyAlignment="1" applyProtection="1">
      <alignment horizontal="center" vertical="center"/>
      <protection locked="0"/>
    </xf>
    <xf numFmtId="49" fontId="5" fillId="2" borderId="17" xfId="0" applyNumberFormat="1" applyFont="1" applyFill="1" applyBorder="1" applyAlignment="1" applyProtection="1">
      <alignment horizontal="center" vertical="center"/>
      <protection locked="0"/>
    </xf>
    <xf numFmtId="177" fontId="6" fillId="0" borderId="0" xfId="0" applyNumberFormat="1" applyFont="1">
      <alignment vertical="center"/>
    </xf>
    <xf numFmtId="177" fontId="7" fillId="3" borderId="0" xfId="0" applyNumberFormat="1" applyFont="1" applyFill="1">
      <alignment vertical="center"/>
    </xf>
    <xf numFmtId="177" fontId="8" fillId="2" borderId="5" xfId="0" applyNumberFormat="1" applyFont="1" applyFill="1" applyBorder="1" applyAlignment="1" applyProtection="1">
      <alignment vertical="center" wrapText="1"/>
      <protection locked="0"/>
    </xf>
    <xf numFmtId="0" fontId="5" fillId="2" borderId="10" xfId="0" applyFont="1" applyFill="1" applyBorder="1" applyAlignment="1">
      <alignment horizontal="center" vertical="center" wrapText="1"/>
    </xf>
    <xf numFmtId="0" fontId="5" fillId="2" borderId="11" xfId="0" applyFont="1" applyFill="1" applyBorder="1" applyAlignment="1">
      <alignment horizontal="left" vertical="center"/>
    </xf>
    <xf numFmtId="0" fontId="5" fillId="2" borderId="10" xfId="0" applyFont="1" applyFill="1" applyBorder="1" applyAlignment="1" applyProtection="1">
      <alignment horizontal="center" vertical="center"/>
      <protection locked="0"/>
    </xf>
    <xf numFmtId="0" fontId="5" fillId="0" borderId="0" xfId="0" applyFont="1" applyAlignment="1">
      <alignment horizontal="right" vertical="center"/>
    </xf>
    <xf numFmtId="0" fontId="7" fillId="3" borderId="0" xfId="0" applyFont="1" applyFill="1" applyAlignment="1">
      <alignment horizontal="right" vertical="center"/>
    </xf>
    <xf numFmtId="0" fontId="5" fillId="2" borderId="11" xfId="0" applyFont="1" applyFill="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8" fillId="2" borderId="10" xfId="0" applyFont="1" applyFill="1" applyBorder="1" applyAlignment="1" applyProtection="1">
      <alignment horizontal="center" vertical="center" wrapText="1"/>
      <protection locked="0"/>
    </xf>
    <xf numFmtId="0" fontId="6" fillId="0" borderId="0" xfId="0" applyFont="1" applyAlignment="1">
      <alignment horizontal="center" vertical="center"/>
    </xf>
    <xf numFmtId="0" fontId="7" fillId="3" borderId="0" xfId="0" applyFont="1" applyFill="1" applyAlignment="1">
      <alignment horizontal="center" vertical="center"/>
    </xf>
    <xf numFmtId="0" fontId="8" fillId="2" borderId="11" xfId="0" applyFont="1" applyFill="1" applyBorder="1" applyAlignment="1">
      <alignment horizontal="right" vertical="center" wrapText="1"/>
    </xf>
    <xf numFmtId="0" fontId="8" fillId="0" borderId="17"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protection locked="0"/>
    </xf>
    <xf numFmtId="0" fontId="8" fillId="2" borderId="11" xfId="0" applyFont="1" applyFill="1" applyBorder="1" applyAlignment="1" applyProtection="1">
      <alignment horizontal="center" vertical="center" wrapText="1"/>
      <protection locked="0"/>
    </xf>
    <xf numFmtId="178" fontId="6" fillId="0" borderId="0" xfId="0" applyNumberFormat="1" applyFont="1">
      <alignment vertical="center"/>
    </xf>
    <xf numFmtId="178" fontId="7" fillId="3" borderId="0" xfId="0" applyNumberFormat="1" applyFont="1" applyFill="1">
      <alignment vertical="center"/>
    </xf>
    <xf numFmtId="38" fontId="5" fillId="0" borderId="0" xfId="1" applyFont="1" applyAlignment="1" applyProtection="1">
      <alignment horizontal="center" vertical="center"/>
      <protection locked="0"/>
    </xf>
    <xf numFmtId="38" fontId="5" fillId="0" borderId="0" xfId="1" applyFont="1" applyBorder="1" applyAlignment="1" applyProtection="1">
      <alignment horizontal="center" vertical="center"/>
      <protection locked="0"/>
    </xf>
    <xf numFmtId="38" fontId="5" fillId="0" borderId="0" xfId="1" applyFont="1" applyAlignment="1" applyProtection="1">
      <alignment horizontal="left" vertical="center"/>
      <protection locked="0"/>
    </xf>
    <xf numFmtId="38" fontId="5" fillId="0" borderId="0" xfId="1" applyFont="1" applyAlignment="1" applyProtection="1">
      <alignment horizontal="center" vertical="center"/>
    </xf>
    <xf numFmtId="0" fontId="8" fillId="2" borderId="5" xfId="0" applyFont="1" applyFill="1" applyBorder="1" applyAlignment="1" applyProtection="1">
      <alignment horizontal="center" vertical="center" wrapText="1"/>
      <protection locked="0"/>
    </xf>
    <xf numFmtId="38" fontId="5" fillId="0" borderId="0" xfId="1" applyFont="1" applyFill="1" applyAlignment="1" applyProtection="1">
      <alignment horizontal="center" vertical="center"/>
      <protection locked="0"/>
    </xf>
    <xf numFmtId="38" fontId="16" fillId="0" borderId="0" xfId="1" applyFont="1">
      <alignment vertical="center"/>
    </xf>
    <xf numFmtId="0" fontId="16" fillId="0" borderId="0" xfId="0" applyFont="1">
      <alignment vertical="center"/>
    </xf>
    <xf numFmtId="0" fontId="5" fillId="0" borderId="0" xfId="0" applyFont="1" applyProtection="1">
      <alignment vertical="center"/>
      <protection locked="0"/>
    </xf>
    <xf numFmtId="178" fontId="11" fillId="0" borderId="0" xfId="0" applyNumberFormat="1" applyFont="1" applyAlignment="1">
      <alignment horizontal="left" vertical="center" wrapText="1"/>
    </xf>
    <xf numFmtId="0" fontId="5" fillId="0" borderId="15" xfId="0" applyFont="1" applyBorder="1" applyAlignment="1">
      <alignment horizontal="center" vertical="center"/>
    </xf>
    <xf numFmtId="0" fontId="5" fillId="0" borderId="14" xfId="0" applyFont="1" applyBorder="1" applyAlignment="1">
      <alignment horizontal="center" vertical="center"/>
    </xf>
    <xf numFmtId="177" fontId="5" fillId="2" borderId="15" xfId="0" applyNumberFormat="1" applyFont="1" applyFill="1" applyBorder="1" applyAlignment="1">
      <alignment horizontal="center" vertical="center"/>
    </xf>
    <xf numFmtId="177" fontId="5" fillId="2" borderId="14" xfId="0" applyNumberFormat="1" applyFont="1" applyFill="1" applyBorder="1" applyAlignment="1">
      <alignment horizontal="center" vertical="center"/>
    </xf>
    <xf numFmtId="0" fontId="15" fillId="0" borderId="0" xfId="0" applyFont="1" applyAlignment="1">
      <alignment horizontal="center" vertical="center"/>
    </xf>
  </cellXfs>
  <cellStyles count="2">
    <cellStyle name="桁区切り" xfId="1" builtinId="6"/>
    <cellStyle name="標準" xfId="0" builtinId="0"/>
  </cellStyles>
  <dxfs count="3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s>
  <tableStyles count="0" defaultTableStyle="TableStyleMedium2" defaultPivotStyle="PivotStyleLight16"/>
  <colors>
    <mruColors>
      <color rgb="FFFFFFCC"/>
      <color rgb="FFFFFF99"/>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734786</xdr:rowOff>
    </xdr:from>
    <xdr:to>
      <xdr:col>2</xdr:col>
      <xdr:colOff>1387930</xdr:colOff>
      <xdr:row>8</xdr:row>
      <xdr:rowOff>653143</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53786" y="3333750"/>
          <a:ext cx="3061608" cy="141514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285750</xdr:colOff>
      <xdr:row>9</xdr:row>
      <xdr:rowOff>285750</xdr:rowOff>
    </xdr:from>
    <xdr:to>
      <xdr:col>2</xdr:col>
      <xdr:colOff>571500</xdr:colOff>
      <xdr:row>10</xdr:row>
      <xdr:rowOff>625928</xdr:rowOff>
    </xdr:to>
    <xdr:sp macro="" textlink="">
      <xdr:nvSpPr>
        <xdr:cNvPr id="4" name="角丸四角形 14">
          <a:extLst>
            <a:ext uri="{FF2B5EF4-FFF2-40B4-BE49-F238E27FC236}">
              <a16:creationId xmlns:a16="http://schemas.microsoft.com/office/drawing/2014/main" id="{00000000-0008-0000-0100-000004000000}"/>
            </a:ext>
          </a:extLst>
        </xdr:cNvPr>
        <xdr:cNvSpPr/>
      </xdr:nvSpPr>
      <xdr:spPr>
        <a:xfrm>
          <a:off x="639536" y="5129893"/>
          <a:ext cx="1959428" cy="1088571"/>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１つの園で、複数の区分を申請をする場合は、複数行を使ってください。</a:t>
          </a:r>
        </a:p>
      </xdr:txBody>
    </xdr:sp>
    <xdr:clientData/>
  </xdr:twoCellAnchor>
  <xdr:twoCellAnchor>
    <xdr:from>
      <xdr:col>1</xdr:col>
      <xdr:colOff>1347107</xdr:colOff>
      <xdr:row>8</xdr:row>
      <xdr:rowOff>666750</xdr:rowOff>
    </xdr:from>
    <xdr:to>
      <xdr:col>1</xdr:col>
      <xdr:colOff>1442357</xdr:colOff>
      <xdr:row>9</xdr:row>
      <xdr:rowOff>326571</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H="1" flipV="1">
          <a:off x="1700893" y="4762500"/>
          <a:ext cx="95250" cy="408214"/>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xdr:row>
      <xdr:rowOff>54429</xdr:rowOff>
    </xdr:from>
    <xdr:to>
      <xdr:col>3</xdr:col>
      <xdr:colOff>1959428</xdr:colOff>
      <xdr:row>8</xdr:row>
      <xdr:rowOff>721179</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3701143" y="1592036"/>
          <a:ext cx="1959428" cy="322489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0</xdr:colOff>
      <xdr:row>9</xdr:row>
      <xdr:rowOff>367394</xdr:rowOff>
    </xdr:from>
    <xdr:to>
      <xdr:col>3</xdr:col>
      <xdr:colOff>1455965</xdr:colOff>
      <xdr:row>10</xdr:row>
      <xdr:rowOff>285751</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3701143" y="5211537"/>
          <a:ext cx="1455965" cy="666750"/>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200" b="0" i="0">
              <a:solidFill>
                <a:sysClr val="windowText" lastClr="000000"/>
              </a:solidFill>
              <a:latin typeface="Meiryo UI" panose="020B0604030504040204" pitchFamily="50" charset="-128"/>
              <a:ea typeface="Meiryo UI" panose="020B0604030504040204" pitchFamily="50" charset="-128"/>
            </a:rPr>
            <a:t>申請する事業区分をプルダウンから選択してください。</a:t>
          </a:r>
        </a:p>
      </xdr:txBody>
    </xdr:sp>
    <xdr:clientData/>
  </xdr:twoCellAnchor>
  <xdr:twoCellAnchor>
    <xdr:from>
      <xdr:col>3</xdr:col>
      <xdr:colOff>966107</xdr:colOff>
      <xdr:row>8</xdr:row>
      <xdr:rowOff>721179</xdr:rowOff>
    </xdr:from>
    <xdr:to>
      <xdr:col>3</xdr:col>
      <xdr:colOff>1061357</xdr:colOff>
      <xdr:row>9</xdr:row>
      <xdr:rowOff>381000</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H="1" flipV="1">
          <a:off x="4667250" y="4816929"/>
          <a:ext cx="95250" cy="408214"/>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13608</xdr:colOff>
      <xdr:row>9</xdr:row>
      <xdr:rowOff>190500</xdr:rowOff>
    </xdr:from>
    <xdr:to>
      <xdr:col>7</xdr:col>
      <xdr:colOff>95251</xdr:colOff>
      <xdr:row>10</xdr:row>
      <xdr:rowOff>653142</xdr:rowOff>
    </xdr:to>
    <xdr:sp macro="" textlink="">
      <xdr:nvSpPr>
        <xdr:cNvPr id="10" name="角丸四角形 14">
          <a:extLst>
            <a:ext uri="{FF2B5EF4-FFF2-40B4-BE49-F238E27FC236}">
              <a16:creationId xmlns:a16="http://schemas.microsoft.com/office/drawing/2014/main" id="{00000000-0008-0000-0100-00000A000000}"/>
            </a:ext>
          </a:extLst>
        </xdr:cNvPr>
        <xdr:cNvSpPr/>
      </xdr:nvSpPr>
      <xdr:spPr>
        <a:xfrm>
          <a:off x="5728608" y="5034643"/>
          <a:ext cx="2217964" cy="1211035"/>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0" i="0" kern="1200" baseline="0">
              <a:solidFill>
                <a:sysClr val="windowText" lastClr="000000"/>
              </a:solidFill>
              <a:latin typeface="Meiryo UI" panose="020B0604030504040204" pitchFamily="50" charset="-128"/>
              <a:ea typeface="Meiryo UI" panose="020B0604030504040204" pitchFamily="50" charset="-128"/>
            </a:rPr>
            <a:t>改築（耐震）は、面積等記載してください。構造体について空欄となっている例が多くありますので必ず選択して下さい。単価については、構造体を選択すると事務連絡に記載の額が自動で入力されます。</a:t>
          </a:r>
          <a:endParaRPr kumimoji="1" lang="en-US" altLang="ja-JP" sz="1100" b="0" i="0" kern="12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15</xdr:col>
      <xdr:colOff>68034</xdr:colOff>
      <xdr:row>4</xdr:row>
      <xdr:rowOff>40822</xdr:rowOff>
    </xdr:from>
    <xdr:to>
      <xdr:col>16</xdr:col>
      <xdr:colOff>13606</xdr:colOff>
      <xdr:row>8</xdr:row>
      <xdr:rowOff>598714</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12600213" y="1578429"/>
          <a:ext cx="1102179" cy="311603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421821</xdr:colOff>
      <xdr:row>7</xdr:row>
      <xdr:rowOff>136072</xdr:rowOff>
    </xdr:from>
    <xdr:to>
      <xdr:col>5</xdr:col>
      <xdr:colOff>231322</xdr:colOff>
      <xdr:row>9</xdr:row>
      <xdr:rowOff>204108</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flipH="1" flipV="1">
          <a:off x="6136821" y="3483429"/>
          <a:ext cx="244930" cy="156482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217714</xdr:colOff>
      <xdr:row>9</xdr:row>
      <xdr:rowOff>244929</xdr:rowOff>
    </xdr:from>
    <xdr:to>
      <xdr:col>15</xdr:col>
      <xdr:colOff>1142999</xdr:colOff>
      <xdr:row>12</xdr:row>
      <xdr:rowOff>54430</xdr:rowOff>
    </xdr:to>
    <xdr:sp macro="" textlink="">
      <xdr:nvSpPr>
        <xdr:cNvPr id="14" name="角丸四角形 2">
          <a:extLst>
            <a:ext uri="{FF2B5EF4-FFF2-40B4-BE49-F238E27FC236}">
              <a16:creationId xmlns:a16="http://schemas.microsoft.com/office/drawing/2014/main" id="{00000000-0008-0000-0100-00000E000000}"/>
            </a:ext>
          </a:extLst>
        </xdr:cNvPr>
        <xdr:cNvSpPr/>
      </xdr:nvSpPr>
      <xdr:spPr>
        <a:xfrm>
          <a:off x="12749893" y="5089072"/>
          <a:ext cx="925285" cy="2054679"/>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補助対象外経費を引いた額に補助率をかけた金額となります。</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印刷範囲外にチェック欄を設けましたので御活用下さい。</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40821</xdr:colOff>
      <xdr:row>3</xdr:row>
      <xdr:rowOff>312964</xdr:rowOff>
    </xdr:from>
    <xdr:to>
      <xdr:col>7</xdr:col>
      <xdr:colOff>979715</xdr:colOff>
      <xdr:row>7</xdr:row>
      <xdr:rowOff>97972</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5755821" y="1455964"/>
          <a:ext cx="3075215" cy="198936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476250</xdr:colOff>
      <xdr:row>8</xdr:row>
      <xdr:rowOff>585108</xdr:rowOff>
    </xdr:from>
    <xdr:to>
      <xdr:col>15</xdr:col>
      <xdr:colOff>571500</xdr:colOff>
      <xdr:row>9</xdr:row>
      <xdr:rowOff>244929</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flipH="1" flipV="1">
          <a:off x="13008429" y="4680858"/>
          <a:ext cx="95250" cy="408214"/>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353786</xdr:colOff>
      <xdr:row>9</xdr:row>
      <xdr:rowOff>557893</xdr:rowOff>
    </xdr:from>
    <xdr:to>
      <xdr:col>13</xdr:col>
      <xdr:colOff>1</xdr:colOff>
      <xdr:row>11</xdr:row>
      <xdr:rowOff>190500</xdr:rowOff>
    </xdr:to>
    <xdr:sp macro="" textlink="">
      <xdr:nvSpPr>
        <xdr:cNvPr id="17" name="角丸四角形 2">
          <a:extLst>
            <a:ext uri="{FF2B5EF4-FFF2-40B4-BE49-F238E27FC236}">
              <a16:creationId xmlns:a16="http://schemas.microsoft.com/office/drawing/2014/main" id="{00000000-0008-0000-0100-000011000000}"/>
            </a:ext>
          </a:extLst>
        </xdr:cNvPr>
        <xdr:cNvSpPr/>
      </xdr:nvSpPr>
      <xdr:spPr>
        <a:xfrm>
          <a:off x="10150929" y="5402036"/>
          <a:ext cx="1986643" cy="1129393"/>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耐震補強工事のうち、以下のものについては補助率が</a:t>
          </a:r>
          <a:r>
            <a:rPr kumimoji="1" lang="en-US" altLang="ja-JP" sz="1200" b="0" i="0">
              <a:solidFill>
                <a:srgbClr val="0000CC"/>
              </a:solidFill>
              <a:latin typeface="Meiryo UI" panose="020B0604030504040204" pitchFamily="50" charset="-128"/>
              <a:ea typeface="Meiryo UI" panose="020B0604030504040204" pitchFamily="50" charset="-128"/>
            </a:rPr>
            <a:t>1/2</a:t>
          </a:r>
          <a:r>
            <a:rPr kumimoji="1" lang="ja-JP" altLang="en-US" sz="1100" b="0" i="0">
              <a:solidFill>
                <a:sysClr val="windowText" lastClr="000000"/>
              </a:solidFill>
              <a:latin typeface="Meiryo UI" panose="020B0604030504040204" pitchFamily="50" charset="-128"/>
              <a:ea typeface="Meiryo UI" panose="020B0604030504040204" pitchFamily="50" charset="-128"/>
            </a:rPr>
            <a:t>になります。</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en-US" altLang="ja-JP" sz="1100" b="0" i="0">
              <a:solidFill>
                <a:sysClr val="windowText" lastClr="000000"/>
              </a:solidFill>
              <a:latin typeface="Meiryo UI" panose="020B0604030504040204" pitchFamily="50" charset="-128"/>
              <a:ea typeface="Meiryo UI" panose="020B0604030504040204" pitchFamily="50" charset="-128"/>
            </a:rPr>
            <a:t>※</a:t>
          </a:r>
          <a:r>
            <a:rPr kumimoji="1" lang="ja-JP" altLang="en-US" sz="1100" b="0" i="0">
              <a:solidFill>
                <a:sysClr val="windowText" lastClr="000000"/>
              </a:solidFill>
              <a:latin typeface="Meiryo UI" panose="020B0604030504040204" pitchFamily="50" charset="-128"/>
              <a:ea typeface="Meiryo UI" panose="020B0604030504040204" pitchFamily="50" charset="-128"/>
            </a:rPr>
            <a:t>それ以外は、</a:t>
          </a:r>
          <a:r>
            <a:rPr kumimoji="1" lang="en-US" altLang="ja-JP" sz="1100" b="0" i="0">
              <a:solidFill>
                <a:sysClr val="windowText" lastClr="000000"/>
              </a:solidFill>
              <a:latin typeface="Meiryo UI" panose="020B0604030504040204" pitchFamily="50" charset="-128"/>
              <a:ea typeface="Meiryo UI" panose="020B0604030504040204" pitchFamily="50" charset="-128"/>
            </a:rPr>
            <a:t>1/3</a:t>
          </a:r>
          <a:r>
            <a:rPr kumimoji="1" lang="ja-JP" altLang="en-US" sz="1100" b="0" i="0">
              <a:solidFill>
                <a:sysClr val="windowText" lastClr="000000"/>
              </a:solidFill>
              <a:latin typeface="Meiryo UI" panose="020B0604030504040204" pitchFamily="50" charset="-128"/>
              <a:ea typeface="Meiryo UI" panose="020B0604030504040204" pitchFamily="50" charset="-128"/>
            </a:rPr>
            <a:t>になります。</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・非木造：</a:t>
          </a:r>
          <a:r>
            <a:rPr kumimoji="1" lang="en-US" altLang="ja-JP" sz="1100" b="0" i="0">
              <a:solidFill>
                <a:sysClr val="windowText" lastClr="000000"/>
              </a:solidFill>
              <a:latin typeface="Meiryo UI" panose="020B0604030504040204" pitchFamily="50" charset="-128"/>
              <a:ea typeface="Meiryo UI" panose="020B0604030504040204" pitchFamily="50" charset="-128"/>
            </a:rPr>
            <a:t>I</a:t>
          </a:r>
          <a:r>
            <a:rPr kumimoji="1" lang="ja-JP" altLang="en-US" sz="1100" b="0" i="0">
              <a:solidFill>
                <a:sysClr val="windowText" lastClr="000000"/>
              </a:solidFill>
              <a:latin typeface="Meiryo UI" panose="020B0604030504040204" pitchFamily="50" charset="-128"/>
              <a:ea typeface="Meiryo UI" panose="020B0604030504040204" pitchFamily="50" charset="-128"/>
            </a:rPr>
            <a:t>ｓ値</a:t>
          </a:r>
          <a:r>
            <a:rPr kumimoji="1" lang="en-US" altLang="ja-JP" sz="1100" b="0" i="0">
              <a:solidFill>
                <a:sysClr val="windowText" lastClr="000000"/>
              </a:solidFill>
              <a:latin typeface="Meiryo UI" panose="020B0604030504040204" pitchFamily="50" charset="-128"/>
              <a:ea typeface="Meiryo UI" panose="020B0604030504040204" pitchFamily="50" charset="-128"/>
            </a:rPr>
            <a:t>0.3</a:t>
          </a:r>
          <a:r>
            <a:rPr kumimoji="1" lang="ja-JP" altLang="en-US" sz="1100" b="0" i="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・木造：</a:t>
          </a:r>
          <a:r>
            <a:rPr kumimoji="1" lang="en-US" altLang="ja-JP" sz="1100" b="0" i="0">
              <a:solidFill>
                <a:sysClr val="windowText" lastClr="000000"/>
              </a:solidFill>
              <a:latin typeface="Meiryo UI" panose="020B0604030504040204" pitchFamily="50" charset="-128"/>
              <a:ea typeface="Meiryo UI" panose="020B0604030504040204" pitchFamily="50" charset="-128"/>
            </a:rPr>
            <a:t>Iw</a:t>
          </a:r>
          <a:r>
            <a:rPr kumimoji="1" lang="ja-JP" altLang="en-US" sz="1100" b="0" i="0">
              <a:solidFill>
                <a:sysClr val="windowText" lastClr="000000"/>
              </a:solidFill>
              <a:latin typeface="Meiryo UI" panose="020B0604030504040204" pitchFamily="50" charset="-128"/>
              <a:ea typeface="Meiryo UI" panose="020B0604030504040204" pitchFamily="50" charset="-128"/>
            </a:rPr>
            <a:t>値</a:t>
          </a:r>
          <a:r>
            <a:rPr kumimoji="1" lang="en-US" altLang="ja-JP" sz="1100" b="0" i="0">
              <a:solidFill>
                <a:sysClr val="windowText" lastClr="000000"/>
              </a:solidFill>
              <a:latin typeface="Meiryo UI" panose="020B0604030504040204" pitchFamily="50" charset="-128"/>
              <a:ea typeface="Meiryo UI" panose="020B0604030504040204" pitchFamily="50" charset="-128"/>
            </a:rPr>
            <a:t>0.7</a:t>
          </a:r>
          <a:r>
            <a:rPr kumimoji="1" lang="ja-JP" altLang="en-US" sz="1100" b="0" i="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12</xdr:col>
      <xdr:colOff>13607</xdr:colOff>
      <xdr:row>4</xdr:row>
      <xdr:rowOff>54428</xdr:rowOff>
    </xdr:from>
    <xdr:to>
      <xdr:col>14</xdr:col>
      <xdr:colOff>231322</xdr:colOff>
      <xdr:row>8</xdr:row>
      <xdr:rowOff>612320</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11906250" y="1592035"/>
          <a:ext cx="612322" cy="311603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721178</xdr:colOff>
      <xdr:row>8</xdr:row>
      <xdr:rowOff>639537</xdr:rowOff>
    </xdr:from>
    <xdr:to>
      <xdr:col>12</xdr:col>
      <xdr:colOff>122464</xdr:colOff>
      <xdr:row>9</xdr:row>
      <xdr:rowOff>503464</xdr:rowOff>
    </xdr:to>
    <xdr:cxnSp macro="">
      <xdr:nvCxnSpPr>
        <xdr:cNvPr id="20" name="直線コネクタ 19">
          <a:extLst>
            <a:ext uri="{FF2B5EF4-FFF2-40B4-BE49-F238E27FC236}">
              <a16:creationId xmlns:a16="http://schemas.microsoft.com/office/drawing/2014/main" id="{00000000-0008-0000-0100-000014000000}"/>
            </a:ext>
          </a:extLst>
        </xdr:cNvPr>
        <xdr:cNvCxnSpPr/>
      </xdr:nvCxnSpPr>
      <xdr:spPr>
        <a:xfrm flipV="1">
          <a:off x="11457214" y="4735287"/>
          <a:ext cx="557893" cy="612320"/>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34"/>
  <sheetViews>
    <sheetView tabSelected="1" view="pageBreakPreview" zoomScale="60" zoomScaleNormal="60" workbookViewId="0">
      <pane ySplit="5" topLeftCell="A6" activePane="bottomLeft" state="frozen"/>
      <selection pane="bottomLeft" activeCell="B5" sqref="B5"/>
    </sheetView>
  </sheetViews>
  <sheetFormatPr defaultColWidth="9" defaultRowHeight="18" customHeight="1"/>
  <cols>
    <col min="1" max="1" width="4.625" style="3" customWidth="1"/>
    <col min="2" max="3" width="22" style="4" customWidth="1"/>
    <col min="4" max="4" width="26.5" style="4" customWidth="1"/>
    <col min="5" max="5" width="5.625" style="8" customWidth="1"/>
    <col min="6" max="6" width="11.625" style="5" customWidth="1"/>
    <col min="7" max="7" width="10.625" style="5" customWidth="1"/>
    <col min="8" max="8" width="13.375" style="3" customWidth="1"/>
    <col min="9" max="9" width="5" style="74" customWidth="1"/>
    <col min="10" max="10" width="7.125" style="8" customWidth="1"/>
    <col min="11" max="11" width="12.375" style="8" customWidth="1"/>
    <col min="12" max="12" width="15.25" style="6" customWidth="1"/>
    <col min="13" max="13" width="3.125" style="8" customWidth="1"/>
    <col min="14" max="14" width="2" style="8" customWidth="1"/>
    <col min="15" max="15" width="3.125" style="8" customWidth="1"/>
    <col min="16" max="16" width="15.25" style="6" customWidth="1"/>
    <col min="17" max="17" width="17.625" style="7" customWidth="1"/>
    <col min="18" max="18" width="17.625" style="3" customWidth="1"/>
    <col min="19" max="19" width="11.125" style="7" customWidth="1"/>
    <col min="20" max="20" width="11.125" style="8" customWidth="1"/>
    <col min="21" max="21" width="51.25" style="3" customWidth="1"/>
    <col min="22" max="22" width="13.5" style="85" customWidth="1"/>
    <col min="23" max="23" width="13.25" style="8" customWidth="1"/>
    <col min="24" max="16384" width="9" style="3"/>
  </cols>
  <sheetData>
    <row r="1" spans="1:23" ht="18" customHeight="1">
      <c r="A1" s="38" t="s">
        <v>12</v>
      </c>
      <c r="B1" s="39"/>
      <c r="C1" s="39"/>
      <c r="D1" s="39"/>
      <c r="E1" s="43"/>
      <c r="F1" s="40"/>
      <c r="G1" s="40"/>
      <c r="H1" s="38"/>
      <c r="I1" s="71"/>
      <c r="J1" s="43"/>
      <c r="K1" s="43"/>
      <c r="L1" s="41"/>
      <c r="M1" s="43"/>
      <c r="N1" s="43"/>
      <c r="O1" s="43"/>
      <c r="P1" s="41"/>
      <c r="Q1" s="42"/>
      <c r="R1" s="38"/>
      <c r="S1" s="42"/>
      <c r="T1" s="43"/>
      <c r="U1" s="38"/>
    </row>
    <row r="2" spans="1:23" ht="36" customHeight="1">
      <c r="A2" s="99" t="s">
        <v>93</v>
      </c>
      <c r="B2" s="99"/>
      <c r="C2" s="99"/>
      <c r="D2" s="99"/>
      <c r="E2" s="99"/>
      <c r="F2" s="99"/>
      <c r="G2" s="99"/>
      <c r="H2" s="99"/>
      <c r="I2" s="99"/>
      <c r="J2" s="99"/>
      <c r="K2" s="99"/>
      <c r="L2" s="99"/>
      <c r="M2" s="99"/>
      <c r="N2" s="99"/>
      <c r="O2" s="99"/>
      <c r="P2" s="99"/>
      <c r="Q2" s="99"/>
      <c r="R2" s="99"/>
      <c r="S2" s="99"/>
      <c r="T2" s="99"/>
      <c r="U2" s="99"/>
    </row>
    <row r="3" spans="1:23" ht="35.25" customHeight="1">
      <c r="A3" s="54" t="s">
        <v>66</v>
      </c>
      <c r="B3" s="54"/>
      <c r="C3" s="54"/>
      <c r="D3" s="54"/>
      <c r="E3" s="77"/>
      <c r="F3" s="66"/>
      <c r="G3" s="66"/>
      <c r="H3" s="54"/>
      <c r="I3" s="72"/>
      <c r="J3" s="77"/>
      <c r="K3" s="54"/>
      <c r="L3" s="54"/>
      <c r="M3" s="77"/>
      <c r="N3" s="77"/>
      <c r="O3" s="77"/>
      <c r="P3" s="54"/>
      <c r="Q3" s="84"/>
      <c r="R3" s="54"/>
      <c r="S3" s="54"/>
      <c r="T3" s="54"/>
      <c r="U3" s="54"/>
    </row>
    <row r="4" spans="1:23" ht="30.75" customHeight="1">
      <c r="A4" s="38"/>
      <c r="B4" s="57" t="s">
        <v>15</v>
      </c>
      <c r="C4" s="58"/>
      <c r="D4" s="95" t="s">
        <v>0</v>
      </c>
      <c r="E4" s="96"/>
      <c r="F4" s="97"/>
      <c r="G4" s="98"/>
      <c r="H4" s="44"/>
      <c r="I4" s="71"/>
      <c r="J4" s="43"/>
      <c r="K4" s="43"/>
      <c r="L4" s="41"/>
      <c r="M4" s="43"/>
      <c r="N4" s="43"/>
      <c r="O4" s="43"/>
      <c r="P4" s="45"/>
      <c r="Q4" s="94" t="s">
        <v>42</v>
      </c>
      <c r="R4" s="94"/>
      <c r="S4" s="53"/>
      <c r="T4" s="43"/>
      <c r="U4" s="43"/>
      <c r="V4" s="86"/>
    </row>
    <row r="5" spans="1:23" ht="64.5" customHeight="1">
      <c r="A5" s="50" t="s">
        <v>4</v>
      </c>
      <c r="B5" s="50" t="s">
        <v>61</v>
      </c>
      <c r="C5" s="50" t="s">
        <v>47</v>
      </c>
      <c r="D5" s="50" t="s">
        <v>68</v>
      </c>
      <c r="E5" s="47" t="s">
        <v>5</v>
      </c>
      <c r="F5" s="51" t="s">
        <v>48</v>
      </c>
      <c r="G5" s="51" t="s">
        <v>33</v>
      </c>
      <c r="H5" s="47" t="s">
        <v>86</v>
      </c>
      <c r="I5" s="69" t="s">
        <v>63</v>
      </c>
      <c r="J5" s="68"/>
      <c r="K5" s="47" t="s">
        <v>19</v>
      </c>
      <c r="L5" s="52" t="s">
        <v>43</v>
      </c>
      <c r="M5" s="47"/>
      <c r="N5" s="48" t="s">
        <v>7</v>
      </c>
      <c r="O5" s="47"/>
      <c r="P5" s="52" t="s">
        <v>44</v>
      </c>
      <c r="Q5" s="49" t="s">
        <v>10</v>
      </c>
      <c r="R5" s="47" t="s">
        <v>8</v>
      </c>
      <c r="S5" s="49" t="s">
        <v>41</v>
      </c>
      <c r="T5" s="47" t="s">
        <v>20</v>
      </c>
      <c r="U5" s="50" t="s">
        <v>89</v>
      </c>
      <c r="V5" s="87" t="s">
        <v>65</v>
      </c>
    </row>
    <row r="6" spans="1:23" ht="19.5" customHeight="1">
      <c r="A6" s="10"/>
      <c r="B6" s="11"/>
      <c r="C6" s="11"/>
      <c r="D6" s="12"/>
      <c r="E6" s="13"/>
      <c r="F6" s="14" t="s">
        <v>6</v>
      </c>
      <c r="G6" s="14" t="s">
        <v>6</v>
      </c>
      <c r="H6" s="15" t="s">
        <v>1</v>
      </c>
      <c r="I6" s="73"/>
      <c r="J6" s="18" t="s">
        <v>62</v>
      </c>
      <c r="K6" s="18"/>
      <c r="L6" s="16" t="s">
        <v>11</v>
      </c>
      <c r="M6" s="60"/>
      <c r="N6" s="62"/>
      <c r="O6" s="61"/>
      <c r="P6" s="16" t="s">
        <v>11</v>
      </c>
      <c r="Q6" s="17"/>
      <c r="R6" s="59"/>
      <c r="S6" s="59" t="s">
        <v>21</v>
      </c>
      <c r="T6" s="59" t="s">
        <v>38</v>
      </c>
      <c r="U6" s="20"/>
      <c r="V6" s="87"/>
    </row>
    <row r="7" spans="1:23" ht="59.25" customHeight="1">
      <c r="A7" s="21">
        <v>1</v>
      </c>
      <c r="B7" s="22"/>
      <c r="C7" s="22"/>
      <c r="D7" s="22"/>
      <c r="E7" s="89"/>
      <c r="F7" s="67"/>
      <c r="G7" s="67"/>
      <c r="H7" s="2" t="str">
        <f>IFERROR(VLOOKUP(E7,Sheet1!$E$5:$F$7,2,FALSE),"")</f>
        <v/>
      </c>
      <c r="I7" s="78"/>
      <c r="J7" s="75"/>
      <c r="K7" s="25"/>
      <c r="L7" s="23"/>
      <c r="M7" s="82">
        <v>1</v>
      </c>
      <c r="N7" s="79" t="s">
        <v>64</v>
      </c>
      <c r="O7" s="80"/>
      <c r="P7" s="23"/>
      <c r="Q7" s="24"/>
      <c r="R7" s="22"/>
      <c r="S7" s="25"/>
      <c r="T7" s="25"/>
      <c r="U7" s="26"/>
      <c r="V7" s="88" t="str">
        <f t="shared" ref="V7:V26" si="0">IF(L7="","自動入力",ROUNDDOWN(L7/O7,0))</f>
        <v>自動入力</v>
      </c>
      <c r="W7" s="43" t="str">
        <f t="shared" ref="W7:W26" si="1">IF(P7="","自動入力",IF(P7=V7,"OK","NG"))</f>
        <v>自動入力</v>
      </c>
    </row>
    <row r="8" spans="1:23" ht="59.25" customHeight="1">
      <c r="A8" s="27">
        <v>2</v>
      </c>
      <c r="B8" s="22"/>
      <c r="C8" s="22"/>
      <c r="D8" s="22"/>
      <c r="E8" s="89"/>
      <c r="F8" s="67"/>
      <c r="G8" s="67"/>
      <c r="H8" s="2" t="str">
        <f>IFERROR(VLOOKUP(E8,Sheet1!$E$5:$F$7,2,FALSE),"")</f>
        <v/>
      </c>
      <c r="I8" s="78"/>
      <c r="J8" s="75"/>
      <c r="K8" s="25"/>
      <c r="L8" s="23"/>
      <c r="M8" s="82">
        <v>1</v>
      </c>
      <c r="N8" s="79" t="s">
        <v>64</v>
      </c>
      <c r="O8" s="80"/>
      <c r="P8" s="23"/>
      <c r="Q8" s="24"/>
      <c r="R8" s="22"/>
      <c r="S8" s="25"/>
      <c r="T8" s="25"/>
      <c r="U8" s="28"/>
      <c r="V8" s="88" t="str">
        <f t="shared" si="0"/>
        <v>自動入力</v>
      </c>
      <c r="W8" s="43" t="str">
        <f t="shared" si="1"/>
        <v>自動入力</v>
      </c>
    </row>
    <row r="9" spans="1:23" ht="59.25" customHeight="1">
      <c r="A9" s="21">
        <v>3</v>
      </c>
      <c r="B9" s="22"/>
      <c r="C9" s="22"/>
      <c r="D9" s="22"/>
      <c r="E9" s="89"/>
      <c r="F9" s="67"/>
      <c r="G9" s="67"/>
      <c r="H9" s="2" t="str">
        <f>IFERROR(VLOOKUP(E9,Sheet1!$E$5:$F$7,2,FALSE),"")</f>
        <v/>
      </c>
      <c r="I9" s="78"/>
      <c r="J9" s="75"/>
      <c r="K9" s="25"/>
      <c r="L9" s="23"/>
      <c r="M9" s="82">
        <v>1</v>
      </c>
      <c r="N9" s="79" t="s">
        <v>64</v>
      </c>
      <c r="O9" s="80"/>
      <c r="P9" s="23"/>
      <c r="Q9" s="24"/>
      <c r="R9" s="22"/>
      <c r="S9" s="25"/>
      <c r="T9" s="25"/>
      <c r="U9" s="28"/>
      <c r="V9" s="88" t="str">
        <f t="shared" si="0"/>
        <v>自動入力</v>
      </c>
      <c r="W9" s="43" t="str">
        <f t="shared" si="1"/>
        <v>自動入力</v>
      </c>
    </row>
    <row r="10" spans="1:23" ht="59.25" customHeight="1">
      <c r="A10" s="21">
        <v>4</v>
      </c>
      <c r="B10" s="22"/>
      <c r="C10" s="22"/>
      <c r="D10" s="22"/>
      <c r="E10" s="89"/>
      <c r="F10" s="67"/>
      <c r="G10" s="67"/>
      <c r="H10" s="2" t="str">
        <f>IFERROR(VLOOKUP(E10,Sheet1!$E$5:$F$7,2,FALSE),"")</f>
        <v/>
      </c>
      <c r="I10" s="78"/>
      <c r="J10" s="75"/>
      <c r="K10" s="25"/>
      <c r="L10" s="23"/>
      <c r="M10" s="82">
        <v>1</v>
      </c>
      <c r="N10" s="79" t="s">
        <v>64</v>
      </c>
      <c r="O10" s="80"/>
      <c r="P10" s="23"/>
      <c r="Q10" s="24"/>
      <c r="R10" s="22"/>
      <c r="S10" s="25"/>
      <c r="T10" s="25"/>
      <c r="U10" s="29"/>
      <c r="V10" s="88" t="str">
        <f t="shared" si="0"/>
        <v>自動入力</v>
      </c>
      <c r="W10" s="43" t="str">
        <f t="shared" si="1"/>
        <v>自動入力</v>
      </c>
    </row>
    <row r="11" spans="1:23" ht="59.25" customHeight="1">
      <c r="A11" s="27">
        <v>5</v>
      </c>
      <c r="B11" s="22"/>
      <c r="C11" s="22"/>
      <c r="D11" s="22"/>
      <c r="E11" s="89"/>
      <c r="F11" s="67"/>
      <c r="G11" s="67"/>
      <c r="H11" s="2" t="str">
        <f>IFERROR(VLOOKUP(E11,Sheet1!$E$5:$F$7,2,FALSE),"")</f>
        <v/>
      </c>
      <c r="I11" s="78"/>
      <c r="J11" s="75"/>
      <c r="K11" s="25"/>
      <c r="L11" s="23"/>
      <c r="M11" s="82">
        <v>1</v>
      </c>
      <c r="N11" s="79" t="s">
        <v>64</v>
      </c>
      <c r="O11" s="80"/>
      <c r="P11" s="23"/>
      <c r="Q11" s="24"/>
      <c r="R11" s="22"/>
      <c r="S11" s="25"/>
      <c r="T11" s="25"/>
      <c r="U11" s="29"/>
      <c r="V11" s="88" t="str">
        <f t="shared" si="0"/>
        <v>自動入力</v>
      </c>
      <c r="W11" s="43" t="str">
        <f t="shared" si="1"/>
        <v>自動入力</v>
      </c>
    </row>
    <row r="12" spans="1:23" ht="59.25" customHeight="1">
      <c r="A12" s="21">
        <v>6</v>
      </c>
      <c r="B12" s="22"/>
      <c r="C12" s="22"/>
      <c r="D12" s="22"/>
      <c r="E12" s="89"/>
      <c r="F12" s="67"/>
      <c r="G12" s="67"/>
      <c r="H12" s="2" t="str">
        <f>IFERROR(VLOOKUP(E12,Sheet1!$E$5:$F$7,2,FALSE),"")</f>
        <v/>
      </c>
      <c r="I12" s="78"/>
      <c r="J12" s="75"/>
      <c r="K12" s="25"/>
      <c r="L12" s="23"/>
      <c r="M12" s="82">
        <v>1</v>
      </c>
      <c r="N12" s="79" t="s">
        <v>64</v>
      </c>
      <c r="O12" s="80"/>
      <c r="P12" s="23"/>
      <c r="Q12" s="24"/>
      <c r="R12" s="22"/>
      <c r="S12" s="25"/>
      <c r="T12" s="25"/>
      <c r="U12" s="29"/>
      <c r="V12" s="88" t="str">
        <f t="shared" si="0"/>
        <v>自動入力</v>
      </c>
      <c r="W12" s="43" t="str">
        <f t="shared" si="1"/>
        <v>自動入力</v>
      </c>
    </row>
    <row r="13" spans="1:23" ht="59.25" customHeight="1">
      <c r="A13" s="21">
        <v>7</v>
      </c>
      <c r="B13" s="22"/>
      <c r="C13" s="22"/>
      <c r="D13" s="22"/>
      <c r="E13" s="89"/>
      <c r="F13" s="67"/>
      <c r="G13" s="67"/>
      <c r="H13" s="2" t="str">
        <f>IFERROR(VLOOKUP(E13,Sheet1!$E$5:$F$7,2,FALSE),"")</f>
        <v/>
      </c>
      <c r="I13" s="78"/>
      <c r="J13" s="75"/>
      <c r="K13" s="25"/>
      <c r="L13" s="23"/>
      <c r="M13" s="82">
        <v>1</v>
      </c>
      <c r="N13" s="79" t="s">
        <v>64</v>
      </c>
      <c r="O13" s="80"/>
      <c r="P13" s="23"/>
      <c r="Q13" s="24"/>
      <c r="R13" s="22"/>
      <c r="S13" s="25"/>
      <c r="T13" s="25"/>
      <c r="U13" s="29"/>
      <c r="V13" s="88" t="str">
        <f t="shared" si="0"/>
        <v>自動入力</v>
      </c>
      <c r="W13" s="43" t="str">
        <f t="shared" si="1"/>
        <v>自動入力</v>
      </c>
    </row>
    <row r="14" spans="1:23" ht="59.25" customHeight="1">
      <c r="A14" s="27">
        <v>8</v>
      </c>
      <c r="B14" s="22"/>
      <c r="C14" s="22"/>
      <c r="D14" s="22"/>
      <c r="E14" s="89"/>
      <c r="F14" s="67"/>
      <c r="G14" s="67"/>
      <c r="H14" s="2" t="str">
        <f>IFERROR(VLOOKUP(E14,Sheet1!$E$5:$F$7,2,FALSE),"")</f>
        <v/>
      </c>
      <c r="I14" s="78"/>
      <c r="J14" s="75"/>
      <c r="K14" s="25"/>
      <c r="L14" s="23"/>
      <c r="M14" s="82">
        <v>1</v>
      </c>
      <c r="N14" s="79" t="s">
        <v>64</v>
      </c>
      <c r="O14" s="80"/>
      <c r="P14" s="23"/>
      <c r="Q14" s="24"/>
      <c r="R14" s="22"/>
      <c r="S14" s="25"/>
      <c r="T14" s="25"/>
      <c r="U14" s="29"/>
      <c r="V14" s="88" t="str">
        <f t="shared" si="0"/>
        <v>自動入力</v>
      </c>
      <c r="W14" s="43" t="str">
        <f t="shared" si="1"/>
        <v>自動入力</v>
      </c>
    </row>
    <row r="15" spans="1:23" ht="59.25" customHeight="1">
      <c r="A15" s="21">
        <v>9</v>
      </c>
      <c r="B15" s="22"/>
      <c r="C15" s="22"/>
      <c r="D15" s="22"/>
      <c r="E15" s="89"/>
      <c r="F15" s="67"/>
      <c r="G15" s="67"/>
      <c r="H15" s="2" t="str">
        <f>IFERROR(VLOOKUP(E15,Sheet1!$E$5:$F$7,2,FALSE),"")</f>
        <v/>
      </c>
      <c r="I15" s="78"/>
      <c r="J15" s="75"/>
      <c r="K15" s="25"/>
      <c r="L15" s="23"/>
      <c r="M15" s="82">
        <v>1</v>
      </c>
      <c r="N15" s="79" t="s">
        <v>64</v>
      </c>
      <c r="O15" s="80"/>
      <c r="P15" s="23"/>
      <c r="Q15" s="24"/>
      <c r="R15" s="22"/>
      <c r="S15" s="25"/>
      <c r="T15" s="25"/>
      <c r="U15" s="29"/>
      <c r="V15" s="88" t="str">
        <f t="shared" si="0"/>
        <v>自動入力</v>
      </c>
      <c r="W15" s="43" t="str">
        <f t="shared" si="1"/>
        <v>自動入力</v>
      </c>
    </row>
    <row r="16" spans="1:23" ht="59.25" customHeight="1">
      <c r="A16" s="21">
        <v>10</v>
      </c>
      <c r="B16" s="22"/>
      <c r="C16" s="22"/>
      <c r="D16" s="22"/>
      <c r="E16" s="89"/>
      <c r="F16" s="67"/>
      <c r="G16" s="67"/>
      <c r="H16" s="2" t="str">
        <f>IFERROR(VLOOKUP(E16,Sheet1!$E$5:$F$7,2,FALSE),"")</f>
        <v/>
      </c>
      <c r="I16" s="78"/>
      <c r="J16" s="75"/>
      <c r="K16" s="25"/>
      <c r="L16" s="23"/>
      <c r="M16" s="82">
        <v>1</v>
      </c>
      <c r="N16" s="79" t="s">
        <v>64</v>
      </c>
      <c r="O16" s="80"/>
      <c r="P16" s="23"/>
      <c r="Q16" s="24"/>
      <c r="R16" s="22"/>
      <c r="S16" s="25"/>
      <c r="T16" s="25"/>
      <c r="U16" s="29"/>
      <c r="V16" s="88" t="str">
        <f t="shared" si="0"/>
        <v>自動入力</v>
      </c>
      <c r="W16" s="43" t="str">
        <f t="shared" si="1"/>
        <v>自動入力</v>
      </c>
    </row>
    <row r="17" spans="1:23" ht="59.25" customHeight="1">
      <c r="A17" s="27">
        <v>11</v>
      </c>
      <c r="B17" s="22"/>
      <c r="C17" s="22"/>
      <c r="D17" s="22"/>
      <c r="E17" s="89"/>
      <c r="F17" s="67"/>
      <c r="G17" s="67"/>
      <c r="H17" s="2" t="str">
        <f>IFERROR(VLOOKUP(E17,Sheet1!$E$5:$F$7,2,FALSE),"")</f>
        <v/>
      </c>
      <c r="I17" s="78"/>
      <c r="J17" s="75"/>
      <c r="K17" s="25"/>
      <c r="L17" s="23"/>
      <c r="M17" s="82">
        <v>1</v>
      </c>
      <c r="N17" s="79" t="s">
        <v>64</v>
      </c>
      <c r="O17" s="80"/>
      <c r="P17" s="23"/>
      <c r="Q17" s="24"/>
      <c r="R17" s="22"/>
      <c r="S17" s="25"/>
      <c r="T17" s="25"/>
      <c r="U17" s="28"/>
      <c r="V17" s="88" t="str">
        <f t="shared" si="0"/>
        <v>自動入力</v>
      </c>
      <c r="W17" s="43" t="str">
        <f t="shared" si="1"/>
        <v>自動入力</v>
      </c>
    </row>
    <row r="18" spans="1:23" ht="59.25" customHeight="1">
      <c r="A18" s="21">
        <v>12</v>
      </c>
      <c r="B18" s="22"/>
      <c r="C18" s="22"/>
      <c r="D18" s="22"/>
      <c r="E18" s="89"/>
      <c r="F18" s="67"/>
      <c r="G18" s="67"/>
      <c r="H18" s="2" t="str">
        <f>IFERROR(VLOOKUP(E18,Sheet1!$E$5:$F$7,2,FALSE),"")</f>
        <v/>
      </c>
      <c r="I18" s="78"/>
      <c r="J18" s="75"/>
      <c r="K18" s="25"/>
      <c r="L18" s="23"/>
      <c r="M18" s="82">
        <v>1</v>
      </c>
      <c r="N18" s="79" t="s">
        <v>64</v>
      </c>
      <c r="O18" s="80"/>
      <c r="P18" s="23"/>
      <c r="Q18" s="24"/>
      <c r="R18" s="22"/>
      <c r="S18" s="25"/>
      <c r="T18" s="25"/>
      <c r="U18" s="29"/>
      <c r="V18" s="88" t="str">
        <f t="shared" si="0"/>
        <v>自動入力</v>
      </c>
      <c r="W18" s="43" t="str">
        <f t="shared" si="1"/>
        <v>自動入力</v>
      </c>
    </row>
    <row r="19" spans="1:23" ht="59.25" customHeight="1">
      <c r="A19" s="21">
        <v>13</v>
      </c>
      <c r="B19" s="22"/>
      <c r="C19" s="22"/>
      <c r="D19" s="22"/>
      <c r="E19" s="89"/>
      <c r="F19" s="67"/>
      <c r="G19" s="67"/>
      <c r="H19" s="2" t="str">
        <f>IFERROR(VLOOKUP(E19,Sheet1!$E$5:$F$7,2,FALSE),"")</f>
        <v/>
      </c>
      <c r="I19" s="78"/>
      <c r="J19" s="75"/>
      <c r="K19" s="25"/>
      <c r="L19" s="23"/>
      <c r="M19" s="82">
        <v>1</v>
      </c>
      <c r="N19" s="79" t="s">
        <v>64</v>
      </c>
      <c r="O19" s="80"/>
      <c r="P19" s="23"/>
      <c r="Q19" s="24"/>
      <c r="R19" s="22"/>
      <c r="S19" s="25"/>
      <c r="T19" s="25"/>
      <c r="U19" s="29"/>
      <c r="V19" s="88" t="str">
        <f t="shared" si="0"/>
        <v>自動入力</v>
      </c>
      <c r="W19" s="43" t="str">
        <f t="shared" si="1"/>
        <v>自動入力</v>
      </c>
    </row>
    <row r="20" spans="1:23" ht="59.25" customHeight="1">
      <c r="A20" s="27">
        <v>14</v>
      </c>
      <c r="B20" s="22"/>
      <c r="C20" s="22"/>
      <c r="D20" s="22"/>
      <c r="E20" s="89"/>
      <c r="F20" s="67"/>
      <c r="G20" s="67"/>
      <c r="H20" s="2" t="str">
        <f>IFERROR(VLOOKUP(E20,Sheet1!$E$5:$F$7,2,FALSE),"")</f>
        <v/>
      </c>
      <c r="I20" s="78"/>
      <c r="J20" s="75"/>
      <c r="K20" s="25"/>
      <c r="L20" s="23"/>
      <c r="M20" s="82">
        <v>1</v>
      </c>
      <c r="N20" s="79" t="s">
        <v>64</v>
      </c>
      <c r="O20" s="80"/>
      <c r="P20" s="23"/>
      <c r="Q20" s="24"/>
      <c r="R20" s="22"/>
      <c r="S20" s="25"/>
      <c r="T20" s="25"/>
      <c r="U20" s="29"/>
      <c r="V20" s="88" t="str">
        <f t="shared" si="0"/>
        <v>自動入力</v>
      </c>
      <c r="W20" s="43" t="str">
        <f t="shared" si="1"/>
        <v>自動入力</v>
      </c>
    </row>
    <row r="21" spans="1:23" ht="59.25" customHeight="1">
      <c r="A21" s="21">
        <v>15</v>
      </c>
      <c r="B21" s="22"/>
      <c r="C21" s="22"/>
      <c r="D21" s="22"/>
      <c r="E21" s="89"/>
      <c r="F21" s="67"/>
      <c r="G21" s="67"/>
      <c r="H21" s="2" t="str">
        <f>IFERROR(VLOOKUP(E21,Sheet1!$E$5:$F$7,2,FALSE),"")</f>
        <v/>
      </c>
      <c r="I21" s="78"/>
      <c r="J21" s="75"/>
      <c r="K21" s="25"/>
      <c r="L21" s="23"/>
      <c r="M21" s="82">
        <v>1</v>
      </c>
      <c r="N21" s="79" t="s">
        <v>64</v>
      </c>
      <c r="O21" s="80"/>
      <c r="P21" s="23"/>
      <c r="Q21" s="24"/>
      <c r="R21" s="22"/>
      <c r="S21" s="25"/>
      <c r="T21" s="25"/>
      <c r="U21" s="29"/>
      <c r="V21" s="88" t="str">
        <f t="shared" si="0"/>
        <v>自動入力</v>
      </c>
      <c r="W21" s="43" t="str">
        <f t="shared" si="1"/>
        <v>自動入力</v>
      </c>
    </row>
    <row r="22" spans="1:23" ht="59.25" customHeight="1">
      <c r="A22" s="21">
        <v>16</v>
      </c>
      <c r="B22" s="22"/>
      <c r="C22" s="22"/>
      <c r="D22" s="22"/>
      <c r="E22" s="89"/>
      <c r="F22" s="67"/>
      <c r="G22" s="67"/>
      <c r="H22" s="2" t="str">
        <f>IFERROR(VLOOKUP(E22,Sheet1!$E$5:$F$7,2,FALSE),"")</f>
        <v/>
      </c>
      <c r="I22" s="78"/>
      <c r="J22" s="75"/>
      <c r="K22" s="25"/>
      <c r="L22" s="23"/>
      <c r="M22" s="82">
        <v>1</v>
      </c>
      <c r="N22" s="79" t="s">
        <v>64</v>
      </c>
      <c r="O22" s="80"/>
      <c r="P22" s="23"/>
      <c r="Q22" s="24"/>
      <c r="R22" s="22"/>
      <c r="S22" s="25"/>
      <c r="T22" s="25"/>
      <c r="U22" s="29"/>
      <c r="V22" s="88" t="str">
        <f t="shared" si="0"/>
        <v>自動入力</v>
      </c>
      <c r="W22" s="43" t="str">
        <f t="shared" si="1"/>
        <v>自動入力</v>
      </c>
    </row>
    <row r="23" spans="1:23" ht="59.25" customHeight="1">
      <c r="A23" s="27">
        <v>17</v>
      </c>
      <c r="B23" s="22"/>
      <c r="C23" s="22"/>
      <c r="D23" s="22"/>
      <c r="E23" s="89"/>
      <c r="F23" s="67"/>
      <c r="G23" s="67"/>
      <c r="H23" s="2" t="str">
        <f>IFERROR(VLOOKUP(E23,Sheet1!$E$5:$F$7,2,FALSE),"")</f>
        <v/>
      </c>
      <c r="I23" s="78"/>
      <c r="J23" s="75"/>
      <c r="K23" s="25"/>
      <c r="L23" s="23"/>
      <c r="M23" s="82">
        <v>1</v>
      </c>
      <c r="N23" s="79" t="s">
        <v>64</v>
      </c>
      <c r="O23" s="80"/>
      <c r="P23" s="23"/>
      <c r="Q23" s="24"/>
      <c r="R23" s="22"/>
      <c r="S23" s="25"/>
      <c r="T23" s="25"/>
      <c r="U23" s="29"/>
      <c r="V23" s="88" t="str">
        <f t="shared" si="0"/>
        <v>自動入力</v>
      </c>
      <c r="W23" s="43" t="str">
        <f t="shared" si="1"/>
        <v>自動入力</v>
      </c>
    </row>
    <row r="24" spans="1:23" ht="59.25" customHeight="1">
      <c r="A24" s="21">
        <v>18</v>
      </c>
      <c r="B24" s="22"/>
      <c r="C24" s="22"/>
      <c r="D24" s="22"/>
      <c r="E24" s="89"/>
      <c r="F24" s="67"/>
      <c r="G24" s="67"/>
      <c r="H24" s="2" t="str">
        <f>IFERROR(VLOOKUP(E24,Sheet1!$E$5:$F$7,2,FALSE),"")</f>
        <v/>
      </c>
      <c r="I24" s="78"/>
      <c r="J24" s="75"/>
      <c r="K24" s="25"/>
      <c r="L24" s="23"/>
      <c r="M24" s="82">
        <v>1</v>
      </c>
      <c r="N24" s="79" t="s">
        <v>64</v>
      </c>
      <c r="O24" s="80"/>
      <c r="P24" s="23"/>
      <c r="Q24" s="24"/>
      <c r="R24" s="22"/>
      <c r="S24" s="25"/>
      <c r="T24" s="25"/>
      <c r="U24" s="29"/>
      <c r="V24" s="88" t="str">
        <f t="shared" si="0"/>
        <v>自動入力</v>
      </c>
      <c r="W24" s="43" t="str">
        <f t="shared" si="1"/>
        <v>自動入力</v>
      </c>
    </row>
    <row r="25" spans="1:23" ht="59.25" customHeight="1">
      <c r="A25" s="27">
        <v>19</v>
      </c>
      <c r="B25" s="22"/>
      <c r="C25" s="22"/>
      <c r="D25" s="22"/>
      <c r="E25" s="89"/>
      <c r="F25" s="67"/>
      <c r="G25" s="67"/>
      <c r="H25" s="2" t="str">
        <f>IFERROR(VLOOKUP(E25,Sheet1!$E$5:$F$7,2,FALSE),"")</f>
        <v/>
      </c>
      <c r="I25" s="78"/>
      <c r="J25" s="75"/>
      <c r="K25" s="25"/>
      <c r="L25" s="23"/>
      <c r="M25" s="82">
        <v>1</v>
      </c>
      <c r="N25" s="79" t="s">
        <v>64</v>
      </c>
      <c r="O25" s="80"/>
      <c r="P25" s="23"/>
      <c r="Q25" s="24"/>
      <c r="R25" s="22"/>
      <c r="S25" s="25"/>
      <c r="T25" s="25"/>
      <c r="U25" s="29"/>
      <c r="V25" s="88" t="str">
        <f t="shared" si="0"/>
        <v>自動入力</v>
      </c>
      <c r="W25" s="43" t="str">
        <f t="shared" si="1"/>
        <v>自動入力</v>
      </c>
    </row>
    <row r="26" spans="1:23" ht="59.25" customHeight="1">
      <c r="A26" s="21">
        <v>20</v>
      </c>
      <c r="B26" s="22"/>
      <c r="C26" s="22"/>
      <c r="D26" s="22"/>
      <c r="E26" s="89"/>
      <c r="F26" s="67"/>
      <c r="G26" s="67"/>
      <c r="H26" s="2" t="str">
        <f>IFERROR(VLOOKUP(E26,Sheet1!$E$5:$F$7,2,FALSE),"")</f>
        <v/>
      </c>
      <c r="I26" s="78"/>
      <c r="J26" s="75"/>
      <c r="K26" s="25"/>
      <c r="L26" s="23"/>
      <c r="M26" s="82">
        <v>1</v>
      </c>
      <c r="N26" s="79" t="s">
        <v>64</v>
      </c>
      <c r="O26" s="80"/>
      <c r="P26" s="23"/>
      <c r="Q26" s="24"/>
      <c r="R26" s="22"/>
      <c r="S26" s="25"/>
      <c r="T26" s="25"/>
      <c r="U26" s="29"/>
      <c r="V26" s="88" t="str">
        <f t="shared" si="0"/>
        <v>自動入力</v>
      </c>
      <c r="W26" s="43" t="str">
        <f t="shared" si="1"/>
        <v>自動入力</v>
      </c>
    </row>
    <row r="27" spans="1:23" ht="48.75" customHeight="1">
      <c r="A27" s="46" t="s">
        <v>9</v>
      </c>
      <c r="B27" s="30" t="s">
        <v>2</v>
      </c>
      <c r="C27" s="30" t="s">
        <v>3</v>
      </c>
      <c r="D27" s="9"/>
      <c r="E27" s="19"/>
      <c r="F27" s="31" t="s">
        <v>6</v>
      </c>
      <c r="G27" s="31" t="s">
        <v>6</v>
      </c>
      <c r="H27" s="32"/>
      <c r="I27" s="73"/>
      <c r="J27" s="70"/>
      <c r="K27" s="19"/>
      <c r="L27" s="33"/>
      <c r="M27" s="63"/>
      <c r="N27" s="64"/>
      <c r="O27" s="61"/>
      <c r="P27" s="34"/>
      <c r="Q27" s="35"/>
      <c r="R27" s="19"/>
      <c r="S27" s="36"/>
      <c r="T27" s="19"/>
      <c r="U27" s="37"/>
    </row>
    <row r="28" spans="1:23" ht="18" customHeight="1">
      <c r="N28" s="81"/>
    </row>
    <row r="29" spans="1:23" ht="18" customHeight="1">
      <c r="A29" s="93" t="s">
        <v>14</v>
      </c>
      <c r="B29" s="93"/>
      <c r="C29" s="93"/>
      <c r="D29" s="93"/>
      <c r="E29" s="93"/>
      <c r="F29" s="93"/>
      <c r="G29" s="93"/>
      <c r="H29" s="93"/>
      <c r="I29" s="93"/>
      <c r="J29" s="93"/>
      <c r="K29" s="93"/>
      <c r="L29" s="93"/>
      <c r="M29" s="93"/>
      <c r="N29" s="93"/>
      <c r="O29" s="93"/>
      <c r="P29" s="93"/>
      <c r="Q29" s="93"/>
      <c r="R29" s="93"/>
      <c r="S29" s="93"/>
      <c r="T29" s="93"/>
      <c r="U29" s="93"/>
    </row>
    <row r="30" spans="1:23" ht="18" customHeight="1">
      <c r="A30" s="93" t="s">
        <v>13</v>
      </c>
      <c r="B30" s="93"/>
      <c r="C30" s="93"/>
      <c r="D30" s="93"/>
      <c r="E30" s="93"/>
      <c r="F30" s="93"/>
      <c r="G30" s="93"/>
      <c r="H30" s="93"/>
      <c r="I30" s="93"/>
      <c r="J30" s="93"/>
      <c r="K30" s="93"/>
      <c r="L30" s="93"/>
      <c r="M30" s="93"/>
      <c r="N30" s="93"/>
      <c r="O30" s="93"/>
      <c r="P30" s="93"/>
      <c r="Q30" s="93"/>
      <c r="R30" s="93"/>
      <c r="S30" s="93"/>
      <c r="T30" s="93"/>
      <c r="U30" s="93"/>
    </row>
    <row r="31" spans="1:23" ht="18" customHeight="1">
      <c r="A31" s="93" t="s">
        <v>98</v>
      </c>
      <c r="B31" s="93"/>
      <c r="C31" s="93"/>
      <c r="D31" s="93"/>
      <c r="E31" s="93"/>
      <c r="F31" s="93"/>
      <c r="G31" s="93"/>
      <c r="H31" s="93"/>
      <c r="I31" s="93"/>
      <c r="J31" s="93"/>
      <c r="K31" s="93"/>
      <c r="L31" s="93"/>
      <c r="M31" s="93"/>
      <c r="N31" s="93"/>
      <c r="O31" s="93"/>
      <c r="P31" s="93"/>
      <c r="Q31" s="93"/>
      <c r="R31" s="93"/>
      <c r="S31" s="93"/>
      <c r="T31" s="93"/>
      <c r="U31" s="93"/>
      <c r="V31" s="90"/>
    </row>
    <row r="32" spans="1:23" ht="18" customHeight="1">
      <c r="A32" s="93" t="s">
        <v>23</v>
      </c>
      <c r="B32" s="93"/>
      <c r="C32" s="93"/>
      <c r="D32" s="93"/>
      <c r="E32" s="93"/>
      <c r="F32" s="93"/>
      <c r="G32" s="93"/>
      <c r="H32" s="93"/>
      <c r="I32" s="93"/>
      <c r="J32" s="93"/>
      <c r="K32" s="93"/>
      <c r="L32" s="93"/>
      <c r="M32" s="93"/>
      <c r="N32" s="93"/>
      <c r="O32" s="93"/>
      <c r="P32" s="93"/>
      <c r="Q32" s="93"/>
      <c r="R32" s="93"/>
      <c r="S32" s="93"/>
      <c r="T32" s="93"/>
      <c r="U32" s="93"/>
    </row>
    <row r="33" spans="1:21" ht="18" customHeight="1">
      <c r="A33" s="93" t="s">
        <v>46</v>
      </c>
      <c r="B33" s="93"/>
      <c r="C33" s="93"/>
      <c r="D33" s="93"/>
      <c r="E33" s="93"/>
      <c r="F33" s="93"/>
      <c r="G33" s="93"/>
      <c r="H33" s="93"/>
      <c r="I33" s="93"/>
      <c r="J33" s="93"/>
      <c r="K33" s="93"/>
      <c r="L33" s="93"/>
      <c r="M33" s="93"/>
      <c r="N33" s="93"/>
      <c r="O33" s="93"/>
      <c r="P33" s="93"/>
      <c r="Q33" s="93"/>
      <c r="R33" s="93"/>
      <c r="S33" s="93"/>
      <c r="T33" s="93"/>
      <c r="U33" s="93"/>
    </row>
    <row r="34" spans="1:21" ht="18" customHeight="1">
      <c r="A34" s="93" t="s">
        <v>90</v>
      </c>
      <c r="B34" s="93"/>
      <c r="C34" s="93"/>
      <c r="D34" s="93"/>
      <c r="E34" s="93"/>
      <c r="F34" s="93"/>
      <c r="G34" s="93"/>
      <c r="H34" s="93"/>
      <c r="I34" s="93"/>
      <c r="J34" s="93"/>
      <c r="K34" s="93"/>
      <c r="L34" s="93"/>
      <c r="M34" s="93"/>
      <c r="N34" s="93"/>
      <c r="O34" s="93"/>
      <c r="P34" s="93"/>
      <c r="Q34" s="93"/>
      <c r="R34" s="93"/>
      <c r="S34" s="93"/>
      <c r="T34" s="93"/>
      <c r="U34" s="93"/>
    </row>
  </sheetData>
  <sheetProtection formatCells="0" formatColumns="0" formatRows="0" insertColumns="0" insertRows="0" deleteColumns="0" deleteRows="0" sort="0" autoFilter="0"/>
  <mergeCells count="10">
    <mergeCell ref="Q4:R4"/>
    <mergeCell ref="D4:E4"/>
    <mergeCell ref="F4:G4"/>
    <mergeCell ref="A2:U2"/>
    <mergeCell ref="A29:U29"/>
    <mergeCell ref="A30:U30"/>
    <mergeCell ref="A31:U31"/>
    <mergeCell ref="A32:U32"/>
    <mergeCell ref="A33:U33"/>
    <mergeCell ref="A34:U34"/>
  </mergeCells>
  <phoneticPr fontId="1"/>
  <conditionalFormatting sqref="B7:D7 L7:M7 P17:R22 L17:L22 B17:C22 B25:C26 L25:L26 P25:R26 L8 M8:M26 P8:R8 S8:S26 B8:C8 D8:D26 P7:S7 T7:T26">
    <cfRule type="containsBlanks" dxfId="32" priority="44" stopIfTrue="1">
      <formula>LEN(TRIM(B7))=0</formula>
    </cfRule>
  </conditionalFormatting>
  <conditionalFormatting sqref="E7:G26">
    <cfRule type="notContainsBlanks" dxfId="31" priority="27" stopIfTrue="1">
      <formula>LEN(TRIM(E7))&gt;0</formula>
    </cfRule>
  </conditionalFormatting>
  <conditionalFormatting sqref="I7:J26">
    <cfRule type="notContainsBlanks" dxfId="30" priority="24" stopIfTrue="1">
      <formula>LEN(TRIM(I7))&gt;0</formula>
    </cfRule>
  </conditionalFormatting>
  <conditionalFormatting sqref="N7:N26">
    <cfRule type="containsBlanks" dxfId="29" priority="23" stopIfTrue="1">
      <formula>LEN(TRIM(N7))=0</formula>
    </cfRule>
  </conditionalFormatting>
  <conditionalFormatting sqref="O7:O26">
    <cfRule type="containsBlanks" dxfId="28" priority="22" stopIfTrue="1">
      <formula>LEN(TRIM(O7))=0</formula>
    </cfRule>
  </conditionalFormatting>
  <conditionalFormatting sqref="P9:R16 L9:L16 B9:C16">
    <cfRule type="containsBlanks" dxfId="27" priority="21" stopIfTrue="1">
      <formula>LEN(TRIM(B9))=0</formula>
    </cfRule>
  </conditionalFormatting>
  <conditionalFormatting sqref="K9:K23">
    <cfRule type="containsBlanks" dxfId="26" priority="16" stopIfTrue="1">
      <formula>LEN(TRIM(K9))=0</formula>
    </cfRule>
  </conditionalFormatting>
  <conditionalFormatting sqref="B23:C24 L23:L24 P23:R24">
    <cfRule type="containsBlanks" dxfId="25" priority="11" stopIfTrue="1">
      <formula>LEN(TRIM(B23))=0</formula>
    </cfRule>
  </conditionalFormatting>
  <conditionalFormatting sqref="K24:K26">
    <cfRule type="containsBlanks" dxfId="24" priority="6" stopIfTrue="1">
      <formula>LEN(TRIM(K24))=0</formula>
    </cfRule>
  </conditionalFormatting>
  <conditionalFormatting sqref="K7:K8">
    <cfRule type="containsBlanks" dxfId="23" priority="1" stopIfTrue="1">
      <formula>LEN(TRIM(K7))=0</formula>
    </cfRule>
  </conditionalFormatting>
  <pageMargins left="0.54" right="0.39370078740157483" top="0.62992125984251968" bottom="0.31" header="0.59055118110236227" footer="0.16"/>
  <pageSetup paperSize="9" scale="36" orientation="landscape"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30" stopIfTrue="1" id="{53A30E83-0C20-418C-9C84-42F0DCB4692D}">
            <xm:f>OR(D7=Sheet1!$A$5:$A$10,D7=Sheet1!A$16)</xm:f>
            <x14:dxf>
              <fill>
                <patternFill>
                  <bgColor rgb="FFFFFFCC"/>
                </patternFill>
              </fill>
            </x14:dxf>
          </x14:cfRule>
          <xm:sqref>E7:E26</xm:sqref>
        </x14:conditionalFormatting>
        <x14:conditionalFormatting xmlns:xm="http://schemas.microsoft.com/office/excel/2006/main">
          <x14:cfRule type="expression" priority="35" stopIfTrue="1" id="{2FC91B3A-D783-4BEC-8600-A95E93DD4E85}">
            <xm:f>OR(D7=Sheet1!A$5:A$10)</xm:f>
            <x14:dxf>
              <fill>
                <patternFill>
                  <bgColor rgb="FFFFFFCC"/>
                </patternFill>
              </fill>
            </x14:dxf>
          </x14:cfRule>
          <xm:sqref>F7:F26</xm:sqref>
        </x14:conditionalFormatting>
        <x14:conditionalFormatting xmlns:xm="http://schemas.microsoft.com/office/excel/2006/main">
          <x14:cfRule type="expression" priority="29" stopIfTrue="1" id="{A567B2EB-49B6-4725-81CF-F9615D52DC6E}">
            <xm:f>OR(D7=Sheet1!A$5:A$10)</xm:f>
            <x14:dxf>
              <fill>
                <patternFill>
                  <bgColor rgb="FFFFFFCC"/>
                </patternFill>
              </fill>
            </x14:dxf>
          </x14:cfRule>
          <xm:sqref>G7:G26</xm:sqref>
        </x14:conditionalFormatting>
        <x14:conditionalFormatting xmlns:xm="http://schemas.microsoft.com/office/excel/2006/main">
          <x14:cfRule type="expression" priority="25" stopIfTrue="1" id="{E8B95019-5BA5-4402-BF46-6EFBB6366CE6}">
            <xm:f>OR(D7=Sheet1!$A$8,D7=Sheet1!$A$16)</xm:f>
            <x14:dxf>
              <fill>
                <patternFill>
                  <bgColor rgb="FFFFFFCC"/>
                </patternFill>
              </fill>
            </x14:dxf>
          </x14:cfRule>
          <xm:sqref>I7:J26</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Sheet1!$E$5:$E$7</xm:f>
          </x14:formula1>
          <xm:sqref>E7:E26</xm:sqref>
        </x14:dataValidation>
        <x14:dataValidation type="list" allowBlank="1" showInputMessage="1" showErrorMessage="1">
          <x14:formula1>
            <xm:f>Sheet1!$G$5:$G$6</xm:f>
          </x14:formula1>
          <xm:sqref>O7:O26</xm:sqref>
        </x14:dataValidation>
        <x14:dataValidation type="list" allowBlank="1" showInputMessage="1" showErrorMessage="1">
          <x14:formula1>
            <xm:f>Sheet1!$H$5:$H$7</xm:f>
          </x14:formula1>
          <xm:sqref>T7:T26</xm:sqref>
        </x14:dataValidation>
        <x14:dataValidation type="list" allowBlank="1" showInputMessage="1" showErrorMessage="1">
          <x14:formula1>
            <xm:f>Sheet1!$H$5:$H$6</xm:f>
          </x14:formula1>
          <xm:sqref>S7:S26</xm:sqref>
        </x14:dataValidation>
        <x14:dataValidation type="list" allowBlank="1" showInputMessage="1" showErrorMessage="1">
          <x14:formula1>
            <xm:f>Sheet1!$A$5:$A$18</xm:f>
          </x14:formula1>
          <xm:sqref>D35:D1048576 D6 D1 D27:D28 D3</xm:sqref>
        </x14:dataValidation>
        <x14:dataValidation type="list" allowBlank="1" showInputMessage="1" showErrorMessage="1">
          <x14:formula1>
            <xm:f>Sheet1!B$5:B$25</xm:f>
          </x14:formula1>
          <xm:sqref>D7:D26</xm:sqref>
        </x14:dataValidation>
        <x14:dataValidation type="list" allowBlank="1" showInputMessage="1" showErrorMessage="1">
          <x14:formula1>
            <xm:f>Sheet1!F$9:F$10</xm:f>
          </x14:formula1>
          <xm:sqref>I7:I26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34"/>
  <sheetViews>
    <sheetView view="pageBreakPreview" zoomScale="70" zoomScaleNormal="60" zoomScaleSheetLayoutView="70" workbookViewId="0">
      <pane ySplit="5" topLeftCell="A6" activePane="bottomLeft" state="frozen"/>
      <selection pane="bottomLeft" activeCell="U7" sqref="U7"/>
    </sheetView>
  </sheetViews>
  <sheetFormatPr defaultColWidth="9" defaultRowHeight="18" customHeight="1"/>
  <cols>
    <col min="1" max="1" width="4.625" style="3" customWidth="1"/>
    <col min="2" max="3" width="22" style="4" customWidth="1"/>
    <col min="4" max="4" width="26.5" style="4" customWidth="1"/>
    <col min="5" max="5" width="5.625" style="8" customWidth="1"/>
    <col min="6" max="6" width="11.625" style="5" customWidth="1"/>
    <col min="7" max="7" width="10.625" style="5" customWidth="1"/>
    <col min="8" max="8" width="13.375" style="3" customWidth="1"/>
    <col min="9" max="9" width="5" style="74" customWidth="1"/>
    <col min="10" max="10" width="7.125" style="8" customWidth="1"/>
    <col min="11" max="11" width="12.375" style="8" customWidth="1"/>
    <col min="12" max="12" width="15.25" style="6" customWidth="1"/>
    <col min="13" max="13" width="3.125" style="8" customWidth="1"/>
    <col min="14" max="14" width="2" style="8" customWidth="1"/>
    <col min="15" max="15" width="3.125" style="8" customWidth="1"/>
    <col min="16" max="16" width="15.25" style="6" customWidth="1"/>
    <col min="17" max="17" width="17.625" style="7" customWidth="1"/>
    <col min="18" max="18" width="17.625" style="3" customWidth="1"/>
    <col min="19" max="19" width="11.125" style="7" customWidth="1"/>
    <col min="20" max="21" width="11.125" style="8" customWidth="1"/>
    <col min="22" max="22" width="51.25" style="3" customWidth="1"/>
    <col min="23" max="23" width="13.5" style="85" customWidth="1"/>
    <col min="24" max="24" width="13.25" style="8" customWidth="1"/>
    <col min="25" max="16384" width="9" style="3"/>
  </cols>
  <sheetData>
    <row r="1" spans="1:24" ht="18" customHeight="1">
      <c r="A1" s="38" t="s">
        <v>12</v>
      </c>
      <c r="B1" s="39"/>
      <c r="C1" s="39"/>
      <c r="D1" s="39"/>
      <c r="E1" s="43"/>
      <c r="F1" s="40"/>
      <c r="G1" s="40"/>
      <c r="H1" s="38"/>
      <c r="I1" s="71"/>
      <c r="J1" s="43"/>
      <c r="K1" s="43"/>
      <c r="L1" s="41"/>
      <c r="M1" s="43"/>
      <c r="N1" s="43"/>
      <c r="O1" s="43"/>
      <c r="P1" s="41"/>
      <c r="Q1" s="42"/>
      <c r="R1" s="38"/>
      <c r="S1" s="42"/>
      <c r="T1" s="43"/>
      <c r="U1" s="43"/>
      <c r="V1" s="38"/>
    </row>
    <row r="2" spans="1:24" ht="36" customHeight="1">
      <c r="A2" s="55"/>
      <c r="B2" s="55"/>
      <c r="C2" s="55"/>
      <c r="D2" s="55"/>
      <c r="E2" s="76"/>
      <c r="F2" s="65"/>
      <c r="G2" s="65"/>
      <c r="H2" s="55"/>
      <c r="I2" s="71"/>
      <c r="J2" s="76"/>
      <c r="K2" s="56" t="str">
        <f>作業シート!A2</f>
        <v>令和５年度私立学校施設整備費補助金（私立幼稚園施設整備費）事業計画一覧【当初募集】</v>
      </c>
      <c r="L2" s="55"/>
      <c r="M2" s="76"/>
      <c r="N2" s="76"/>
      <c r="O2" s="76"/>
      <c r="P2" s="55"/>
      <c r="Q2" s="83"/>
      <c r="R2" s="55"/>
      <c r="S2" s="55"/>
      <c r="T2" s="55"/>
      <c r="U2" s="55"/>
      <c r="V2" s="55"/>
    </row>
    <row r="3" spans="1:24" ht="35.25" customHeight="1">
      <c r="A3" s="54" t="s">
        <v>66</v>
      </c>
      <c r="B3" s="54"/>
      <c r="C3" s="54"/>
      <c r="D3" s="54"/>
      <c r="E3" s="77"/>
      <c r="F3" s="66"/>
      <c r="G3" s="66"/>
      <c r="H3" s="54"/>
      <c r="I3" s="72"/>
      <c r="J3" s="77"/>
      <c r="K3" s="54"/>
      <c r="L3" s="54"/>
      <c r="M3" s="77"/>
      <c r="N3" s="77"/>
      <c r="O3" s="77"/>
      <c r="P3" s="54"/>
      <c r="Q3" s="84"/>
      <c r="R3" s="54"/>
      <c r="S3" s="54"/>
      <c r="T3" s="54"/>
      <c r="U3" s="54"/>
      <c r="V3" s="54"/>
    </row>
    <row r="4" spans="1:24" ht="30.75" customHeight="1">
      <c r="A4" s="38"/>
      <c r="B4" s="57" t="s">
        <v>15</v>
      </c>
      <c r="C4" s="58"/>
      <c r="D4" s="95" t="s">
        <v>0</v>
      </c>
      <c r="E4" s="96"/>
      <c r="F4" s="97"/>
      <c r="G4" s="98"/>
      <c r="H4" s="44"/>
      <c r="I4" s="71"/>
      <c r="J4" s="43"/>
      <c r="K4" s="43"/>
      <c r="L4" s="41"/>
      <c r="M4" s="43"/>
      <c r="N4" s="43"/>
      <c r="O4" s="43"/>
      <c r="P4" s="45"/>
      <c r="Q4" s="94" t="s">
        <v>42</v>
      </c>
      <c r="R4" s="94"/>
      <c r="S4" s="53"/>
      <c r="T4" s="43"/>
      <c r="U4" s="43"/>
      <c r="V4" s="43"/>
      <c r="W4" s="86"/>
    </row>
    <row r="5" spans="1:24" ht="64.5" customHeight="1">
      <c r="A5" s="50" t="s">
        <v>4</v>
      </c>
      <c r="B5" s="50" t="s">
        <v>61</v>
      </c>
      <c r="C5" s="50" t="s">
        <v>47</v>
      </c>
      <c r="D5" s="50" t="s">
        <v>68</v>
      </c>
      <c r="E5" s="47" t="s">
        <v>5</v>
      </c>
      <c r="F5" s="51" t="s">
        <v>48</v>
      </c>
      <c r="G5" s="51" t="s">
        <v>33</v>
      </c>
      <c r="H5" s="47" t="s">
        <v>36</v>
      </c>
      <c r="I5" s="69" t="s">
        <v>63</v>
      </c>
      <c r="J5" s="68"/>
      <c r="K5" s="47" t="s">
        <v>19</v>
      </c>
      <c r="L5" s="52" t="s">
        <v>43</v>
      </c>
      <c r="M5" s="47"/>
      <c r="N5" s="48" t="s">
        <v>7</v>
      </c>
      <c r="O5" s="47"/>
      <c r="P5" s="52" t="s">
        <v>44</v>
      </c>
      <c r="Q5" s="49" t="s">
        <v>10</v>
      </c>
      <c r="R5" s="47" t="s">
        <v>8</v>
      </c>
      <c r="S5" s="49" t="s">
        <v>22</v>
      </c>
      <c r="T5" s="47" t="s">
        <v>24</v>
      </c>
      <c r="U5" s="47" t="s">
        <v>20</v>
      </c>
      <c r="V5" s="50" t="s">
        <v>67</v>
      </c>
      <c r="W5" s="87" t="s">
        <v>65</v>
      </c>
    </row>
    <row r="6" spans="1:24" ht="19.5" customHeight="1">
      <c r="A6" s="10"/>
      <c r="B6" s="11"/>
      <c r="C6" s="11"/>
      <c r="D6" s="12"/>
      <c r="E6" s="13"/>
      <c r="F6" s="14" t="s">
        <v>6</v>
      </c>
      <c r="G6" s="14" t="s">
        <v>6</v>
      </c>
      <c r="H6" s="15" t="s">
        <v>1</v>
      </c>
      <c r="I6" s="73"/>
      <c r="J6" s="18" t="s">
        <v>62</v>
      </c>
      <c r="K6" s="18"/>
      <c r="L6" s="16" t="s">
        <v>11</v>
      </c>
      <c r="M6" s="60"/>
      <c r="N6" s="62"/>
      <c r="O6" s="61"/>
      <c r="P6" s="16" t="s">
        <v>11</v>
      </c>
      <c r="Q6" s="17"/>
      <c r="R6" s="59"/>
      <c r="S6" s="59" t="s">
        <v>21</v>
      </c>
      <c r="T6" s="59" t="s">
        <v>21</v>
      </c>
      <c r="U6" s="59" t="s">
        <v>38</v>
      </c>
      <c r="V6" s="20"/>
      <c r="W6" s="87"/>
    </row>
    <row r="7" spans="1:24" ht="59.25" customHeight="1">
      <c r="A7" s="21">
        <v>1</v>
      </c>
      <c r="B7" s="22" t="s">
        <v>71</v>
      </c>
      <c r="C7" s="22" t="s">
        <v>72</v>
      </c>
      <c r="D7" s="22" t="s">
        <v>73</v>
      </c>
      <c r="E7" s="89" t="s">
        <v>70</v>
      </c>
      <c r="F7" s="67">
        <v>450</v>
      </c>
      <c r="G7" s="67">
        <v>400</v>
      </c>
      <c r="H7" s="2">
        <f>IF(E7="","自動入力",IF(E7="S",Sheet1!$F$7,Sheet1!$F$5))</f>
        <v>220500</v>
      </c>
      <c r="I7" s="78" t="str">
        <f>IF(E7="","自動",(IF(E7="W","Iw","Is")))</f>
        <v>Is</v>
      </c>
      <c r="J7" s="75">
        <v>0.2</v>
      </c>
      <c r="K7" s="25" t="s">
        <v>74</v>
      </c>
      <c r="L7" s="23">
        <f>(198400*400)/1000</f>
        <v>79360</v>
      </c>
      <c r="M7" s="82">
        <v>1</v>
      </c>
      <c r="N7" s="79" t="s">
        <v>64</v>
      </c>
      <c r="O7" s="80">
        <v>3</v>
      </c>
      <c r="P7" s="23">
        <v>26453</v>
      </c>
      <c r="Q7" s="24">
        <v>44682</v>
      </c>
      <c r="R7" s="22" t="s">
        <v>91</v>
      </c>
      <c r="S7" s="25" t="s">
        <v>84</v>
      </c>
      <c r="T7" s="25" t="s">
        <v>25</v>
      </c>
      <c r="U7" s="25" t="s">
        <v>25</v>
      </c>
      <c r="V7" s="26"/>
      <c r="W7" s="88">
        <f>IF(L7="","自動入力",ROUNDDOWN(L7/O7,0))</f>
        <v>26453</v>
      </c>
      <c r="X7" s="43" t="str">
        <f>IF(P7="","自動入力",IF(P7=W7,"OK","NG"))</f>
        <v>OK</v>
      </c>
    </row>
    <row r="8" spans="1:24" ht="59.25" customHeight="1">
      <c r="A8" s="27">
        <v>2</v>
      </c>
      <c r="B8" s="22" t="s">
        <v>75</v>
      </c>
      <c r="C8" s="22" t="s">
        <v>76</v>
      </c>
      <c r="D8" s="22" t="s">
        <v>77</v>
      </c>
      <c r="E8" s="89"/>
      <c r="F8" s="67"/>
      <c r="G8" s="67"/>
      <c r="H8" s="2" t="str">
        <f>IF(E8="","自動入力",IF(E8="S",Sheet1!$F$7,Sheet1!$F$5))</f>
        <v>自動入力</v>
      </c>
      <c r="I8" s="78" t="str">
        <f t="shared" ref="I8:I26" si="0">IF(E8="","自動",(IF(E8="W","Iw","Is")))</f>
        <v>自動</v>
      </c>
      <c r="J8" s="75"/>
      <c r="K8" s="25" t="s">
        <v>78</v>
      </c>
      <c r="L8" s="23">
        <v>2500</v>
      </c>
      <c r="M8" s="82">
        <v>1</v>
      </c>
      <c r="N8" s="79" t="s">
        <v>64</v>
      </c>
      <c r="O8" s="80">
        <v>3</v>
      </c>
      <c r="P8" s="23">
        <v>633</v>
      </c>
      <c r="Q8" s="24">
        <v>44757</v>
      </c>
      <c r="R8" s="22" t="s">
        <v>92</v>
      </c>
      <c r="S8" s="25" t="s">
        <v>25</v>
      </c>
      <c r="T8" s="25" t="s">
        <v>25</v>
      </c>
      <c r="U8" s="25" t="s">
        <v>25</v>
      </c>
      <c r="V8" s="28" t="s">
        <v>79</v>
      </c>
      <c r="W8" s="88">
        <f t="shared" ref="W8:W26" si="1">IF(L8="","自動入力",ROUNDDOWN(L8/O8,0))</f>
        <v>833</v>
      </c>
      <c r="X8" s="43" t="str">
        <f t="shared" ref="X8:X26" si="2">IF(P8="","自動入力",IF(P8=W8,"OK","NG"))</f>
        <v>NG</v>
      </c>
    </row>
    <row r="9" spans="1:24" ht="59.25" customHeight="1">
      <c r="A9" s="21">
        <v>3</v>
      </c>
      <c r="B9" s="22" t="s">
        <v>75</v>
      </c>
      <c r="C9" s="22" t="s">
        <v>76</v>
      </c>
      <c r="D9" s="22" t="s">
        <v>80</v>
      </c>
      <c r="E9" s="89"/>
      <c r="F9" s="67"/>
      <c r="G9" s="67"/>
      <c r="H9" s="2" t="str">
        <f>IF(E9="","自動入力",IF(E9="S",Sheet1!$F$7,Sheet1!$F$5))</f>
        <v>自動入力</v>
      </c>
      <c r="I9" s="78" t="str">
        <f t="shared" si="0"/>
        <v>自動</v>
      </c>
      <c r="J9" s="75"/>
      <c r="K9" s="25" t="s">
        <v>78</v>
      </c>
      <c r="L9" s="23">
        <v>1500</v>
      </c>
      <c r="M9" s="82">
        <v>1</v>
      </c>
      <c r="N9" s="79" t="s">
        <v>64</v>
      </c>
      <c r="O9" s="80">
        <v>3</v>
      </c>
      <c r="P9" s="23">
        <v>500</v>
      </c>
      <c r="Q9" s="24">
        <v>44713</v>
      </c>
      <c r="R9" s="22" t="s">
        <v>82</v>
      </c>
      <c r="S9" s="25" t="s">
        <v>25</v>
      </c>
      <c r="T9" s="25" t="s">
        <v>25</v>
      </c>
      <c r="U9" s="25" t="s">
        <v>25</v>
      </c>
      <c r="V9" s="28" t="s">
        <v>81</v>
      </c>
      <c r="W9" s="88">
        <f t="shared" si="1"/>
        <v>500</v>
      </c>
      <c r="X9" s="43" t="str">
        <f t="shared" si="2"/>
        <v>OK</v>
      </c>
    </row>
    <row r="10" spans="1:24" ht="59.25" customHeight="1">
      <c r="A10" s="21">
        <v>4</v>
      </c>
      <c r="B10" s="22"/>
      <c r="C10" s="22"/>
      <c r="D10" s="22"/>
      <c r="E10" s="89"/>
      <c r="F10" s="67"/>
      <c r="G10" s="67"/>
      <c r="H10" s="2" t="str">
        <f>IF(E10="","自動入力",IF(E10="S",Sheet1!$F$7,Sheet1!$F$5))</f>
        <v>自動入力</v>
      </c>
      <c r="I10" s="78" t="str">
        <f t="shared" si="0"/>
        <v>自動</v>
      </c>
      <c r="J10" s="75"/>
      <c r="K10" s="25"/>
      <c r="L10" s="23"/>
      <c r="M10" s="82">
        <v>1</v>
      </c>
      <c r="N10" s="79" t="s">
        <v>64</v>
      </c>
      <c r="O10" s="80"/>
      <c r="P10" s="23"/>
      <c r="Q10" s="24"/>
      <c r="R10" s="22"/>
      <c r="S10" s="25"/>
      <c r="T10" s="25"/>
      <c r="U10" s="25"/>
      <c r="V10" s="29"/>
      <c r="W10" s="88" t="str">
        <f t="shared" si="1"/>
        <v>自動入力</v>
      </c>
      <c r="X10" s="43" t="str">
        <f t="shared" si="2"/>
        <v>自動入力</v>
      </c>
    </row>
    <row r="11" spans="1:24" ht="59.25" customHeight="1">
      <c r="A11" s="27">
        <v>5</v>
      </c>
      <c r="B11" s="22"/>
      <c r="C11" s="22"/>
      <c r="D11" s="22"/>
      <c r="E11" s="89"/>
      <c r="F11" s="67"/>
      <c r="G11" s="67"/>
      <c r="H11" s="2" t="str">
        <f>IF(E11="","自動入力",IF(E11="S",Sheet1!$F$7,Sheet1!$F$5))</f>
        <v>自動入力</v>
      </c>
      <c r="I11" s="78" t="str">
        <f t="shared" si="0"/>
        <v>自動</v>
      </c>
      <c r="J11" s="75"/>
      <c r="K11" s="25"/>
      <c r="L11" s="23"/>
      <c r="M11" s="82">
        <v>1</v>
      </c>
      <c r="N11" s="79" t="s">
        <v>64</v>
      </c>
      <c r="O11" s="80"/>
      <c r="P11" s="23"/>
      <c r="Q11" s="24"/>
      <c r="R11" s="22"/>
      <c r="S11" s="25"/>
      <c r="T11" s="25"/>
      <c r="U11" s="25"/>
      <c r="V11" s="29"/>
      <c r="W11" s="88" t="str">
        <f t="shared" si="1"/>
        <v>自動入力</v>
      </c>
      <c r="X11" s="43" t="str">
        <f t="shared" si="2"/>
        <v>自動入力</v>
      </c>
    </row>
    <row r="12" spans="1:24" ht="59.25" customHeight="1">
      <c r="A12" s="21">
        <v>6</v>
      </c>
      <c r="B12" s="22"/>
      <c r="C12" s="22"/>
      <c r="D12" s="22"/>
      <c r="E12" s="89"/>
      <c r="F12" s="67"/>
      <c r="G12" s="67"/>
      <c r="H12" s="2" t="str">
        <f>IF(E12="","自動入力",IF(E12="S",Sheet1!$F$7,Sheet1!$F$5))</f>
        <v>自動入力</v>
      </c>
      <c r="I12" s="78" t="str">
        <f t="shared" si="0"/>
        <v>自動</v>
      </c>
      <c r="J12" s="75"/>
      <c r="K12" s="25"/>
      <c r="L12" s="23"/>
      <c r="M12" s="82">
        <v>1</v>
      </c>
      <c r="N12" s="79" t="s">
        <v>64</v>
      </c>
      <c r="O12" s="80"/>
      <c r="P12" s="23"/>
      <c r="Q12" s="24"/>
      <c r="R12" s="22"/>
      <c r="S12" s="25"/>
      <c r="T12" s="25"/>
      <c r="U12" s="25"/>
      <c r="V12" s="29"/>
      <c r="W12" s="88" t="str">
        <f t="shared" si="1"/>
        <v>自動入力</v>
      </c>
      <c r="X12" s="43" t="str">
        <f t="shared" si="2"/>
        <v>自動入力</v>
      </c>
    </row>
    <row r="13" spans="1:24" ht="59.25" customHeight="1">
      <c r="A13" s="21">
        <v>7</v>
      </c>
      <c r="B13" s="22"/>
      <c r="C13" s="22"/>
      <c r="D13" s="22"/>
      <c r="E13" s="89"/>
      <c r="F13" s="67"/>
      <c r="G13" s="67"/>
      <c r="H13" s="2" t="str">
        <f>IF(E13="","自動入力",IF(E13="S",Sheet1!$F$7,Sheet1!$F$5))</f>
        <v>自動入力</v>
      </c>
      <c r="I13" s="78" t="str">
        <f t="shared" si="0"/>
        <v>自動</v>
      </c>
      <c r="J13" s="75"/>
      <c r="K13" s="25"/>
      <c r="L13" s="23"/>
      <c r="M13" s="82">
        <v>1</v>
      </c>
      <c r="N13" s="79" t="s">
        <v>64</v>
      </c>
      <c r="O13" s="80"/>
      <c r="P13" s="23"/>
      <c r="Q13" s="24"/>
      <c r="R13" s="22"/>
      <c r="S13" s="25"/>
      <c r="T13" s="25"/>
      <c r="U13" s="25"/>
      <c r="V13" s="29"/>
      <c r="W13" s="88" t="str">
        <f t="shared" si="1"/>
        <v>自動入力</v>
      </c>
      <c r="X13" s="43" t="str">
        <f t="shared" si="2"/>
        <v>自動入力</v>
      </c>
    </row>
    <row r="14" spans="1:24" ht="59.25" customHeight="1">
      <c r="A14" s="27">
        <v>8</v>
      </c>
      <c r="B14" s="22"/>
      <c r="C14" s="22"/>
      <c r="D14" s="22"/>
      <c r="E14" s="89"/>
      <c r="F14" s="67"/>
      <c r="G14" s="67"/>
      <c r="H14" s="2" t="str">
        <f>IF(E14="","自動入力",IF(E14="S",Sheet1!$F$7,Sheet1!$F$5))</f>
        <v>自動入力</v>
      </c>
      <c r="I14" s="78" t="str">
        <f t="shared" si="0"/>
        <v>自動</v>
      </c>
      <c r="J14" s="75"/>
      <c r="K14" s="25"/>
      <c r="L14" s="23"/>
      <c r="M14" s="82">
        <v>1</v>
      </c>
      <c r="N14" s="79" t="s">
        <v>64</v>
      </c>
      <c r="O14" s="80"/>
      <c r="P14" s="23"/>
      <c r="Q14" s="24"/>
      <c r="R14" s="22"/>
      <c r="S14" s="25"/>
      <c r="T14" s="25"/>
      <c r="U14" s="25"/>
      <c r="V14" s="29"/>
      <c r="W14" s="88" t="str">
        <f t="shared" si="1"/>
        <v>自動入力</v>
      </c>
      <c r="X14" s="43" t="str">
        <f t="shared" si="2"/>
        <v>自動入力</v>
      </c>
    </row>
    <row r="15" spans="1:24" ht="59.25" customHeight="1">
      <c r="A15" s="21">
        <v>9</v>
      </c>
      <c r="B15" s="22"/>
      <c r="C15" s="22"/>
      <c r="D15" s="22"/>
      <c r="E15" s="89"/>
      <c r="F15" s="67"/>
      <c r="G15" s="67"/>
      <c r="H15" s="2" t="str">
        <f>IF(E15="","自動入力",IF(E15="S",Sheet1!$F$7,Sheet1!$F$5))</f>
        <v>自動入力</v>
      </c>
      <c r="I15" s="78" t="str">
        <f t="shared" si="0"/>
        <v>自動</v>
      </c>
      <c r="J15" s="75"/>
      <c r="K15" s="25"/>
      <c r="L15" s="23"/>
      <c r="M15" s="82">
        <v>1</v>
      </c>
      <c r="N15" s="79" t="s">
        <v>64</v>
      </c>
      <c r="O15" s="80"/>
      <c r="P15" s="23"/>
      <c r="Q15" s="24"/>
      <c r="R15" s="22"/>
      <c r="S15" s="25"/>
      <c r="T15" s="25"/>
      <c r="U15" s="25"/>
      <c r="V15" s="29"/>
      <c r="W15" s="88" t="str">
        <f t="shared" si="1"/>
        <v>自動入力</v>
      </c>
      <c r="X15" s="43" t="str">
        <f t="shared" si="2"/>
        <v>自動入力</v>
      </c>
    </row>
    <row r="16" spans="1:24" ht="59.25" customHeight="1">
      <c r="A16" s="21">
        <v>10</v>
      </c>
      <c r="B16" s="22"/>
      <c r="C16" s="22"/>
      <c r="D16" s="22"/>
      <c r="E16" s="89"/>
      <c r="F16" s="67"/>
      <c r="G16" s="67"/>
      <c r="H16" s="2" t="str">
        <f>IF(E16="","自動入力",IF(E16="S",Sheet1!$F$7,Sheet1!$F$5))</f>
        <v>自動入力</v>
      </c>
      <c r="I16" s="78" t="str">
        <f t="shared" si="0"/>
        <v>自動</v>
      </c>
      <c r="J16" s="75"/>
      <c r="K16" s="25"/>
      <c r="L16" s="23"/>
      <c r="M16" s="82">
        <v>1</v>
      </c>
      <c r="N16" s="79" t="s">
        <v>64</v>
      </c>
      <c r="O16" s="80"/>
      <c r="P16" s="23"/>
      <c r="Q16" s="24"/>
      <c r="R16" s="22"/>
      <c r="S16" s="25"/>
      <c r="T16" s="25"/>
      <c r="U16" s="25"/>
      <c r="V16" s="29"/>
      <c r="W16" s="88" t="str">
        <f t="shared" si="1"/>
        <v>自動入力</v>
      </c>
      <c r="X16" s="43" t="str">
        <f t="shared" si="2"/>
        <v>自動入力</v>
      </c>
    </row>
    <row r="17" spans="1:24" ht="59.25" hidden="1" customHeight="1">
      <c r="A17" s="27">
        <v>11</v>
      </c>
      <c r="B17" s="22"/>
      <c r="C17" s="22"/>
      <c r="D17" s="22"/>
      <c r="E17" s="89"/>
      <c r="F17" s="67"/>
      <c r="G17" s="67"/>
      <c r="H17" s="2" t="str">
        <f>IF(E17="","自動入力",IF(E17="S",Sheet1!$F$7,Sheet1!$F$5))</f>
        <v>自動入力</v>
      </c>
      <c r="I17" s="78" t="str">
        <f t="shared" si="0"/>
        <v>自動</v>
      </c>
      <c r="J17" s="75"/>
      <c r="K17" s="25"/>
      <c r="L17" s="23"/>
      <c r="M17" s="82">
        <v>1</v>
      </c>
      <c r="N17" s="79" t="s">
        <v>64</v>
      </c>
      <c r="O17" s="80"/>
      <c r="P17" s="23"/>
      <c r="Q17" s="24"/>
      <c r="R17" s="22"/>
      <c r="S17" s="25"/>
      <c r="T17" s="25"/>
      <c r="U17" s="25"/>
      <c r="V17" s="28"/>
      <c r="W17" s="88" t="str">
        <f t="shared" si="1"/>
        <v>自動入力</v>
      </c>
      <c r="X17" s="43" t="str">
        <f t="shared" si="2"/>
        <v>自動入力</v>
      </c>
    </row>
    <row r="18" spans="1:24" ht="59.25" hidden="1" customHeight="1">
      <c r="A18" s="21">
        <v>12</v>
      </c>
      <c r="B18" s="22"/>
      <c r="C18" s="22"/>
      <c r="D18" s="22"/>
      <c r="E18" s="89"/>
      <c r="F18" s="67"/>
      <c r="G18" s="67"/>
      <c r="H18" s="2" t="str">
        <f>IF(E18="","自動入力",IF(E18="S",Sheet1!$F$7,Sheet1!$F$5))</f>
        <v>自動入力</v>
      </c>
      <c r="I18" s="78" t="str">
        <f t="shared" si="0"/>
        <v>自動</v>
      </c>
      <c r="J18" s="75"/>
      <c r="K18" s="25"/>
      <c r="L18" s="23"/>
      <c r="M18" s="82">
        <v>1</v>
      </c>
      <c r="N18" s="79" t="s">
        <v>64</v>
      </c>
      <c r="O18" s="80"/>
      <c r="P18" s="23"/>
      <c r="Q18" s="24"/>
      <c r="R18" s="22"/>
      <c r="S18" s="25"/>
      <c r="T18" s="25"/>
      <c r="U18" s="25"/>
      <c r="V18" s="29"/>
      <c r="W18" s="88" t="str">
        <f t="shared" si="1"/>
        <v>自動入力</v>
      </c>
      <c r="X18" s="43" t="str">
        <f t="shared" si="2"/>
        <v>自動入力</v>
      </c>
    </row>
    <row r="19" spans="1:24" ht="59.25" hidden="1" customHeight="1">
      <c r="A19" s="21">
        <v>13</v>
      </c>
      <c r="B19" s="22"/>
      <c r="C19" s="22"/>
      <c r="D19" s="22"/>
      <c r="E19" s="89"/>
      <c r="F19" s="67"/>
      <c r="G19" s="67"/>
      <c r="H19" s="2" t="str">
        <f>IF(E19="","自動入力",IF(E19="S",Sheet1!$F$7,Sheet1!$F$5))</f>
        <v>自動入力</v>
      </c>
      <c r="I19" s="78" t="str">
        <f t="shared" si="0"/>
        <v>自動</v>
      </c>
      <c r="J19" s="75"/>
      <c r="K19" s="25"/>
      <c r="L19" s="23"/>
      <c r="M19" s="82">
        <v>1</v>
      </c>
      <c r="N19" s="79" t="s">
        <v>64</v>
      </c>
      <c r="O19" s="80"/>
      <c r="P19" s="23"/>
      <c r="Q19" s="24"/>
      <c r="R19" s="22"/>
      <c r="S19" s="25"/>
      <c r="T19" s="25"/>
      <c r="U19" s="25"/>
      <c r="V19" s="29"/>
      <c r="W19" s="88" t="str">
        <f t="shared" si="1"/>
        <v>自動入力</v>
      </c>
      <c r="X19" s="43" t="str">
        <f t="shared" si="2"/>
        <v>自動入力</v>
      </c>
    </row>
    <row r="20" spans="1:24" ht="59.25" hidden="1" customHeight="1">
      <c r="A20" s="27">
        <v>14</v>
      </c>
      <c r="B20" s="22"/>
      <c r="C20" s="22"/>
      <c r="D20" s="22"/>
      <c r="E20" s="89"/>
      <c r="F20" s="67"/>
      <c r="G20" s="67"/>
      <c r="H20" s="2" t="str">
        <f>IF(E20="","自動入力",IF(E20="S",Sheet1!$F$7,Sheet1!$F$5))</f>
        <v>自動入力</v>
      </c>
      <c r="I20" s="78" t="str">
        <f t="shared" si="0"/>
        <v>自動</v>
      </c>
      <c r="J20" s="75"/>
      <c r="K20" s="25"/>
      <c r="L20" s="23"/>
      <c r="M20" s="82">
        <v>1</v>
      </c>
      <c r="N20" s="79" t="s">
        <v>64</v>
      </c>
      <c r="O20" s="80"/>
      <c r="P20" s="23"/>
      <c r="Q20" s="24"/>
      <c r="R20" s="22"/>
      <c r="S20" s="25"/>
      <c r="T20" s="25"/>
      <c r="U20" s="25"/>
      <c r="V20" s="29"/>
      <c r="W20" s="88" t="str">
        <f t="shared" si="1"/>
        <v>自動入力</v>
      </c>
      <c r="X20" s="43" t="str">
        <f t="shared" si="2"/>
        <v>自動入力</v>
      </c>
    </row>
    <row r="21" spans="1:24" ht="59.25" hidden="1" customHeight="1">
      <c r="A21" s="21">
        <v>15</v>
      </c>
      <c r="B21" s="22"/>
      <c r="C21" s="22"/>
      <c r="D21" s="22"/>
      <c r="E21" s="89"/>
      <c r="F21" s="67"/>
      <c r="G21" s="67"/>
      <c r="H21" s="2" t="str">
        <f>IF(E21="","自動入力",IF(E21="S",Sheet1!$F$7,Sheet1!$F$5))</f>
        <v>自動入力</v>
      </c>
      <c r="I21" s="78" t="str">
        <f t="shared" si="0"/>
        <v>自動</v>
      </c>
      <c r="J21" s="75"/>
      <c r="K21" s="25"/>
      <c r="L21" s="23"/>
      <c r="M21" s="82">
        <v>1</v>
      </c>
      <c r="N21" s="79" t="s">
        <v>64</v>
      </c>
      <c r="O21" s="80"/>
      <c r="P21" s="23"/>
      <c r="Q21" s="24"/>
      <c r="R21" s="22"/>
      <c r="S21" s="25"/>
      <c r="T21" s="25"/>
      <c r="U21" s="25"/>
      <c r="V21" s="29"/>
      <c r="W21" s="88" t="str">
        <f t="shared" si="1"/>
        <v>自動入力</v>
      </c>
      <c r="X21" s="43" t="str">
        <f t="shared" si="2"/>
        <v>自動入力</v>
      </c>
    </row>
    <row r="22" spans="1:24" ht="59.25" hidden="1" customHeight="1">
      <c r="A22" s="21">
        <v>16</v>
      </c>
      <c r="B22" s="22"/>
      <c r="C22" s="22"/>
      <c r="D22" s="22"/>
      <c r="E22" s="89"/>
      <c r="F22" s="67"/>
      <c r="G22" s="67"/>
      <c r="H22" s="2" t="str">
        <f>IF(E22="","自動入力",IF(E22="S",Sheet1!$F$7,Sheet1!$F$5))</f>
        <v>自動入力</v>
      </c>
      <c r="I22" s="78" t="str">
        <f t="shared" si="0"/>
        <v>自動</v>
      </c>
      <c r="J22" s="75"/>
      <c r="K22" s="25"/>
      <c r="L22" s="23"/>
      <c r="M22" s="82">
        <v>1</v>
      </c>
      <c r="N22" s="79" t="s">
        <v>64</v>
      </c>
      <c r="O22" s="80"/>
      <c r="P22" s="23"/>
      <c r="Q22" s="24"/>
      <c r="R22" s="22"/>
      <c r="S22" s="25"/>
      <c r="T22" s="25"/>
      <c r="U22" s="25"/>
      <c r="V22" s="29"/>
      <c r="W22" s="88" t="str">
        <f t="shared" si="1"/>
        <v>自動入力</v>
      </c>
      <c r="X22" s="43" t="str">
        <f t="shared" si="2"/>
        <v>自動入力</v>
      </c>
    </row>
    <row r="23" spans="1:24" ht="59.25" hidden="1" customHeight="1">
      <c r="A23" s="27">
        <v>17</v>
      </c>
      <c r="B23" s="22"/>
      <c r="C23" s="22"/>
      <c r="D23" s="22"/>
      <c r="E23" s="89"/>
      <c r="F23" s="67"/>
      <c r="G23" s="67"/>
      <c r="H23" s="2" t="str">
        <f>IF(E23="","自動入力",IF(E23="S",Sheet1!$F$7,Sheet1!$F$5))</f>
        <v>自動入力</v>
      </c>
      <c r="I23" s="78" t="str">
        <f t="shared" si="0"/>
        <v>自動</v>
      </c>
      <c r="J23" s="75"/>
      <c r="K23" s="25"/>
      <c r="L23" s="23"/>
      <c r="M23" s="82">
        <v>1</v>
      </c>
      <c r="N23" s="79" t="s">
        <v>64</v>
      </c>
      <c r="O23" s="80"/>
      <c r="P23" s="23"/>
      <c r="Q23" s="24"/>
      <c r="R23" s="22"/>
      <c r="S23" s="25"/>
      <c r="T23" s="25"/>
      <c r="U23" s="25"/>
      <c r="V23" s="29"/>
      <c r="W23" s="88" t="str">
        <f t="shared" si="1"/>
        <v>自動入力</v>
      </c>
      <c r="X23" s="43" t="str">
        <f t="shared" si="2"/>
        <v>自動入力</v>
      </c>
    </row>
    <row r="24" spans="1:24" ht="59.25" hidden="1" customHeight="1">
      <c r="A24" s="21">
        <v>18</v>
      </c>
      <c r="B24" s="22"/>
      <c r="C24" s="22"/>
      <c r="D24" s="22"/>
      <c r="E24" s="89"/>
      <c r="F24" s="67"/>
      <c r="G24" s="67"/>
      <c r="H24" s="2" t="str">
        <f>IF(E24="","自動入力",IF(E24="S",Sheet1!$F$7,Sheet1!$F$5))</f>
        <v>自動入力</v>
      </c>
      <c r="I24" s="78" t="str">
        <f t="shared" si="0"/>
        <v>自動</v>
      </c>
      <c r="J24" s="75"/>
      <c r="K24" s="25"/>
      <c r="L24" s="23"/>
      <c r="M24" s="82">
        <v>1</v>
      </c>
      <c r="N24" s="79" t="s">
        <v>64</v>
      </c>
      <c r="O24" s="80"/>
      <c r="P24" s="23"/>
      <c r="Q24" s="24"/>
      <c r="R24" s="22"/>
      <c r="S24" s="25"/>
      <c r="T24" s="25"/>
      <c r="U24" s="25"/>
      <c r="V24" s="29"/>
      <c r="W24" s="88" t="str">
        <f t="shared" si="1"/>
        <v>自動入力</v>
      </c>
      <c r="X24" s="43" t="str">
        <f t="shared" si="2"/>
        <v>自動入力</v>
      </c>
    </row>
    <row r="25" spans="1:24" ht="59.25" hidden="1" customHeight="1">
      <c r="A25" s="27">
        <v>19</v>
      </c>
      <c r="B25" s="22"/>
      <c r="C25" s="22"/>
      <c r="D25" s="22"/>
      <c r="E25" s="89"/>
      <c r="F25" s="67"/>
      <c r="G25" s="67"/>
      <c r="H25" s="2" t="str">
        <f>IF(E25="","自動入力",IF(E25="S",Sheet1!$F$7,Sheet1!$F$5))</f>
        <v>自動入力</v>
      </c>
      <c r="I25" s="78" t="str">
        <f t="shared" si="0"/>
        <v>自動</v>
      </c>
      <c r="J25" s="75"/>
      <c r="K25" s="25"/>
      <c r="L25" s="23"/>
      <c r="M25" s="82">
        <v>1</v>
      </c>
      <c r="N25" s="79" t="s">
        <v>64</v>
      </c>
      <c r="O25" s="80"/>
      <c r="P25" s="23"/>
      <c r="Q25" s="24"/>
      <c r="R25" s="22"/>
      <c r="S25" s="25"/>
      <c r="T25" s="25"/>
      <c r="U25" s="25"/>
      <c r="V25" s="29"/>
      <c r="W25" s="88" t="str">
        <f t="shared" si="1"/>
        <v>自動入力</v>
      </c>
      <c r="X25" s="43" t="str">
        <f t="shared" si="2"/>
        <v>自動入力</v>
      </c>
    </row>
    <row r="26" spans="1:24" ht="59.25" hidden="1" customHeight="1">
      <c r="A26" s="21">
        <v>20</v>
      </c>
      <c r="B26" s="22"/>
      <c r="C26" s="22"/>
      <c r="D26" s="22"/>
      <c r="E26" s="89"/>
      <c r="F26" s="67"/>
      <c r="G26" s="67"/>
      <c r="H26" s="2" t="str">
        <f>IF(E26="","自動入力",IF(E26="S",Sheet1!$F$7,Sheet1!$F$5))</f>
        <v>自動入力</v>
      </c>
      <c r="I26" s="78" t="str">
        <f t="shared" si="0"/>
        <v>自動</v>
      </c>
      <c r="J26" s="75"/>
      <c r="K26" s="25"/>
      <c r="L26" s="23"/>
      <c r="M26" s="82">
        <v>1</v>
      </c>
      <c r="N26" s="79" t="s">
        <v>64</v>
      </c>
      <c r="O26" s="80"/>
      <c r="P26" s="23"/>
      <c r="Q26" s="24"/>
      <c r="R26" s="22"/>
      <c r="S26" s="25"/>
      <c r="T26" s="25"/>
      <c r="U26" s="25"/>
      <c r="V26" s="29"/>
      <c r="W26" s="88" t="str">
        <f t="shared" si="1"/>
        <v>自動入力</v>
      </c>
      <c r="X26" s="43" t="str">
        <f t="shared" si="2"/>
        <v>自動入力</v>
      </c>
    </row>
    <row r="27" spans="1:24" ht="48.75" customHeight="1">
      <c r="A27" s="46" t="s">
        <v>9</v>
      </c>
      <c r="B27" s="30" t="s">
        <v>2</v>
      </c>
      <c r="C27" s="30" t="s">
        <v>3</v>
      </c>
      <c r="D27" s="9"/>
      <c r="E27" s="19"/>
      <c r="F27" s="31" t="s">
        <v>6</v>
      </c>
      <c r="G27" s="31" t="s">
        <v>6</v>
      </c>
      <c r="H27" s="32"/>
      <c r="I27" s="73"/>
      <c r="J27" s="70"/>
      <c r="K27" s="19"/>
      <c r="L27" s="33"/>
      <c r="M27" s="63"/>
      <c r="N27" s="64"/>
      <c r="O27" s="61"/>
      <c r="P27" s="34"/>
      <c r="Q27" s="35"/>
      <c r="R27" s="19"/>
      <c r="S27" s="36"/>
      <c r="T27" s="19"/>
      <c r="U27" s="19"/>
      <c r="V27" s="37"/>
    </row>
    <row r="28" spans="1:24" ht="18" customHeight="1">
      <c r="N28" s="81"/>
    </row>
    <row r="29" spans="1:24" ht="18" customHeight="1">
      <c r="A29" s="3" t="s">
        <v>14</v>
      </c>
    </row>
    <row r="30" spans="1:24" ht="18" customHeight="1">
      <c r="A30" s="3" t="s">
        <v>13</v>
      </c>
    </row>
    <row r="31" spans="1:24" ht="18" customHeight="1">
      <c r="A31" s="3" t="s">
        <v>85</v>
      </c>
    </row>
    <row r="32" spans="1:24" ht="18" customHeight="1">
      <c r="A32" s="3" t="s">
        <v>23</v>
      </c>
    </row>
    <row r="33" spans="1:1" ht="18" customHeight="1">
      <c r="A33" s="3" t="s">
        <v>46</v>
      </c>
    </row>
    <row r="34" spans="1:1" ht="18" customHeight="1">
      <c r="A34" s="3" t="s">
        <v>45</v>
      </c>
    </row>
  </sheetData>
  <sheetProtection formatCells="0" formatColumns="0" formatRows="0" insertColumns="0" insertRows="0" deleteColumns="0" deleteRows="0" sort="0" autoFilter="0"/>
  <mergeCells count="3">
    <mergeCell ref="D4:E4"/>
    <mergeCell ref="F4:G4"/>
    <mergeCell ref="Q4:R4"/>
  </mergeCells>
  <phoneticPr fontId="1"/>
  <conditionalFormatting sqref="B7:D8 L7:M7 P17:R22 L17:L22 B17:D22 B25:D26 L25:L26 P25:R26 L8 M8:M26 P7:U7 P8:R8 T25:U26 T17:U22 S8:S26 T8:U8">
    <cfRule type="containsBlanks" dxfId="18" priority="18" stopIfTrue="1">
      <formula>LEN(TRIM(B7))=0</formula>
    </cfRule>
  </conditionalFormatting>
  <conditionalFormatting sqref="E7:G26">
    <cfRule type="notContainsBlanks" dxfId="17" priority="14" stopIfTrue="1">
      <formula>LEN(TRIM(E7))&gt;0</formula>
    </cfRule>
  </conditionalFormatting>
  <conditionalFormatting sqref="I7:J26">
    <cfRule type="notContainsBlanks" dxfId="16" priority="12" stopIfTrue="1">
      <formula>LEN(TRIM(I7))&gt;0</formula>
    </cfRule>
  </conditionalFormatting>
  <conditionalFormatting sqref="N7:N26">
    <cfRule type="containsBlanks" dxfId="15" priority="11" stopIfTrue="1">
      <formula>LEN(TRIM(N7))=0</formula>
    </cfRule>
  </conditionalFormatting>
  <conditionalFormatting sqref="O7:O26">
    <cfRule type="containsBlanks" dxfId="14" priority="10" stopIfTrue="1">
      <formula>LEN(TRIM(O7))=0</formula>
    </cfRule>
  </conditionalFormatting>
  <conditionalFormatting sqref="P10:R16 L9:L16 B10:D16 T10:U16 P9">
    <cfRule type="containsBlanks" dxfId="13" priority="9" stopIfTrue="1">
      <formula>LEN(TRIM(B9))=0</formula>
    </cfRule>
  </conditionalFormatting>
  <conditionalFormatting sqref="K10:K23">
    <cfRule type="containsBlanks" dxfId="12" priority="8" stopIfTrue="1">
      <formula>LEN(TRIM(K10))=0</formula>
    </cfRule>
  </conditionalFormatting>
  <conditionalFormatting sqref="B23:D24 L23:L24 P23:R24 T23:U24">
    <cfRule type="containsBlanks" dxfId="11" priority="7" stopIfTrue="1">
      <formula>LEN(TRIM(B23))=0</formula>
    </cfRule>
  </conditionalFormatting>
  <conditionalFormatting sqref="K24:K26">
    <cfRule type="containsBlanks" dxfId="10" priority="6" stopIfTrue="1">
      <formula>LEN(TRIM(K24))=0</formula>
    </cfRule>
  </conditionalFormatting>
  <conditionalFormatting sqref="K7:K8">
    <cfRule type="containsBlanks" dxfId="9" priority="5" stopIfTrue="1">
      <formula>LEN(TRIM(K7))=0</formula>
    </cfRule>
  </conditionalFormatting>
  <conditionalFormatting sqref="B9:D9">
    <cfRule type="containsBlanks" dxfId="8" priority="4" stopIfTrue="1">
      <formula>LEN(TRIM(B9))=0</formula>
    </cfRule>
  </conditionalFormatting>
  <conditionalFormatting sqref="K9">
    <cfRule type="containsBlanks" dxfId="7" priority="3" stopIfTrue="1">
      <formula>LEN(TRIM(K9))=0</formula>
    </cfRule>
  </conditionalFormatting>
  <conditionalFormatting sqref="Q9:R9">
    <cfRule type="containsBlanks" dxfId="6" priority="2" stopIfTrue="1">
      <formula>LEN(TRIM(Q9))=0</formula>
    </cfRule>
  </conditionalFormatting>
  <conditionalFormatting sqref="T9:U9">
    <cfRule type="containsBlanks" dxfId="5" priority="1" stopIfTrue="1">
      <formula>LEN(TRIM(T9))=0</formula>
    </cfRule>
  </conditionalFormatting>
  <pageMargins left="0.54" right="0.39370078740157483" top="0.62992125984251968" bottom="0.31" header="0.59055118110236227" footer="0.16"/>
  <pageSetup paperSize="9" scale="46"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6" stopIfTrue="1" id="{3C5331F2-8501-49A9-A4CA-D25BA27F00F6}">
            <xm:f>OR(D7=Sheet1!$A$5:$A$10,D7=Sheet1!A$16)</xm:f>
            <x14:dxf>
              <fill>
                <patternFill>
                  <bgColor rgb="FFFFFFCC"/>
                </patternFill>
              </fill>
            </x14:dxf>
          </x14:cfRule>
          <xm:sqref>E7:E26</xm:sqref>
        </x14:conditionalFormatting>
        <x14:conditionalFormatting xmlns:xm="http://schemas.microsoft.com/office/excel/2006/main">
          <x14:cfRule type="expression" priority="17" stopIfTrue="1" id="{292AA318-077E-4480-B40F-9081D12DAADF}">
            <xm:f>OR(D7=Sheet1!A$5:A$10)</xm:f>
            <x14:dxf>
              <fill>
                <patternFill>
                  <bgColor rgb="FFFFFFCC"/>
                </patternFill>
              </fill>
            </x14:dxf>
          </x14:cfRule>
          <xm:sqref>F7:F26</xm:sqref>
        </x14:conditionalFormatting>
        <x14:conditionalFormatting xmlns:xm="http://schemas.microsoft.com/office/excel/2006/main">
          <x14:cfRule type="expression" priority="15" stopIfTrue="1" id="{FE50D3C7-9D48-4BB2-8C87-920936C8C208}">
            <xm:f>OR(D7=Sheet1!A$5:A$10)</xm:f>
            <x14:dxf>
              <fill>
                <patternFill>
                  <bgColor rgb="FFFFFFCC"/>
                </patternFill>
              </fill>
            </x14:dxf>
          </x14:cfRule>
          <xm:sqref>G7:G26</xm:sqref>
        </x14:conditionalFormatting>
        <x14:conditionalFormatting xmlns:xm="http://schemas.microsoft.com/office/excel/2006/main">
          <x14:cfRule type="expression" priority="13" stopIfTrue="1" id="{E2828378-F097-4F7C-8412-B008CDA80EC7}">
            <xm:f>OR(D7=Sheet1!$A$8,D7=Sheet1!$A$16)</xm:f>
            <x14:dxf>
              <fill>
                <patternFill>
                  <bgColor rgb="FFFFFFCC"/>
                </patternFill>
              </fill>
            </x14:dxf>
          </x14:cfRule>
          <xm:sqref>I7:J26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Sheet1!$A$5:$A$18</xm:f>
          </x14:formula1>
          <xm:sqref>D27:D1048576 D1:D4 D6</xm:sqref>
        </x14:dataValidation>
        <x14:dataValidation type="list" allowBlank="1" showInputMessage="1" showErrorMessage="1">
          <x14:formula1>
            <xm:f>Sheet1!$H$5:$H$6</xm:f>
          </x14:formula1>
          <xm:sqref>S7:T26</xm:sqref>
        </x14:dataValidation>
        <x14:dataValidation type="list" allowBlank="1" showInputMessage="1" showErrorMessage="1">
          <x14:formula1>
            <xm:f>Sheet1!$H$5:$H$7</xm:f>
          </x14:formula1>
          <xm:sqref>U7:U26</xm:sqref>
        </x14:dataValidation>
        <x14:dataValidation type="list" allowBlank="1" showInputMessage="1" showErrorMessage="1">
          <x14:formula1>
            <xm:f>Sheet1!$G$5:$G$6</xm:f>
          </x14:formula1>
          <xm:sqref>O7:O26</xm:sqref>
        </x14:dataValidation>
        <x14:dataValidation type="list" allowBlank="1" showInputMessage="1" showErrorMessage="1">
          <x14:formula1>
            <xm:f>Sheet1!$E$5:$E$7</xm:f>
          </x14:formula1>
          <xm:sqref>E7:E26</xm:sqref>
        </x14:dataValidation>
        <x14:dataValidation type="list" allowBlank="1" showInputMessage="1" showErrorMessage="1">
          <x14:formula1>
            <xm:f>Sheet1!B$7:B$16</xm:f>
          </x14:formula1>
          <xm:sqref>D7:D26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5"/>
  <sheetViews>
    <sheetView workbookViewId="0">
      <selection activeCell="A19" sqref="A19"/>
    </sheetView>
  </sheetViews>
  <sheetFormatPr defaultRowHeight="13.5"/>
  <cols>
    <col min="1" max="1" width="31.625" customWidth="1"/>
    <col min="2" max="2" width="30.375" customWidth="1"/>
  </cols>
  <sheetData>
    <row r="4" spans="1:8">
      <c r="A4" t="s">
        <v>32</v>
      </c>
      <c r="B4" t="s">
        <v>69</v>
      </c>
      <c r="E4" t="s">
        <v>28</v>
      </c>
      <c r="F4" t="s">
        <v>27</v>
      </c>
      <c r="G4" t="s">
        <v>26</v>
      </c>
    </row>
    <row r="5" spans="1:8">
      <c r="A5" t="s">
        <v>16</v>
      </c>
      <c r="B5" t="s">
        <v>16</v>
      </c>
      <c r="E5" t="s">
        <v>29</v>
      </c>
      <c r="F5" s="91">
        <v>220500</v>
      </c>
      <c r="G5">
        <v>3</v>
      </c>
      <c r="H5" s="1" t="s">
        <v>34</v>
      </c>
    </row>
    <row r="6" spans="1:8">
      <c r="A6" t="s">
        <v>17</v>
      </c>
      <c r="B6" t="s">
        <v>17</v>
      </c>
      <c r="E6" t="s">
        <v>31</v>
      </c>
      <c r="F6" s="91">
        <v>220500</v>
      </c>
      <c r="G6">
        <v>2</v>
      </c>
      <c r="H6" s="1" t="s">
        <v>35</v>
      </c>
    </row>
    <row r="7" spans="1:8">
      <c r="A7" t="s">
        <v>49</v>
      </c>
      <c r="B7" t="s">
        <v>49</v>
      </c>
      <c r="E7" t="s">
        <v>30</v>
      </c>
      <c r="F7" s="91">
        <v>199300</v>
      </c>
      <c r="H7" t="s">
        <v>37</v>
      </c>
    </row>
    <row r="8" spans="1:8">
      <c r="A8" t="s">
        <v>18</v>
      </c>
      <c r="B8" t="s">
        <v>18</v>
      </c>
    </row>
    <row r="9" spans="1:8">
      <c r="A9" t="s">
        <v>50</v>
      </c>
      <c r="B9" t="s">
        <v>50</v>
      </c>
      <c r="F9" t="s">
        <v>87</v>
      </c>
    </row>
    <row r="10" spans="1:8">
      <c r="A10" t="s">
        <v>51</v>
      </c>
      <c r="B10" t="s">
        <v>51</v>
      </c>
      <c r="F10" t="s">
        <v>88</v>
      </c>
    </row>
    <row r="11" spans="1:8">
      <c r="A11" s="92" t="s">
        <v>97</v>
      </c>
      <c r="B11" s="92" t="s">
        <v>97</v>
      </c>
    </row>
    <row r="12" spans="1:8">
      <c r="A12" t="s">
        <v>52</v>
      </c>
      <c r="B12" t="s">
        <v>52</v>
      </c>
    </row>
    <row r="13" spans="1:8">
      <c r="A13" t="s">
        <v>53</v>
      </c>
      <c r="B13" t="s">
        <v>53</v>
      </c>
    </row>
    <row r="14" spans="1:8">
      <c r="A14" t="s">
        <v>54</v>
      </c>
      <c r="B14" t="s">
        <v>54</v>
      </c>
    </row>
    <row r="15" spans="1:8">
      <c r="A15" s="92" t="s">
        <v>95</v>
      </c>
      <c r="B15" s="92" t="s">
        <v>95</v>
      </c>
    </row>
    <row r="16" spans="1:8">
      <c r="A16" t="s">
        <v>55</v>
      </c>
      <c r="B16" t="s">
        <v>55</v>
      </c>
    </row>
    <row r="17" spans="1:2">
      <c r="A17" t="s">
        <v>39</v>
      </c>
      <c r="B17" t="s">
        <v>39</v>
      </c>
    </row>
    <row r="18" spans="1:2">
      <c r="A18" t="s">
        <v>40</v>
      </c>
      <c r="B18" t="s">
        <v>40</v>
      </c>
    </row>
    <row r="19" spans="1:2">
      <c r="A19" s="92" t="s">
        <v>96</v>
      </c>
      <c r="B19" s="92" t="s">
        <v>94</v>
      </c>
    </row>
    <row r="20" spans="1:2">
      <c r="A20" t="s">
        <v>56</v>
      </c>
      <c r="B20" t="s">
        <v>56</v>
      </c>
    </row>
    <row r="21" spans="1:2">
      <c r="A21" t="s">
        <v>57</v>
      </c>
      <c r="B21" t="s">
        <v>57</v>
      </c>
    </row>
    <row r="22" spans="1:2">
      <c r="A22" t="s">
        <v>58</v>
      </c>
      <c r="B22" t="s">
        <v>58</v>
      </c>
    </row>
    <row r="23" spans="1:2">
      <c r="A23" t="s">
        <v>59</v>
      </c>
      <c r="B23" t="s">
        <v>59</v>
      </c>
    </row>
    <row r="24" spans="1:2">
      <c r="A24" t="s">
        <v>60</v>
      </c>
      <c r="B24" t="s">
        <v>60</v>
      </c>
    </row>
    <row r="25" spans="1:2">
      <c r="A25" t="s">
        <v>83</v>
      </c>
      <c r="B25" t="s">
        <v>83</v>
      </c>
    </row>
  </sheetData>
  <phoneticPr fontId="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0DF43116-A593-4DFB-A901-E188B8647525}">
            <xm:f>作業シート!$D$7=OR($A$5,$A$10)</xm:f>
            <x14:dxf>
              <fill>
                <patternFill>
                  <bgColor rgb="FFFFFFCC"/>
                </patternFill>
              </fill>
            </x14:dxf>
          </x14:cfRule>
          <xm:sqref>N9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作業シート</vt:lpstr>
      <vt:lpstr>記載例</vt:lpstr>
      <vt:lpstr>Sheet1</vt:lpstr>
      <vt:lpstr>記載例!Print_Area</vt:lpstr>
      <vt:lpstr>作業シート!Print_Area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hiromi-m</dc:creator>
  <cp:lastModifiedBy>大阪府</cp:lastModifiedBy>
  <cp:lastPrinted>2021-09-22T09:51:55Z</cp:lastPrinted>
  <dcterms:created xsi:type="dcterms:W3CDTF">2005-10-31T06:59:29Z</dcterms:created>
  <dcterms:modified xsi:type="dcterms:W3CDTF">2023-02-08T04:37:25Z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2022-01-24T01:55:06Z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2cdfa4a2-b693-44de-83f7-d77725fc265c</vt:lpwstr>
  </property>
  <property fmtid="{D5CDD505-2E9C-101B-9397-08002B2CF9AE}" pid="8" name="MSIP_Label_d899a617-f30e-4fb8-b81c-fb6d0b94ac5b_ContentBits">
    <vt:lpwstr>0</vt:lpwstr>
  </property>
</Properties>
</file>