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3_教育支援体制整備事業費補助金\02_府_事業計画\02　提出依頼\"/>
    </mc:Choice>
  </mc:AlternateContent>
  <bookViews>
    <workbookView xWindow="0" yWindow="0" windowWidth="20490" windowHeight="7680"/>
  </bookViews>
  <sheets>
    <sheet name="鑑" sheetId="9" r:id="rId1"/>
    <sheet name="様式1-1" sheetId="1" r:id="rId2"/>
    <sheet name="様式1-2" sheetId="2" r:id="rId3"/>
    <sheet name="様式２" sheetId="7" r:id="rId4"/>
    <sheet name="様式３" sheetId="4" r:id="rId5"/>
    <sheet name="様式４" sheetId="8" r:id="rId6"/>
    <sheet name="【記入例】様式1-1" sheetId="10" r:id="rId7"/>
    <sheet name="【記入例】様式1-2" sheetId="11" r:id="rId8"/>
    <sheet name="【記入例】様式2" sheetId="12" r:id="rId9"/>
    <sheet name="【記入例】様式３" sheetId="13" r:id="rId10"/>
    <sheet name="【記入例】様式4" sheetId="14" r:id="rId11"/>
  </sheets>
  <definedNames>
    <definedName name="_xlnm.Print_Area" localSheetId="6">'【記入例】様式1-1'!$A$1:$I$67</definedName>
    <definedName name="_xlnm.Print_Area" localSheetId="7">'【記入例】様式1-2'!$A$1:$J$73</definedName>
    <definedName name="_xlnm.Print_Area" localSheetId="8">【記入例】様式2!$A$1:$K$44</definedName>
    <definedName name="_xlnm.Print_Area" localSheetId="9">【記入例】様式３!$A$1:$J$47</definedName>
    <definedName name="_xlnm.Print_Area" localSheetId="10">【記入例】様式4!$A$1:$I$83</definedName>
    <definedName name="_xlnm.Print_Area" localSheetId="0">鑑!$A$1:$F$42</definedName>
    <definedName name="_xlnm.Print_Area" localSheetId="1">'様式1-1'!$A$1:$I$67</definedName>
    <definedName name="_xlnm.Print_Area" localSheetId="2">'様式1-2'!$A$1:$J$73</definedName>
    <definedName name="_xlnm.Print_Area" localSheetId="3">様式２!$A$1:$K$44</definedName>
    <definedName name="_xlnm.Print_Area" localSheetId="4">様式３!$A$1:$J$47</definedName>
    <definedName name="_xlnm.Print_Area" localSheetId="5">様式４!$A$1:$I$83</definedName>
    <definedName name="_xlnm.Print_Titles" localSheetId="1">'様式1-1'!$1:$10</definedName>
    <definedName name="_xlnm.Print_Titles" localSheetId="2">'様式1-2'!$1:$11</definedName>
    <definedName name="_xlnm.Print_Titles" localSheetId="3">様式２!$1:$11</definedName>
    <definedName name="_xlnm.Print_Titles" localSheetId="4">様式３!$1:$10</definedName>
    <definedName name="_xlnm.Print_Titles" localSheetId="5">様式４!$1:$10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4" l="1"/>
  <c r="F72" i="14" l="1"/>
  <c r="I58" i="14"/>
  <c r="I46" i="14"/>
  <c r="I34" i="14"/>
  <c r="I22" i="14"/>
  <c r="F73" i="14" l="1"/>
  <c r="F74" i="14" s="1"/>
  <c r="F76" i="14" s="1"/>
  <c r="J36" i="13"/>
  <c r="J37" i="13" s="1"/>
  <c r="J23" i="13"/>
  <c r="C39" i="13" l="1"/>
  <c r="C41" i="13" s="1"/>
  <c r="C38" i="13"/>
  <c r="K34" i="12"/>
  <c r="K25" i="12"/>
  <c r="L15" i="12"/>
  <c r="C6" i="2"/>
  <c r="C35" i="12" l="1"/>
  <c r="C36" i="12" s="1"/>
  <c r="C38" i="12" s="1"/>
  <c r="J63" i="11" l="1"/>
  <c r="C64" i="11" s="1"/>
  <c r="C65" i="11" s="1"/>
  <c r="K8" i="11"/>
  <c r="K7" i="11"/>
  <c r="C66" i="11" l="1"/>
  <c r="C67" i="11"/>
  <c r="C6" i="8"/>
  <c r="C6" i="4"/>
  <c r="C6" i="7"/>
  <c r="C6" i="1"/>
  <c r="I56" i="10"/>
  <c r="I33" i="10"/>
  <c r="C57" i="10" l="1"/>
  <c r="C58" i="10" s="1"/>
  <c r="C60" i="10" s="1"/>
  <c r="F72" i="8" l="1"/>
  <c r="I70" i="8" l="1"/>
  <c r="I46" i="8"/>
  <c r="I34" i="8"/>
  <c r="I58" i="8"/>
  <c r="I22" i="8"/>
  <c r="F73" i="8" l="1"/>
  <c r="F74" i="8" s="1"/>
  <c r="F76" i="8" s="1"/>
  <c r="D39" i="9" s="1"/>
  <c r="L15" i="7"/>
  <c r="K25" i="7"/>
  <c r="K34" i="7"/>
  <c r="C35" i="7" l="1"/>
  <c r="C36" i="7" s="1"/>
  <c r="C38" i="7" s="1"/>
  <c r="D37" i="9" s="1"/>
  <c r="J36" i="4"/>
  <c r="J23" i="4" l="1"/>
  <c r="J37" i="4" s="1"/>
  <c r="C39" i="4" l="1"/>
  <c r="C41" i="4" s="1"/>
  <c r="D38" i="9" s="1"/>
  <c r="C38" i="4"/>
  <c r="K8" i="2"/>
  <c r="K7" i="2"/>
  <c r="C66" i="2" s="1"/>
  <c r="J63" i="2"/>
  <c r="C64" i="2" s="1"/>
  <c r="C65" i="2" s="1"/>
  <c r="C67" i="2" s="1"/>
  <c r="D36" i="9" s="1"/>
  <c r="I56" i="1" l="1"/>
  <c r="I33" i="1"/>
  <c r="C57" i="1" l="1"/>
  <c r="C58" i="1" s="1"/>
  <c r="C60" i="1" s="1"/>
  <c r="D35" i="9" l="1"/>
  <c r="D30" i="9" s="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D7" authorId="0" shapeId="0">
      <text>
        <r>
          <rPr>
            <sz val="9"/>
            <color indexed="81"/>
            <rFont val="MS P ゴシック"/>
            <family val="3"/>
            <charset val="128"/>
          </rPr>
          <t>　６桁の幼稚園番号を入力してください。
　※誤りがないようご確認ください。
　※幼稚園番号がない園は「000」＋法人番号(３桁）を入力してください。
　　（幼稚園番号の下３桁が法人番号です。）</t>
        </r>
      </text>
    </comment>
    <comment ref="D9" authorId="0" shapeId="0">
      <text>
        <r>
          <rPr>
            <sz val="9"/>
            <color indexed="81"/>
            <rFont val="MS P ゴシック"/>
            <family val="3"/>
            <charset val="128"/>
          </rPr>
          <t>幼稚園・認定こども園の名称を入力してください。</t>
        </r>
      </text>
    </comment>
    <comment ref="D18" authorId="0" shapeId="0">
      <text>
        <r>
          <rPr>
            <sz val="9"/>
            <color indexed="81"/>
            <rFont val="MS P ゴシック"/>
            <family val="3"/>
            <charset val="128"/>
          </rPr>
          <t>　設置者が法人の場合、
　代表者名の前に「理事長」を入力してください。</t>
        </r>
      </text>
    </comment>
    <comment ref="D30" authorId="0" shapeId="0">
      <text>
        <r>
          <rPr>
            <sz val="9"/>
            <color indexed="81"/>
            <rFont val="MS P ゴシック"/>
            <family val="3"/>
            <charset val="128"/>
          </rPr>
          <t>　内訳書に入力いただくと自動で反映されます。
　※内訳書：様式1-1、1-2、2、3、4</t>
        </r>
      </text>
    </comment>
    <comment ref="D34" authorId="0" shapeId="0">
      <text>
        <r>
          <rPr>
            <sz val="9"/>
            <color indexed="81"/>
            <rFont val="MS P ゴシック"/>
            <family val="3"/>
            <charset val="128"/>
          </rPr>
          <t>　内訳書に入力いただくと自動で反映されます。
　※内訳書：様式1-1、1-2、2、3、4</t>
        </r>
      </text>
    </comment>
    <comment ref="E34" authorId="0" shapeId="0">
      <text>
        <r>
          <rPr>
            <sz val="9"/>
            <color indexed="81"/>
            <rFont val="MS P ゴシック"/>
            <family val="3"/>
            <charset val="128"/>
          </rPr>
          <t xml:space="preserve"> プルダウンリストから選択してください。
　※回答いただいた事業であっても、
　　"対象外"の旨、当課から個別に連絡の
　　あった事業は「無」を選択してください。
　※「無」の場合、補助対象外です。
　　当該事業の様式は提出不要です。</t>
        </r>
      </text>
    </comment>
    <comment ref="B42" authorId="0" shapeId="0">
      <text>
        <r>
          <rPr>
            <sz val="9"/>
            <color indexed="81"/>
            <rFont val="MS P ゴシック"/>
            <family val="3"/>
            <charset val="128"/>
          </rPr>
          <t>　内訳書のうち、該当する事業の様式をあわせて提出してください。
　※内訳書：様式1-1、1-2、2、3、4</t>
        </r>
      </text>
    </comment>
  </commentList>
</comments>
</file>

<file path=xl/comments2.xml><?xml version="1.0" encoding="utf-8"?>
<comments xmlns="http://schemas.openxmlformats.org/spreadsheetml/2006/main">
  <authors>
    <author>大阪府</author>
  </authors>
  <commentList>
    <comment ref="B4" authorId="0" shapeId="0">
      <text>
        <r>
          <rPr>
            <sz val="9"/>
            <color indexed="81"/>
            <rFont val="MS P ゴシック"/>
            <family val="3"/>
            <charset val="128"/>
          </rPr>
          <t>必ず、該当の記入例をご参照の上、
作成してください。</t>
        </r>
      </text>
    </comment>
    <comment ref="C6" authorId="0" shapeId="0">
      <text>
        <r>
          <rPr>
            <sz val="9"/>
            <color indexed="81"/>
            <rFont val="MS P ゴシック"/>
            <family val="3"/>
            <charset val="128"/>
          </rPr>
          <t>鑑に入力していただくと
自動で反映されます。</t>
        </r>
      </text>
    </comment>
    <comment ref="G10" authorId="0" shapeId="0">
      <text>
        <r>
          <rPr>
            <sz val="9"/>
            <color indexed="81"/>
            <rFont val="MS P ゴシック"/>
            <family val="3"/>
            <charset val="128"/>
          </rPr>
          <t>内容に疑義などがあった際、こちらに入力を
いただいたアドレスへ連絡する場合があります。
- 優先順位 -
①意向確認時に回答いただいたアドレス
②こちらに入力いただいたアドレス（①が送信不能となった場合など）
③「幼稚園への通知・照会」のお知らせメール登録を
　いただいているアドレス（②も送信不能となった場合など）</t>
        </r>
      </text>
    </comment>
    <comment ref="F58" authorId="0" shapeId="0">
      <text>
        <r>
          <rPr>
            <sz val="9"/>
            <color indexed="81"/>
            <rFont val="MS P ゴシック"/>
            <family val="3"/>
            <charset val="128"/>
          </rPr>
          <t>※令和３年２月26日付け教私第3735号において、
　事業区分「感染症対策」で内示をした園は、
　次の算式で算出した額が上限です。
　［算式］交付基準額－当該内示額
　　　　　＝補助対象経費上限
※交付決定額や交付額は考慮しません。
　</t>
        </r>
        <r>
          <rPr>
            <u/>
            <sz val="9"/>
            <color indexed="81"/>
            <rFont val="MS P ゴシック"/>
            <family val="3"/>
            <charset val="128"/>
          </rPr>
          <t>内示額</t>
        </r>
        <r>
          <rPr>
            <sz val="9"/>
            <color indexed="81"/>
            <rFont val="MS P ゴシック"/>
            <family val="3"/>
            <charset val="128"/>
          </rPr>
          <t>を用いて計算してください。
※その場合、C58セルに手入力で内示額を入力
　してください。当該セルのみ、計算式は無視
　してください。</t>
        </r>
      </text>
    </comment>
  </commentList>
</comments>
</file>

<file path=xl/comments3.xml><?xml version="1.0" encoding="utf-8"?>
<comments xmlns="http://schemas.openxmlformats.org/spreadsheetml/2006/main">
  <authors>
    <author>大阪府</author>
  </authors>
  <commentList>
    <comment ref="B4" authorId="0" shapeId="0">
      <text>
        <r>
          <rPr>
            <sz val="9"/>
            <color indexed="81"/>
            <rFont val="MS P ゴシック"/>
            <family val="3"/>
            <charset val="128"/>
          </rPr>
          <t>必ず、該当の記入例をご参照の上、
作成してください。</t>
        </r>
      </text>
    </comment>
    <comment ref="C6" authorId="0" shapeId="0">
      <text>
        <r>
          <rPr>
            <sz val="9"/>
            <color indexed="81"/>
            <rFont val="MS P ゴシック"/>
            <family val="3"/>
            <charset val="128"/>
          </rPr>
          <t>鑑に入力していただくと
自動で反映されます。</t>
        </r>
      </text>
    </comment>
    <comment ref="G11" authorId="0" shapeId="0">
      <text>
        <r>
          <rPr>
            <sz val="9"/>
            <color indexed="81"/>
            <rFont val="MS P ゴシック"/>
            <family val="3"/>
            <charset val="128"/>
          </rPr>
          <t>内容に疑義などがあった際、こちらに入力を
いただいたアドレスへ連絡する場合があります。
- 優先順位 -
①意向確認時に回答いただいたアドレス
②こちらに入力いただいたアドレス（①が送信不能となった場合など）
③「幼稚園への通知・照会」のお知らせメール登録を
　いただいているアドレス（②も送信不能となった場合など）</t>
        </r>
      </text>
    </comment>
    <comment ref="F66" authorId="0" shapeId="0">
      <text>
        <r>
          <rPr>
            <sz val="9"/>
            <color indexed="81"/>
            <rFont val="MS P ゴシック"/>
            <family val="3"/>
            <charset val="128"/>
          </rPr>
          <t>（３）（４）を入力いただくと
自動で補助率が反映されます。</t>
        </r>
      </text>
    </comment>
  </commentList>
</comments>
</file>

<file path=xl/comments4.xml><?xml version="1.0" encoding="utf-8"?>
<comments xmlns="http://schemas.openxmlformats.org/spreadsheetml/2006/main">
  <authors>
    <author>大阪府</author>
  </authors>
  <commentList>
    <comment ref="B4" authorId="0" shapeId="0">
      <text>
        <r>
          <rPr>
            <sz val="9"/>
            <color indexed="81"/>
            <rFont val="MS P ゴシック"/>
            <family val="3"/>
            <charset val="128"/>
          </rPr>
          <t>必ず、該当の記入例をご参照の上、
作成してください。</t>
        </r>
      </text>
    </comment>
    <comment ref="C6" authorId="0" shapeId="0">
      <text>
        <r>
          <rPr>
            <sz val="9"/>
            <color indexed="81"/>
            <rFont val="MS P ゴシック"/>
            <family val="3"/>
            <charset val="128"/>
          </rPr>
          <t>鑑に入力していただくと
自動で反映されます。</t>
        </r>
      </text>
    </comment>
    <comment ref="I11" authorId="0" shapeId="0">
      <text>
        <r>
          <rPr>
            <sz val="9"/>
            <color indexed="81"/>
            <rFont val="MS P ゴシック"/>
            <family val="3"/>
            <charset val="128"/>
          </rPr>
          <t>内容に疑義などがあった際、こちらに入力を
いただいたアドレスへ連絡する場合があります。
- 優先順位 -
①意向確認時に回答いただいたアドレス
②こちらに入力いただいたアドレス（①が送信不能となった場合など）
③「幼稚園への通知・照会」のお知らせメール登録を
　いただいているアドレス（②も送信不能となった場合など）</t>
        </r>
      </text>
    </comment>
  </commentList>
</comments>
</file>

<file path=xl/comments5.xml><?xml version="1.0" encoding="utf-8"?>
<comments xmlns="http://schemas.openxmlformats.org/spreadsheetml/2006/main">
  <authors>
    <author>大阪府</author>
  </authors>
  <commentList>
    <comment ref="B4" authorId="0" shapeId="0">
      <text>
        <r>
          <rPr>
            <sz val="9"/>
            <color indexed="81"/>
            <rFont val="MS P ゴシック"/>
            <family val="3"/>
            <charset val="128"/>
          </rPr>
          <t>必ず、該当の記入例をご参照の上、
作成してください。</t>
        </r>
      </text>
    </comment>
    <comment ref="C6" authorId="0" shapeId="0">
      <text>
        <r>
          <rPr>
            <sz val="9"/>
            <color indexed="81"/>
            <rFont val="MS P ゴシック"/>
            <family val="3"/>
            <charset val="128"/>
          </rPr>
          <t>鑑に入力していただくと
自動で反映されます。</t>
        </r>
      </text>
    </comment>
    <comment ref="H10" authorId="0" shapeId="0">
      <text>
        <r>
          <rPr>
            <sz val="9"/>
            <color indexed="81"/>
            <rFont val="MS P ゴシック"/>
            <family val="3"/>
            <charset val="128"/>
          </rPr>
          <t>内容に疑義などがあった際、こちらに入力を
いただいたアドレスへ連絡する場合があります。
- 優先順位 -
①意向確認時に回答いただいたアドレス
②こちらに入力いただいたアドレス（①が送信不能となった場合など）
③「幼稚園への通知・照会」のお知らせメール登録を
　いただいているアドレス（②も送信不能となった場合など）</t>
        </r>
      </text>
    </comment>
  </commentList>
</comments>
</file>

<file path=xl/comments6.xml><?xml version="1.0" encoding="utf-8"?>
<comments xmlns="http://schemas.openxmlformats.org/spreadsheetml/2006/main">
  <authors>
    <author>大阪府</author>
  </authors>
  <commentList>
    <comment ref="B4" authorId="0" shapeId="0">
      <text>
        <r>
          <rPr>
            <sz val="9"/>
            <color indexed="81"/>
            <rFont val="MS P ゴシック"/>
            <family val="3"/>
            <charset val="128"/>
          </rPr>
          <t>必ず、該当の記入例をご参照の上、
作成してください。</t>
        </r>
      </text>
    </comment>
    <comment ref="C6" authorId="0" shapeId="0">
      <text>
        <r>
          <rPr>
            <sz val="9"/>
            <color indexed="81"/>
            <rFont val="MS P ゴシック"/>
            <family val="3"/>
            <charset val="128"/>
          </rPr>
          <t>鑑に入力していただくと
自動で反映されます。</t>
        </r>
      </text>
    </comment>
    <comment ref="H10" authorId="0" shapeId="0">
      <text>
        <r>
          <rPr>
            <sz val="9"/>
            <color indexed="81"/>
            <rFont val="MS P ゴシック"/>
            <family val="3"/>
            <charset val="128"/>
          </rPr>
          <t>内容に疑義などがあった際、こちらに入力を
いただいたアドレスへ連絡する場合があります。
- 優先順位 -
①意向確認時に回答いただいたアドレス
②こちらに入力いただいたアドレス（①が送信不能となった場合など）
③「幼稚園への通知・照会」のお知らせメール登録を
　いただいているアドレス（②も送信不能となった場合など）</t>
        </r>
      </text>
    </comment>
  </commentList>
</comments>
</file>

<file path=xl/sharedStrings.xml><?xml version="1.0" encoding="utf-8"?>
<sst xmlns="http://schemas.openxmlformats.org/spreadsheetml/2006/main" count="859" uniqueCount="249">
  <si>
    <t>【 幼児教育の質の向上のための緊急環境整備事業　1次（新型コロナウイルス感染症対策）】</t>
    <rPh sb="2" eb="4">
      <t>ヨウジキ</t>
    </rPh>
    <rPh sb="4" eb="17">
      <t>ョウイクノシツノコウジョウノタメノキンキュウ</t>
    </rPh>
    <rPh sb="17" eb="19">
      <t>カンキョウ</t>
    </rPh>
    <rPh sb="19" eb="21">
      <t>セイビ</t>
    </rPh>
    <rPh sb="21" eb="23">
      <t>ジギョウ</t>
    </rPh>
    <rPh sb="25" eb="26">
      <t>ジ</t>
    </rPh>
    <rPh sb="27" eb="29">
      <t>シンガタ</t>
    </rPh>
    <rPh sb="36" eb="39">
      <t>カンセンショウ</t>
    </rPh>
    <rPh sb="39" eb="41">
      <t>タイサク</t>
    </rPh>
    <phoneticPr fontId="3"/>
  </si>
  <si>
    <t>職</t>
    <rPh sb="0" eb="1">
      <t>ショク</t>
    </rPh>
    <phoneticPr fontId="2"/>
  </si>
  <si>
    <t>氏名</t>
    <rPh sb="0" eb="2">
      <t>シメイ</t>
    </rPh>
    <phoneticPr fontId="2"/>
  </si>
  <si>
    <t>設置者種別</t>
    <rPh sb="0" eb="3">
      <t>セッチシャ</t>
    </rPh>
    <rPh sb="3" eb="5">
      <t>シュベツ</t>
    </rPh>
    <phoneticPr fontId="2"/>
  </si>
  <si>
    <t>設置者名</t>
    <rPh sb="0" eb="3">
      <t>セッチシャ</t>
    </rPh>
    <rPh sb="3" eb="4">
      <t>メイ</t>
    </rPh>
    <phoneticPr fontId="2"/>
  </si>
  <si>
    <t>用途</t>
    <rPh sb="0" eb="2">
      <t>ヨウト</t>
    </rPh>
    <phoneticPr fontId="2"/>
  </si>
  <si>
    <t>通し
番号</t>
    <rPh sb="0" eb="1">
      <t>トオ</t>
    </rPh>
    <rPh sb="3" eb="5">
      <t>バンゴウ</t>
    </rPh>
    <phoneticPr fontId="3"/>
  </si>
  <si>
    <t>購入(予定)物品</t>
    <rPh sb="0" eb="2">
      <t>コウニュウ</t>
    </rPh>
    <rPh sb="3" eb="5">
      <t>ヨテイ</t>
    </rPh>
    <rPh sb="6" eb="8">
      <t>ブッピン</t>
    </rPh>
    <phoneticPr fontId="3"/>
  </si>
  <si>
    <t>経費</t>
    <rPh sb="0" eb="2">
      <t>ケイヒ</t>
    </rPh>
    <phoneticPr fontId="3"/>
  </si>
  <si>
    <t>電話番号</t>
    <rPh sb="0" eb="2">
      <t>デンワ</t>
    </rPh>
    <rPh sb="2" eb="4">
      <t>バンゴウ</t>
    </rPh>
    <phoneticPr fontId="2"/>
  </si>
  <si>
    <t>メールアドレス</t>
    <phoneticPr fontId="2"/>
  </si>
  <si>
    <t>【留意事項】</t>
    <rPh sb="1" eb="3">
      <t>リュウイ</t>
    </rPh>
    <rPh sb="3" eb="5">
      <t>ジコウ</t>
    </rPh>
    <phoneticPr fontId="2"/>
  </si>
  <si>
    <t>　・本事業計画書に記載していない物品・経費について、今後追加は認めません。</t>
    <rPh sb="2" eb="3">
      <t>ホン</t>
    </rPh>
    <rPh sb="3" eb="5">
      <t>ジギョウ</t>
    </rPh>
    <rPh sb="5" eb="7">
      <t>ケイカク</t>
    </rPh>
    <rPh sb="7" eb="8">
      <t>ショ</t>
    </rPh>
    <rPh sb="9" eb="11">
      <t>キサイ</t>
    </rPh>
    <rPh sb="16" eb="18">
      <t>ブッピン</t>
    </rPh>
    <rPh sb="19" eb="21">
      <t>ケイヒ</t>
    </rPh>
    <rPh sb="26" eb="28">
      <t>コンゴ</t>
    </rPh>
    <rPh sb="28" eb="30">
      <t>ツイカ</t>
    </rPh>
    <rPh sb="31" eb="32">
      <t>ミト</t>
    </rPh>
    <phoneticPr fontId="2"/>
  </si>
  <si>
    <t>　・現時点で根拠資料の提出は不要です。</t>
    <rPh sb="2" eb="5">
      <t>ゲンジテン</t>
    </rPh>
    <rPh sb="6" eb="8">
      <t>コンキョ</t>
    </rPh>
    <rPh sb="8" eb="10">
      <t>シリョウ</t>
    </rPh>
    <rPh sb="11" eb="13">
      <t>テイシュツ</t>
    </rPh>
    <rPh sb="14" eb="16">
      <t>フヨウ</t>
    </rPh>
    <phoneticPr fontId="2"/>
  </si>
  <si>
    <t>　　ただし、実績報告書提出時には根拠資料の提出を求めます（根拠資料に不備があるのものは補助対象経費として認めません）。</t>
    <phoneticPr fontId="2"/>
  </si>
  <si>
    <t>（１）</t>
    <phoneticPr fontId="2"/>
  </si>
  <si>
    <t>（２）</t>
    <phoneticPr fontId="2"/>
  </si>
  <si>
    <t>（３）</t>
  </si>
  <si>
    <t>（３）</t>
    <phoneticPr fontId="2"/>
  </si>
  <si>
    <t>（４）</t>
  </si>
  <si>
    <t>（５）</t>
  </si>
  <si>
    <t>（６）</t>
  </si>
  <si>
    <t>（８）</t>
  </si>
  <si>
    <t>（９）</t>
  </si>
  <si>
    <t>（10）</t>
    <phoneticPr fontId="2"/>
  </si>
  <si>
    <t>（12）</t>
    <phoneticPr fontId="2"/>
  </si>
  <si>
    <t>交付希望額</t>
    <rPh sb="0" eb="2">
      <t>コウフ</t>
    </rPh>
    <rPh sb="2" eb="4">
      <t>キボウ</t>
    </rPh>
    <rPh sb="4" eb="5">
      <t>ガク</t>
    </rPh>
    <phoneticPr fontId="2"/>
  </si>
  <si>
    <t>補助率</t>
    <rPh sb="0" eb="3">
      <t>ホジョリツ</t>
    </rPh>
    <phoneticPr fontId="2"/>
  </si>
  <si>
    <t>補助対象経費</t>
    <rPh sb="0" eb="2">
      <t>ホジョ</t>
    </rPh>
    <rPh sb="2" eb="4">
      <t>タイショウ</t>
    </rPh>
    <rPh sb="4" eb="6">
      <t>ケイヒ</t>
    </rPh>
    <phoneticPr fontId="2"/>
  </si>
  <si>
    <t>総事業費</t>
    <rPh sb="0" eb="4">
      <t>ソウジギョウヒ</t>
    </rPh>
    <phoneticPr fontId="3"/>
  </si>
  <si>
    <t>担当者連絡先</t>
    <rPh sb="0" eb="3">
      <t>タントウシャ</t>
    </rPh>
    <rPh sb="3" eb="5">
      <t>レンラク</t>
    </rPh>
    <rPh sb="5" eb="6">
      <t>サキ</t>
    </rPh>
    <phoneticPr fontId="3"/>
  </si>
  <si>
    <t>担当者職・氏名</t>
    <rPh sb="0" eb="3">
      <t>タントウシャ</t>
    </rPh>
    <rPh sb="3" eb="4">
      <t>ショク</t>
    </rPh>
    <rPh sb="5" eb="7">
      <t>シメイ</t>
    </rPh>
    <phoneticPr fontId="3"/>
  </si>
  <si>
    <t>設置者種別・設置者名</t>
    <rPh sb="0" eb="3">
      <t>セッチシャ</t>
    </rPh>
    <rPh sb="3" eb="5">
      <t>シュベツ</t>
    </rPh>
    <rPh sb="6" eb="9">
      <t>セッチシャ</t>
    </rPh>
    <rPh sb="9" eb="10">
      <t>メイ</t>
    </rPh>
    <phoneticPr fontId="3"/>
  </si>
  <si>
    <t>施設類型（R4予定）</t>
    <rPh sb="0" eb="2">
      <t>シセツ</t>
    </rPh>
    <rPh sb="2" eb="4">
      <t>ルイケイ</t>
    </rPh>
    <rPh sb="7" eb="9">
      <t>ヨテイ</t>
    </rPh>
    <phoneticPr fontId="3"/>
  </si>
  <si>
    <t>施設類型（R3）</t>
    <rPh sb="0" eb="2">
      <t>シセツ</t>
    </rPh>
    <rPh sb="2" eb="4">
      <t>ルイケイ</t>
    </rPh>
    <phoneticPr fontId="3"/>
  </si>
  <si>
    <t>園名</t>
    <rPh sb="0" eb="1">
      <t>エン</t>
    </rPh>
    <rPh sb="1" eb="2">
      <t>メイ</t>
    </rPh>
    <phoneticPr fontId="3"/>
  </si>
  <si>
    <t xml:space="preserve">
事業概要</t>
    <rPh sb="1" eb="3">
      <t>ジギョウ</t>
    </rPh>
    <rPh sb="3" eb="5">
      <t>ガイヨウ</t>
    </rPh>
    <phoneticPr fontId="3"/>
  </si>
  <si>
    <t xml:space="preserve">
（７）</t>
    <phoneticPr fontId="2"/>
  </si>
  <si>
    <t xml:space="preserve">
（６）</t>
    <phoneticPr fontId="2"/>
  </si>
  <si>
    <t>（７）</t>
    <phoneticPr fontId="2"/>
  </si>
  <si>
    <t>施設類型</t>
    <rPh sb="0" eb="2">
      <t>シセツ</t>
    </rPh>
    <rPh sb="2" eb="4">
      <t>ルイケイ</t>
    </rPh>
    <phoneticPr fontId="3"/>
  </si>
  <si>
    <t>　・意向確認（令和３年５月28日付け教私第1401号）において、本事業に意向ありの旨を回答していない園については、本事業計画書の提出を受け付けません。</t>
    <rPh sb="2" eb="4">
      <t>イコウ</t>
    </rPh>
    <rPh sb="4" eb="6">
      <t>カクニン</t>
    </rPh>
    <rPh sb="7" eb="9">
      <t>レイワ</t>
    </rPh>
    <rPh sb="10" eb="11">
      <t>ネン</t>
    </rPh>
    <rPh sb="12" eb="13">
      <t>ガツ</t>
    </rPh>
    <rPh sb="15" eb="16">
      <t>ニチ</t>
    </rPh>
    <rPh sb="16" eb="17">
      <t>ヅ</t>
    </rPh>
    <rPh sb="18" eb="19">
      <t>キョウ</t>
    </rPh>
    <rPh sb="19" eb="20">
      <t>シ</t>
    </rPh>
    <rPh sb="20" eb="21">
      <t>ダイ</t>
    </rPh>
    <rPh sb="25" eb="26">
      <t>ゴウ</t>
    </rPh>
    <rPh sb="32" eb="33">
      <t>ホン</t>
    </rPh>
    <rPh sb="33" eb="35">
      <t>ジギョウ</t>
    </rPh>
    <rPh sb="36" eb="38">
      <t>イコウ</t>
    </rPh>
    <rPh sb="41" eb="42">
      <t>ムネ</t>
    </rPh>
    <rPh sb="43" eb="45">
      <t>カイトウ</t>
    </rPh>
    <rPh sb="50" eb="51">
      <t>エン</t>
    </rPh>
    <rPh sb="57" eb="58">
      <t>ホン</t>
    </rPh>
    <rPh sb="58" eb="60">
      <t>ジギョウ</t>
    </rPh>
    <rPh sb="60" eb="62">
      <t>ケイカク</t>
    </rPh>
    <rPh sb="62" eb="63">
      <t>ショ</t>
    </rPh>
    <rPh sb="64" eb="66">
      <t>テイシュツ</t>
    </rPh>
    <rPh sb="67" eb="68">
      <t>ウ</t>
    </rPh>
    <rPh sb="69" eb="70">
      <t>ツ</t>
    </rPh>
    <phoneticPr fontId="2"/>
  </si>
  <si>
    <t>小計</t>
    <rPh sb="0" eb="2">
      <t>ショウケイ</t>
    </rPh>
    <phoneticPr fontId="2"/>
  </si>
  <si>
    <t>（Ａ）+（Ｂ）</t>
    <phoneticPr fontId="2"/>
  </si>
  <si>
    <t>（Ａ）小計</t>
    <rPh sb="3" eb="5">
      <t>ショウケイ</t>
    </rPh>
    <phoneticPr fontId="2"/>
  </si>
  <si>
    <t>（Ｂ）小計</t>
    <rPh sb="3" eb="5">
      <t>ショウケイ</t>
    </rPh>
    <phoneticPr fontId="2"/>
  </si>
  <si>
    <r>
      <rPr>
        <b/>
        <sz val="11"/>
        <color theme="0"/>
        <rFont val="游ゴシック"/>
        <family val="3"/>
        <charset val="128"/>
      </rPr>
      <t xml:space="preserve">（Ａ）新型コロナウイルス感染症対策を実施するために必要となる </t>
    </r>
    <r>
      <rPr>
        <b/>
        <u/>
        <sz val="12"/>
        <color theme="0"/>
        <rFont val="游ゴシック"/>
        <family val="3"/>
        <charset val="128"/>
      </rPr>
      <t>保健衛生用品の購入</t>
    </r>
    <r>
      <rPr>
        <b/>
        <sz val="12"/>
        <color theme="0"/>
        <rFont val="游ゴシック"/>
        <family val="3"/>
        <charset val="128"/>
      </rPr>
      <t>　</t>
    </r>
    <r>
      <rPr>
        <b/>
        <sz val="10"/>
        <color theme="0"/>
        <rFont val="游ゴシック"/>
        <family val="3"/>
        <charset val="128"/>
      </rPr>
      <t>※備品に類するものは対象外</t>
    </r>
    <rPh sb="3" eb="5">
      <t>シンガタ</t>
    </rPh>
    <rPh sb="12" eb="15">
      <t>カンセンショウ</t>
    </rPh>
    <rPh sb="15" eb="17">
      <t>タイサク</t>
    </rPh>
    <rPh sb="18" eb="20">
      <t>ジッシ</t>
    </rPh>
    <rPh sb="25" eb="27">
      <t>ヒツヨウ</t>
    </rPh>
    <rPh sb="31" eb="33">
      <t>ホケン</t>
    </rPh>
    <rPh sb="33" eb="35">
      <t>エイセイ</t>
    </rPh>
    <rPh sb="35" eb="37">
      <t>ヨウヒン</t>
    </rPh>
    <rPh sb="38" eb="40">
      <t>コウニュウ</t>
    </rPh>
    <rPh sb="42" eb="44">
      <t>ビヒン</t>
    </rPh>
    <rPh sb="45" eb="46">
      <t>ルイ</t>
    </rPh>
    <rPh sb="51" eb="53">
      <t>タイショウ</t>
    </rPh>
    <rPh sb="53" eb="54">
      <t>ガイ</t>
    </rPh>
    <phoneticPr fontId="2"/>
  </si>
  <si>
    <r>
      <rPr>
        <b/>
        <sz val="11"/>
        <color theme="0"/>
        <rFont val="游ゴシック"/>
        <family val="3"/>
        <charset val="128"/>
      </rPr>
      <t xml:space="preserve">（Ｂ）新型コロナウイルス感染症対策の取り組みを徹底することに伴う業務量増に係る </t>
    </r>
    <r>
      <rPr>
        <b/>
        <u/>
        <sz val="12"/>
        <color theme="0"/>
        <rFont val="游ゴシック"/>
        <family val="3"/>
        <charset val="128"/>
      </rPr>
      <t>かかり増し経費</t>
    </r>
    <rPh sb="3" eb="5">
      <t>シンガタ</t>
    </rPh>
    <rPh sb="12" eb="15">
      <t>カンセンショウ</t>
    </rPh>
    <rPh sb="15" eb="17">
      <t>タイサク</t>
    </rPh>
    <rPh sb="18" eb="19">
      <t>ト</t>
    </rPh>
    <rPh sb="20" eb="21">
      <t>ク</t>
    </rPh>
    <rPh sb="23" eb="25">
      <t>テッテイ</t>
    </rPh>
    <rPh sb="30" eb="31">
      <t>トモナ</t>
    </rPh>
    <rPh sb="32" eb="34">
      <t>ギョウム</t>
    </rPh>
    <rPh sb="34" eb="35">
      <t>リョウ</t>
    </rPh>
    <rPh sb="35" eb="36">
      <t>ゾウ</t>
    </rPh>
    <rPh sb="37" eb="38">
      <t>カカ</t>
    </rPh>
    <rPh sb="43" eb="44">
      <t>マ</t>
    </rPh>
    <rPh sb="45" eb="47">
      <t>ケイヒ</t>
    </rPh>
    <phoneticPr fontId="2"/>
  </si>
  <si>
    <t>（７）小計</t>
    <rPh sb="3" eb="5">
      <t>ショウケイ</t>
    </rPh>
    <phoneticPr fontId="2"/>
  </si>
  <si>
    <t xml:space="preserve"> 幼稚園 1/3（次年度に認定こども園へ移行する場合は 1/2）
 認定こども園 1/2</t>
    <rPh sb="1" eb="4">
      <t>ヨウチエン</t>
    </rPh>
    <rPh sb="9" eb="12">
      <t>ジネンド</t>
    </rPh>
    <rPh sb="13" eb="15">
      <t>ニンテイ</t>
    </rPh>
    <rPh sb="18" eb="19">
      <t>エン</t>
    </rPh>
    <rPh sb="20" eb="22">
      <t>イコウ</t>
    </rPh>
    <rPh sb="24" eb="26">
      <t>バアイ</t>
    </rPh>
    <rPh sb="34" eb="36">
      <t>ニンテイ</t>
    </rPh>
    <rPh sb="39" eb="40">
      <t>エン</t>
    </rPh>
    <phoneticPr fontId="2"/>
  </si>
  <si>
    <t xml:space="preserve"> 交付基準額（認可定員60人以上の施設は500,000円）が上限</t>
    <rPh sb="1" eb="3">
      <t>コウフ</t>
    </rPh>
    <rPh sb="3" eb="5">
      <t>キジュン</t>
    </rPh>
    <rPh sb="5" eb="6">
      <t>ガク</t>
    </rPh>
    <rPh sb="7" eb="11">
      <t>ニンカテイイン</t>
    </rPh>
    <rPh sb="13" eb="14">
      <t>ニン</t>
    </rPh>
    <rPh sb="14" eb="16">
      <t>イジョウ</t>
    </rPh>
    <rPh sb="17" eb="19">
      <t>シセツ</t>
    </rPh>
    <rPh sb="27" eb="28">
      <t>エン</t>
    </rPh>
    <rPh sb="30" eb="32">
      <t>ジョウゲン</t>
    </rPh>
    <phoneticPr fontId="2"/>
  </si>
  <si>
    <t xml:space="preserve"> 全園 1/2</t>
    <rPh sb="1" eb="2">
      <t>ゼン</t>
    </rPh>
    <rPh sb="2" eb="3">
      <t>エン</t>
    </rPh>
    <phoneticPr fontId="2"/>
  </si>
  <si>
    <r>
      <t>（９）×（10）　</t>
    </r>
    <r>
      <rPr>
        <sz val="9"/>
        <color rgb="FF000000"/>
        <rFont val="游ゴシック"/>
        <family val="3"/>
        <charset val="128"/>
      </rPr>
      <t>※千円未満切捨</t>
    </r>
    <rPh sb="10" eb="12">
      <t>センエン</t>
    </rPh>
    <rPh sb="12" eb="14">
      <t>ミマン</t>
    </rPh>
    <rPh sb="14" eb="15">
      <t>キ</t>
    </rPh>
    <rPh sb="15" eb="16">
      <t>ス</t>
    </rPh>
    <phoneticPr fontId="2"/>
  </si>
  <si>
    <r>
      <t>（８）×（９）　</t>
    </r>
    <r>
      <rPr>
        <sz val="9"/>
        <color rgb="FF000000"/>
        <rFont val="游ゴシック"/>
        <family val="3"/>
        <charset val="128"/>
      </rPr>
      <t>※千円未満切捨</t>
    </r>
    <rPh sb="9" eb="11">
      <t>センエン</t>
    </rPh>
    <rPh sb="11" eb="13">
      <t>ミマン</t>
    </rPh>
    <rPh sb="13" eb="14">
      <t>キ</t>
    </rPh>
    <rPh sb="14" eb="15">
      <t>ス</t>
    </rPh>
    <phoneticPr fontId="2"/>
  </si>
  <si>
    <t>用途・内容</t>
    <rPh sb="0" eb="2">
      <t>ヨウト</t>
    </rPh>
    <rPh sb="3" eb="5">
      <t>ナイヨウ</t>
    </rPh>
    <phoneticPr fontId="2"/>
  </si>
  <si>
    <t>納品･実施
(予定)年月</t>
    <rPh sb="0" eb="2">
      <t>ノウヒン</t>
    </rPh>
    <rPh sb="3" eb="5">
      <t>ジッシ</t>
    </rPh>
    <rPh sb="7" eb="9">
      <t>ヨテイ</t>
    </rPh>
    <rPh sb="10" eb="12">
      <t>ネンゲツ</t>
    </rPh>
    <phoneticPr fontId="3"/>
  </si>
  <si>
    <t xml:space="preserve"> 交付基準額（2,000,000円）が上限</t>
    <rPh sb="1" eb="3">
      <t>コウフ</t>
    </rPh>
    <rPh sb="3" eb="5">
      <t>キジュン</t>
    </rPh>
    <rPh sb="5" eb="6">
      <t>ガク</t>
    </rPh>
    <rPh sb="16" eb="17">
      <t>エン</t>
    </rPh>
    <rPh sb="19" eb="21">
      <t>ジョウゲン</t>
    </rPh>
    <phoneticPr fontId="2"/>
  </si>
  <si>
    <t>【 園務改善のためのICT化支援事業　１次 】</t>
    <rPh sb="2" eb="3">
      <t>エン</t>
    </rPh>
    <rPh sb="3" eb="4">
      <t>ム</t>
    </rPh>
    <rPh sb="4" eb="6">
      <t>カイゼン</t>
    </rPh>
    <rPh sb="13" eb="14">
      <t>カ</t>
    </rPh>
    <rPh sb="14" eb="16">
      <t>シエン</t>
    </rPh>
    <rPh sb="16" eb="18">
      <t>ジギョウ</t>
    </rPh>
    <rPh sb="20" eb="21">
      <t>ジ</t>
    </rPh>
    <phoneticPr fontId="3"/>
  </si>
  <si>
    <t>事業内容</t>
    <rPh sb="0" eb="2">
      <t>ジギョウ</t>
    </rPh>
    <rPh sb="2" eb="4">
      <t>ナイヨウ</t>
    </rPh>
    <phoneticPr fontId="2"/>
  </si>
  <si>
    <t>目的</t>
    <rPh sb="0" eb="2">
      <t>モクテキ</t>
    </rPh>
    <phoneticPr fontId="2"/>
  </si>
  <si>
    <t>納品･導入
(予定)年月</t>
    <rPh sb="0" eb="2">
      <t>ノウヒン</t>
    </rPh>
    <rPh sb="3" eb="5">
      <t>ドウニュウ</t>
    </rPh>
    <rPh sb="7" eb="9">
      <t>ヨテイ</t>
    </rPh>
    <rPh sb="10" eb="12">
      <t>ネンゲツ</t>
    </rPh>
    <phoneticPr fontId="3"/>
  </si>
  <si>
    <t>発注
(予定)年月</t>
    <rPh sb="0" eb="2">
      <t>ハッチュウ</t>
    </rPh>
    <rPh sb="4" eb="6">
      <t>ヨテイ</t>
    </rPh>
    <rPh sb="7" eb="9">
      <t>ネンゲツ</t>
    </rPh>
    <phoneticPr fontId="3"/>
  </si>
  <si>
    <t>納品
(予定)年月</t>
    <rPh sb="0" eb="2">
      <t>ノウヒン</t>
    </rPh>
    <rPh sb="4" eb="6">
      <t>ヨテイ</t>
    </rPh>
    <rPh sb="7" eb="9">
      <t>ネンゲツ</t>
    </rPh>
    <phoneticPr fontId="3"/>
  </si>
  <si>
    <r>
      <t xml:space="preserve">経費
</t>
    </r>
    <r>
      <rPr>
        <sz val="10"/>
        <rFont val="游ゴシック"/>
        <family val="3"/>
        <charset val="128"/>
      </rPr>
      <t>左記「その他」の詳細</t>
    </r>
    <rPh sb="0" eb="2">
      <t>ケイヒ</t>
    </rPh>
    <rPh sb="3" eb="5">
      <t>サキ</t>
    </rPh>
    <rPh sb="8" eb="9">
      <t>タ</t>
    </rPh>
    <rPh sb="11" eb="13">
      <t>ショウサイ</t>
    </rPh>
    <phoneticPr fontId="3"/>
  </si>
  <si>
    <r>
      <t xml:space="preserve">購入(予定)物品
</t>
    </r>
    <r>
      <rPr>
        <sz val="10"/>
        <rFont val="游ゴシック"/>
        <family val="3"/>
        <charset val="128"/>
      </rPr>
      <t>左記「その他」の詳細</t>
    </r>
    <rPh sb="0" eb="2">
      <t>コウニュウ</t>
    </rPh>
    <rPh sb="3" eb="5">
      <t>ヨテイ</t>
    </rPh>
    <rPh sb="6" eb="8">
      <t>ブッピン</t>
    </rPh>
    <rPh sb="9" eb="11">
      <t>サキ</t>
    </rPh>
    <rPh sb="14" eb="15">
      <t>タ</t>
    </rPh>
    <rPh sb="17" eb="19">
      <t>ショウサイ</t>
    </rPh>
    <phoneticPr fontId="3"/>
  </si>
  <si>
    <t xml:space="preserve"> 全園 3/4</t>
    <rPh sb="1" eb="2">
      <t>ゼン</t>
    </rPh>
    <rPh sb="2" eb="3">
      <t>エン</t>
    </rPh>
    <phoneticPr fontId="2"/>
  </si>
  <si>
    <r>
      <t>（Ｂ）小計 × 1/2　</t>
    </r>
    <r>
      <rPr>
        <sz val="9"/>
        <color rgb="FF000000"/>
        <rFont val="游ゴシック"/>
        <family val="3"/>
        <charset val="128"/>
      </rPr>
      <t>※(Ａ)×1/2 が上限</t>
    </r>
    <rPh sb="3" eb="5">
      <t>ショウケイ</t>
    </rPh>
    <rPh sb="22" eb="24">
      <t>ジョウゲン</t>
    </rPh>
    <phoneticPr fontId="2"/>
  </si>
  <si>
    <r>
      <rPr>
        <b/>
        <sz val="11"/>
        <color theme="0"/>
        <rFont val="游ゴシック"/>
        <family val="3"/>
        <charset val="128"/>
      </rPr>
      <t>（Ａ）</t>
    </r>
    <r>
      <rPr>
        <b/>
        <u/>
        <sz val="12"/>
        <color theme="0"/>
        <rFont val="游ゴシック"/>
        <family val="3"/>
        <charset val="128"/>
      </rPr>
      <t>システム導入費用</t>
    </r>
    <r>
      <rPr>
        <b/>
        <sz val="11"/>
        <color theme="0"/>
        <rFont val="游ゴシック"/>
        <family val="3"/>
        <charset val="128"/>
      </rPr>
      <t>　※システム導入に必須の附属品･消耗品も含む</t>
    </r>
    <rPh sb="7" eb="9">
      <t>ドウニュウ</t>
    </rPh>
    <rPh sb="9" eb="11">
      <t>ヒヨウ</t>
    </rPh>
    <rPh sb="17" eb="19">
      <t>ドウニュウ</t>
    </rPh>
    <rPh sb="20" eb="22">
      <t>ヒッス</t>
    </rPh>
    <rPh sb="23" eb="25">
      <t>フゾク</t>
    </rPh>
    <rPh sb="25" eb="26">
      <t>ヒン</t>
    </rPh>
    <rPh sb="27" eb="30">
      <t>ショウモウヒン</t>
    </rPh>
    <rPh sb="31" eb="32">
      <t>フク</t>
    </rPh>
    <phoneticPr fontId="2"/>
  </si>
  <si>
    <r>
      <t xml:space="preserve">（Ｂ）システム導入にあたり最低限必要となる </t>
    </r>
    <r>
      <rPr>
        <b/>
        <u/>
        <sz val="12"/>
        <color theme="0"/>
        <rFont val="游ゴシック"/>
        <family val="3"/>
        <charset val="128"/>
      </rPr>
      <t>備品購入費</t>
    </r>
    <r>
      <rPr>
        <b/>
        <sz val="11"/>
        <color theme="0"/>
        <rFont val="游ゴシック"/>
        <family val="3"/>
        <charset val="128"/>
      </rPr>
      <t>　※システム導入に必須の附属品･消耗品以外</t>
    </r>
    <rPh sb="7" eb="9">
      <t>ドウニュウ</t>
    </rPh>
    <rPh sb="13" eb="16">
      <t>サイテイゲン</t>
    </rPh>
    <rPh sb="16" eb="18">
      <t>ヒツヨウ</t>
    </rPh>
    <rPh sb="22" eb="24">
      <t>ビヒン</t>
    </rPh>
    <rPh sb="24" eb="26">
      <t>コウニュウ</t>
    </rPh>
    <rPh sb="26" eb="27">
      <t>ヒ</t>
    </rPh>
    <rPh sb="43" eb="46">
      <t>ショウモウヒン</t>
    </rPh>
    <rPh sb="46" eb="48">
      <t>イガイ</t>
    </rPh>
    <phoneticPr fontId="2"/>
  </si>
  <si>
    <t>【 認定こども園等への円滑な移行のための準備支援 】</t>
    <rPh sb="2" eb="4">
      <t>ニンテイ</t>
    </rPh>
    <rPh sb="7" eb="9">
      <t>エンナド</t>
    </rPh>
    <rPh sb="11" eb="13">
      <t>エンカツ</t>
    </rPh>
    <rPh sb="14" eb="16">
      <t>イコウ</t>
    </rPh>
    <rPh sb="20" eb="22">
      <t>ジュンビ</t>
    </rPh>
    <rPh sb="22" eb="24">
      <t>シエン</t>
    </rPh>
    <phoneticPr fontId="3"/>
  </si>
  <si>
    <t>設置者種別</t>
    <rPh sb="0" eb="3">
      <t>セッチシャ</t>
    </rPh>
    <rPh sb="3" eb="5">
      <t>シュベツ</t>
    </rPh>
    <phoneticPr fontId="2"/>
  </si>
  <si>
    <t>職</t>
    <rPh sb="0" eb="1">
      <t>ショク</t>
    </rPh>
    <phoneticPr fontId="2"/>
  </si>
  <si>
    <t>電話番号</t>
    <rPh sb="0" eb="2">
      <t>デンワ</t>
    </rPh>
    <rPh sb="2" eb="4">
      <t>バンゴウ</t>
    </rPh>
    <phoneticPr fontId="2"/>
  </si>
  <si>
    <t>雇用期間</t>
    <rPh sb="0" eb="2">
      <t>コヨウ</t>
    </rPh>
    <rPh sb="2" eb="4">
      <t>キカン</t>
    </rPh>
    <phoneticPr fontId="3"/>
  </si>
  <si>
    <t>いつから</t>
    <phoneticPr fontId="2"/>
  </si>
  <si>
    <t>いつまで</t>
    <phoneticPr fontId="2"/>
  </si>
  <si>
    <t>通し番号</t>
    <rPh sb="0" eb="1">
      <t>トオ</t>
    </rPh>
    <rPh sb="2" eb="4">
      <t>バンゴウ</t>
    </rPh>
    <phoneticPr fontId="2"/>
  </si>
  <si>
    <t>委託期間</t>
    <rPh sb="0" eb="2">
      <t>イタク</t>
    </rPh>
    <rPh sb="2" eb="4">
      <t>キカン</t>
    </rPh>
    <phoneticPr fontId="3"/>
  </si>
  <si>
    <t>業務内容</t>
    <rPh sb="0" eb="2">
      <t>ギョウム</t>
    </rPh>
    <rPh sb="2" eb="4">
      <t>ナイヨウ</t>
    </rPh>
    <phoneticPr fontId="2"/>
  </si>
  <si>
    <r>
      <t xml:space="preserve">雇用日数
</t>
    </r>
    <r>
      <rPr>
        <sz val="9"/>
        <rFont val="游ゴシック"/>
        <family val="3"/>
        <charset val="128"/>
      </rPr>
      <t>（年間）</t>
    </r>
    <rPh sb="0" eb="2">
      <t>コヨウ</t>
    </rPh>
    <rPh sb="2" eb="4">
      <t>ニッスウ</t>
    </rPh>
    <rPh sb="6" eb="8">
      <t>ネンカン</t>
    </rPh>
    <phoneticPr fontId="2"/>
  </si>
  <si>
    <r>
      <t xml:space="preserve">雇用時間数
</t>
    </r>
    <r>
      <rPr>
        <sz val="9"/>
        <rFont val="游ゴシック"/>
        <family val="3"/>
        <charset val="128"/>
      </rPr>
      <t>（1日あたり）</t>
    </r>
    <rPh sb="0" eb="2">
      <t>コヨウ</t>
    </rPh>
    <rPh sb="2" eb="4">
      <t>ジカン</t>
    </rPh>
    <rPh sb="4" eb="5">
      <t>スウ</t>
    </rPh>
    <rPh sb="8" eb="9">
      <t>ニチ</t>
    </rPh>
    <phoneticPr fontId="2"/>
  </si>
  <si>
    <r>
      <t xml:space="preserve">当該業務の
従事時間数
</t>
    </r>
    <r>
      <rPr>
        <sz val="9"/>
        <rFont val="游ゴシック"/>
        <family val="3"/>
        <charset val="128"/>
      </rPr>
      <t>（1日あたり）</t>
    </r>
    <rPh sb="0" eb="2">
      <t>トウガイ</t>
    </rPh>
    <rPh sb="2" eb="4">
      <t>ギョウム</t>
    </rPh>
    <rPh sb="6" eb="8">
      <t>ジュウジ</t>
    </rPh>
    <rPh sb="8" eb="10">
      <t>ジカン</t>
    </rPh>
    <rPh sb="10" eb="11">
      <t>スウ</t>
    </rPh>
    <rPh sb="14" eb="15">
      <t>ニチ</t>
    </rPh>
    <phoneticPr fontId="2"/>
  </si>
  <si>
    <r>
      <rPr>
        <b/>
        <sz val="11"/>
        <color theme="0"/>
        <rFont val="游ゴシック"/>
        <family val="3"/>
        <charset val="128"/>
      </rPr>
      <t>（Ａ）</t>
    </r>
    <r>
      <rPr>
        <b/>
        <u/>
        <sz val="12"/>
        <color theme="0"/>
        <rFont val="游ゴシック"/>
        <family val="3"/>
        <charset val="128"/>
      </rPr>
      <t>職員を雇用</t>
    </r>
    <rPh sb="3" eb="5">
      <t>ショクイン</t>
    </rPh>
    <rPh sb="6" eb="8">
      <t>コヨウ</t>
    </rPh>
    <phoneticPr fontId="2"/>
  </si>
  <si>
    <r>
      <rPr>
        <b/>
        <sz val="11"/>
        <color theme="0"/>
        <rFont val="游ゴシック"/>
        <family val="3"/>
        <charset val="128"/>
      </rPr>
      <t>（Ｂ）</t>
    </r>
    <r>
      <rPr>
        <b/>
        <u/>
        <sz val="12"/>
        <color theme="0"/>
        <rFont val="游ゴシック"/>
        <family val="3"/>
        <charset val="128"/>
      </rPr>
      <t>外部へ委託</t>
    </r>
    <rPh sb="3" eb="5">
      <t>ガイブ</t>
    </rPh>
    <rPh sb="6" eb="8">
      <t>イタク</t>
    </rPh>
    <phoneticPr fontId="2"/>
  </si>
  <si>
    <t>委託内容</t>
    <rPh sb="0" eb="2">
      <t>イタク</t>
    </rPh>
    <rPh sb="2" eb="4">
      <t>ナイヨウ</t>
    </rPh>
    <phoneticPr fontId="2"/>
  </si>
  <si>
    <t>当該業務のみ従事</t>
    <rPh sb="0" eb="2">
      <t>トウガイ</t>
    </rPh>
    <rPh sb="2" eb="4">
      <t>ギョウム</t>
    </rPh>
    <rPh sb="6" eb="8">
      <t>ジュウジ</t>
    </rPh>
    <phoneticPr fontId="2"/>
  </si>
  <si>
    <t>（Ａ）×（Ｂ）</t>
    <phoneticPr fontId="2"/>
  </si>
  <si>
    <t xml:space="preserve"> 交付基準額（1,600,000円）が上限</t>
    <rPh sb="1" eb="3">
      <t>コウフ</t>
    </rPh>
    <rPh sb="3" eb="5">
      <t>キジュン</t>
    </rPh>
    <rPh sb="5" eb="6">
      <t>ガク</t>
    </rPh>
    <rPh sb="16" eb="17">
      <t>エン</t>
    </rPh>
    <rPh sb="19" eb="21">
      <t>ジョウゲン</t>
    </rPh>
    <phoneticPr fontId="2"/>
  </si>
  <si>
    <t xml:space="preserve"> 全園1/2</t>
    <rPh sb="1" eb="2">
      <t>ゼン</t>
    </rPh>
    <rPh sb="2" eb="3">
      <t>エン</t>
    </rPh>
    <phoneticPr fontId="2"/>
  </si>
  <si>
    <t>　・本事業計画書に記載していない経費について、今後追加は認めません。</t>
    <rPh sb="2" eb="3">
      <t>ホン</t>
    </rPh>
    <rPh sb="3" eb="5">
      <t>ジギョウ</t>
    </rPh>
    <rPh sb="5" eb="7">
      <t>ケイカク</t>
    </rPh>
    <rPh sb="7" eb="8">
      <t>ショ</t>
    </rPh>
    <rPh sb="9" eb="11">
      <t>キサイ</t>
    </rPh>
    <rPh sb="16" eb="18">
      <t>ケイヒ</t>
    </rPh>
    <rPh sb="23" eb="25">
      <t>コンゴ</t>
    </rPh>
    <rPh sb="25" eb="27">
      <t>ツイカ</t>
    </rPh>
    <rPh sb="28" eb="29">
      <t>ミト</t>
    </rPh>
    <phoneticPr fontId="2"/>
  </si>
  <si>
    <t>【 認定こども園等における教育の質の向上のための研修支援 】</t>
    <rPh sb="2" eb="4">
      <t>ニンテイ</t>
    </rPh>
    <rPh sb="7" eb="9">
      <t>エンナド</t>
    </rPh>
    <rPh sb="13" eb="15">
      <t>キョウイク</t>
    </rPh>
    <rPh sb="16" eb="17">
      <t>シツ</t>
    </rPh>
    <rPh sb="18" eb="20">
      <t>コウジョウ</t>
    </rPh>
    <rPh sb="24" eb="26">
      <t>ケンシュウ</t>
    </rPh>
    <rPh sb="26" eb="28">
      <t>シエン</t>
    </rPh>
    <phoneticPr fontId="3"/>
  </si>
  <si>
    <t>開催(予定)年月日</t>
    <rPh sb="0" eb="2">
      <t>カイサイ</t>
    </rPh>
    <rPh sb="3" eb="5">
      <t>ヨテイ</t>
    </rPh>
    <rPh sb="6" eb="9">
      <t>ネンガッピ</t>
    </rPh>
    <phoneticPr fontId="2"/>
  </si>
  <si>
    <t>研修名称</t>
    <rPh sb="0" eb="2">
      <t>ケンシュウ</t>
    </rPh>
    <rPh sb="2" eb="4">
      <t>メイショウ</t>
    </rPh>
    <phoneticPr fontId="2"/>
  </si>
  <si>
    <t>経費</t>
    <rPh sb="0" eb="2">
      <t>ケイヒ</t>
    </rPh>
    <phoneticPr fontId="2"/>
  </si>
  <si>
    <t>開催者</t>
    <rPh sb="0" eb="2">
      <t>カイサイ</t>
    </rPh>
    <rPh sb="2" eb="3">
      <t>シャ</t>
    </rPh>
    <phoneticPr fontId="2"/>
  </si>
  <si>
    <t>内容(概要)</t>
    <rPh sb="0" eb="2">
      <t>ナイヨウ</t>
    </rPh>
    <rPh sb="3" eb="5">
      <t>ガイヨウ</t>
    </rPh>
    <phoneticPr fontId="2"/>
  </si>
  <si>
    <t>研修①</t>
    <rPh sb="0" eb="2">
      <t>ケンシュウ</t>
    </rPh>
    <phoneticPr fontId="2"/>
  </si>
  <si>
    <t>研修①　小計</t>
    <rPh sb="0" eb="2">
      <t>ケンシュウ</t>
    </rPh>
    <rPh sb="4" eb="6">
      <t>ショウケイ</t>
    </rPh>
    <phoneticPr fontId="2"/>
  </si>
  <si>
    <t>研修②</t>
    <rPh sb="0" eb="2">
      <t>ケンシュウ</t>
    </rPh>
    <phoneticPr fontId="2"/>
  </si>
  <si>
    <t>研修②　小計</t>
    <rPh sb="0" eb="2">
      <t>ケンシュウ</t>
    </rPh>
    <rPh sb="4" eb="6">
      <t>ショウケイ</t>
    </rPh>
    <phoneticPr fontId="2"/>
  </si>
  <si>
    <t>研修③</t>
    <rPh sb="0" eb="2">
      <t>ケンシュウ</t>
    </rPh>
    <phoneticPr fontId="2"/>
  </si>
  <si>
    <t>研修③　小計</t>
    <rPh sb="0" eb="2">
      <t>ケンシュウ</t>
    </rPh>
    <rPh sb="4" eb="6">
      <t>ショウケイ</t>
    </rPh>
    <phoneticPr fontId="2"/>
  </si>
  <si>
    <t>研修④</t>
    <rPh sb="0" eb="2">
      <t>ケンシュウ</t>
    </rPh>
    <phoneticPr fontId="2"/>
  </si>
  <si>
    <t>研修④　小計</t>
    <rPh sb="0" eb="2">
      <t>ケンシュウ</t>
    </rPh>
    <rPh sb="4" eb="6">
      <t>ショウケイ</t>
    </rPh>
    <phoneticPr fontId="2"/>
  </si>
  <si>
    <t>研修⑤</t>
    <rPh sb="0" eb="2">
      <t>ケンシュウ</t>
    </rPh>
    <phoneticPr fontId="2"/>
  </si>
  <si>
    <r>
      <t>経費（</t>
    </r>
    <r>
      <rPr>
        <sz val="9"/>
        <rFont val="游ゴシック"/>
        <family val="3"/>
        <charset val="128"/>
      </rPr>
      <t>左記の詳細）</t>
    </r>
    <rPh sb="0" eb="2">
      <t>ケイヒ</t>
    </rPh>
    <rPh sb="3" eb="5">
      <t>サキ</t>
    </rPh>
    <rPh sb="6" eb="8">
      <t>ショウサイ</t>
    </rPh>
    <phoneticPr fontId="3"/>
  </si>
  <si>
    <t>研修⑤　小計</t>
    <rPh sb="0" eb="2">
      <t>ケンシュウ</t>
    </rPh>
    <rPh sb="4" eb="6">
      <t>ショウケイ</t>
    </rPh>
    <phoneticPr fontId="2"/>
  </si>
  <si>
    <t>　　ただし、回答した園についても同意向確認において回答した人数が、「研修①～⑤参加(予定)人数」の上限です。</t>
    <rPh sb="6" eb="8">
      <t>カイトウ</t>
    </rPh>
    <rPh sb="10" eb="11">
      <t>エン</t>
    </rPh>
    <rPh sb="16" eb="17">
      <t>ドウ</t>
    </rPh>
    <rPh sb="17" eb="19">
      <t>イコウ</t>
    </rPh>
    <rPh sb="19" eb="21">
      <t>カクニン</t>
    </rPh>
    <rPh sb="25" eb="27">
      <t>カイトウ</t>
    </rPh>
    <rPh sb="29" eb="31">
      <t>ニンズウ</t>
    </rPh>
    <rPh sb="34" eb="36">
      <t>ケンシュウ</t>
    </rPh>
    <rPh sb="39" eb="41">
      <t>サンカ</t>
    </rPh>
    <rPh sb="42" eb="44">
      <t>ヨテイ</t>
    </rPh>
    <rPh sb="45" eb="47">
      <t>ニンズウ</t>
    </rPh>
    <rPh sb="49" eb="51">
      <t>ジョウゲン</t>
    </rPh>
    <phoneticPr fontId="2"/>
  </si>
  <si>
    <t>（11）</t>
    <phoneticPr fontId="2"/>
  </si>
  <si>
    <t>研修①～⑤ 参加(予定)人数　×　交付基準額</t>
  </si>
  <si>
    <t>（７）</t>
    <phoneticPr fontId="2"/>
  </si>
  <si>
    <t>研修①～⑤ 参加(予定)人数</t>
    <phoneticPr fontId="2"/>
  </si>
  <si>
    <t>（８）</t>
    <phoneticPr fontId="2"/>
  </si>
  <si>
    <t>（９）</t>
    <phoneticPr fontId="2"/>
  </si>
  <si>
    <t>（６）研修①～⑤事業費合計</t>
    <rPh sb="3" eb="5">
      <t>ケンシュウ</t>
    </rPh>
    <rPh sb="8" eb="11">
      <t>ジギョウヒ</t>
    </rPh>
    <rPh sb="11" eb="13">
      <t>ゴウケイ</t>
    </rPh>
    <phoneticPr fontId="2"/>
  </si>
  <si>
    <t>意向確認において回答した人数が上限</t>
    <rPh sb="0" eb="2">
      <t>イコウ</t>
    </rPh>
    <rPh sb="2" eb="4">
      <t>カクニン</t>
    </rPh>
    <rPh sb="8" eb="10">
      <t>カイトウ</t>
    </rPh>
    <rPh sb="12" eb="14">
      <t>ニンズウ</t>
    </rPh>
    <rPh sb="15" eb="17">
      <t>ジョウゲン</t>
    </rPh>
    <phoneticPr fontId="2"/>
  </si>
  <si>
    <t>【 幼児教育の質の向上のための緊急環境整備事業　２次（遊具・運動用具・教具・保健衛生用品等の設備整備）】</t>
    <rPh sb="2" eb="4">
      <t>ヨウジキ</t>
    </rPh>
    <rPh sb="4" eb="17">
      <t>ョウイクノシツノコウジョウノタメノキンキュウ</t>
    </rPh>
    <rPh sb="17" eb="19">
      <t>カンキョウ</t>
    </rPh>
    <rPh sb="19" eb="21">
      <t>セイビ</t>
    </rPh>
    <rPh sb="21" eb="23">
      <t>ジギョウ</t>
    </rPh>
    <rPh sb="35" eb="37">
      <t>キョウグ</t>
    </rPh>
    <phoneticPr fontId="3"/>
  </si>
  <si>
    <r>
      <t>金額</t>
    </r>
    <r>
      <rPr>
        <sz val="9"/>
        <rFont val="游ゴシック"/>
        <family val="3"/>
        <charset val="128"/>
      </rPr>
      <t>（円）</t>
    </r>
    <rPh sb="0" eb="2">
      <t>キンガク</t>
    </rPh>
    <rPh sb="3" eb="4">
      <t>エン</t>
    </rPh>
    <phoneticPr fontId="2"/>
  </si>
  <si>
    <t>様式1-1</t>
    <phoneticPr fontId="3"/>
  </si>
  <si>
    <t>様式第1-2</t>
    <phoneticPr fontId="3"/>
  </si>
  <si>
    <t>様式２</t>
    <phoneticPr fontId="3"/>
  </si>
  <si>
    <t>様式３</t>
    <phoneticPr fontId="3"/>
  </si>
  <si>
    <t>様式４</t>
    <phoneticPr fontId="3"/>
  </si>
  <si>
    <r>
      <t xml:space="preserve">金額
</t>
    </r>
    <r>
      <rPr>
        <sz val="9"/>
        <rFont val="游ゴシック"/>
        <family val="3"/>
        <charset val="128"/>
      </rPr>
      <t>（円）</t>
    </r>
    <rPh sb="0" eb="2">
      <t>キンガク</t>
    </rPh>
    <rPh sb="4" eb="5">
      <t>エン</t>
    </rPh>
    <phoneticPr fontId="2"/>
  </si>
  <si>
    <t>令和３年度　大阪府教育支援体制整備事業補助金　事業計画内訳書</t>
    <rPh sb="0" eb="2">
      <t>レイワ</t>
    </rPh>
    <rPh sb="6" eb="9">
      <t>オオサカフ</t>
    </rPh>
    <rPh sb="9" eb="11">
      <t>キョウイク</t>
    </rPh>
    <rPh sb="11" eb="13">
      <t>シエン</t>
    </rPh>
    <rPh sb="13" eb="15">
      <t>タイセイ</t>
    </rPh>
    <rPh sb="23" eb="25">
      <t>ジギョウ</t>
    </rPh>
    <rPh sb="25" eb="27">
      <t>ケイカク</t>
    </rPh>
    <rPh sb="27" eb="29">
      <t>ウチワケ</t>
    </rPh>
    <rPh sb="29" eb="30">
      <t>ショ</t>
    </rPh>
    <phoneticPr fontId="3"/>
  </si>
  <si>
    <t>大阪府教育長　様</t>
    <rPh sb="0" eb="3">
      <t>オオサカフ</t>
    </rPh>
    <rPh sb="3" eb="6">
      <t>キョウイクチョウ</t>
    </rPh>
    <phoneticPr fontId="3"/>
  </si>
  <si>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3"/>
  </si>
  <si>
    <t>３　添付書類</t>
    <rPh sb="2" eb="4">
      <t>テンプ</t>
    </rPh>
    <rPh sb="4" eb="6">
      <t>ショルイ</t>
    </rPh>
    <phoneticPr fontId="29"/>
  </si>
  <si>
    <t>鑑文（大阪府教育支援体制整備事業補助金）</t>
    <rPh sb="0" eb="1">
      <t>カガミ</t>
    </rPh>
    <rPh sb="1" eb="2">
      <t>ブン</t>
    </rPh>
    <rPh sb="6" eb="8">
      <t>キョウイク</t>
    </rPh>
    <rPh sb="8" eb="10">
      <t>シエン</t>
    </rPh>
    <rPh sb="10" eb="12">
      <t>タイセイ</t>
    </rPh>
    <rPh sb="12" eb="14">
      <t>セイビ</t>
    </rPh>
    <rPh sb="14" eb="16">
      <t>ジギョウ</t>
    </rPh>
    <rPh sb="16" eb="19">
      <t>ホジョキン</t>
    </rPh>
    <phoneticPr fontId="3"/>
  </si>
  <si>
    <t>２　内訳</t>
    <rPh sb="2" eb="4">
      <t>ウチワケ</t>
    </rPh>
    <phoneticPr fontId="3"/>
  </si>
  <si>
    <t>事業計画の内訳を明らかにした書類</t>
    <rPh sb="0" eb="2">
      <t>ジギョウ</t>
    </rPh>
    <rPh sb="2" eb="4">
      <t>ケイカク</t>
    </rPh>
    <rPh sb="5" eb="7">
      <t>ウチワケ</t>
    </rPh>
    <rPh sb="8" eb="9">
      <t>アキ</t>
    </rPh>
    <rPh sb="14" eb="16">
      <t>ショルイ</t>
    </rPh>
    <phoneticPr fontId="29"/>
  </si>
  <si>
    <r>
      <t xml:space="preserve">購入(予定)物品
</t>
    </r>
    <r>
      <rPr>
        <sz val="10"/>
        <rFont val="游ゴシック"/>
        <family val="3"/>
        <charset val="128"/>
      </rPr>
      <t>左記の詳細</t>
    </r>
    <rPh sb="0" eb="2">
      <t>コウニュウ</t>
    </rPh>
    <rPh sb="3" eb="5">
      <t>ヨテイ</t>
    </rPh>
    <rPh sb="6" eb="8">
      <t>ブッピン</t>
    </rPh>
    <rPh sb="9" eb="11">
      <t>サキ</t>
    </rPh>
    <rPh sb="12" eb="14">
      <t>ショウサイ</t>
    </rPh>
    <phoneticPr fontId="2"/>
  </si>
  <si>
    <t>認定こども園等への円滑な移行のための準備支援</t>
    <rPh sb="0" eb="2">
      <t>ニンテイ</t>
    </rPh>
    <rPh sb="5" eb="6">
      <t>エン</t>
    </rPh>
    <rPh sb="6" eb="7">
      <t>トウ</t>
    </rPh>
    <rPh sb="9" eb="11">
      <t>エンカツ</t>
    </rPh>
    <rPh sb="12" eb="14">
      <t>イコウ</t>
    </rPh>
    <rPh sb="18" eb="20">
      <t>ジュンビ</t>
    </rPh>
    <rPh sb="20" eb="22">
      <t>シエン</t>
    </rPh>
    <phoneticPr fontId="3"/>
  </si>
  <si>
    <t>代表者名</t>
    <rPh sb="0" eb="3">
      <t>ダイヒョウシャ</t>
    </rPh>
    <rPh sb="3" eb="4">
      <t>メイ</t>
    </rPh>
    <phoneticPr fontId="3"/>
  </si>
  <si>
    <t>設置者名</t>
    <rPh sb="0" eb="3">
      <t>セッチシャ</t>
    </rPh>
    <rPh sb="3" eb="4">
      <t>メイ</t>
    </rPh>
    <phoneticPr fontId="3"/>
  </si>
  <si>
    <t>幼稚園番号</t>
    <rPh sb="0" eb="1">
      <t>ヨウ</t>
    </rPh>
    <rPh sb="1" eb="2">
      <t>チ</t>
    </rPh>
    <rPh sb="2" eb="3">
      <t>エン</t>
    </rPh>
    <rPh sb="3" eb="4">
      <t>バン</t>
    </rPh>
    <rPh sb="4" eb="5">
      <t>ゴウ</t>
    </rPh>
    <phoneticPr fontId="3"/>
  </si>
  <si>
    <t>施設名</t>
    <rPh sb="0" eb="1">
      <t>シ</t>
    </rPh>
    <rPh sb="1" eb="2">
      <t>セツ</t>
    </rPh>
    <rPh sb="2" eb="3">
      <t>メイ</t>
    </rPh>
    <phoneticPr fontId="3"/>
  </si>
  <si>
    <t>●●幼稚園</t>
    <rPh sb="2" eb="5">
      <t>ヨウチエン</t>
    </rPh>
    <phoneticPr fontId="2"/>
  </si>
  <si>
    <t>私学助成</t>
  </si>
  <si>
    <t>学校法人立</t>
  </si>
  <si>
    <t>学校法人●●●学園</t>
    <rPh sb="0" eb="2">
      <t>ガッコウ</t>
    </rPh>
    <rPh sb="2" eb="4">
      <t>ホウジン</t>
    </rPh>
    <rPh sb="7" eb="9">
      <t>ガクエン</t>
    </rPh>
    <phoneticPr fontId="2"/>
  </si>
  <si>
    <t>事務長</t>
    <rPh sb="0" eb="3">
      <t>ジムチョウ</t>
    </rPh>
    <phoneticPr fontId="2"/>
  </si>
  <si>
    <t>●●　●●●</t>
    <phoneticPr fontId="2"/>
  </si>
  <si>
    <t>06-6210-9273</t>
    <phoneticPr fontId="2"/>
  </si>
  <si>
    <t>shigakudaigaku-g02@sbox.pref.osaka.lg.jp</t>
    <phoneticPr fontId="2"/>
  </si>
  <si>
    <t>設置者所在地
（または住所）</t>
    <rPh sb="0" eb="3">
      <t>セッチシャ</t>
    </rPh>
    <rPh sb="3" eb="5">
      <t>ショザイ</t>
    </rPh>
    <rPh sb="5" eb="6">
      <t>チ</t>
    </rPh>
    <rPh sb="11" eb="13">
      <t>ジュウショ</t>
    </rPh>
    <phoneticPr fontId="3"/>
  </si>
  <si>
    <t>マスク</t>
  </si>
  <si>
    <t>アルコール消毒液</t>
  </si>
  <si>
    <t>ペーパータオル</t>
  </si>
  <si>
    <t>洗剤</t>
  </si>
  <si>
    <t>その他</t>
  </si>
  <si>
    <t>園児・職員用の予備マスク</t>
    <rPh sb="0" eb="2">
      <t>エンジ</t>
    </rPh>
    <rPh sb="3" eb="5">
      <t>ショクイン</t>
    </rPh>
    <rPh sb="5" eb="6">
      <t>ヨウ</t>
    </rPh>
    <rPh sb="7" eb="9">
      <t>ヨビ</t>
    </rPh>
    <phoneticPr fontId="2"/>
  </si>
  <si>
    <t>手指・おもちゃ消毒用</t>
    <rPh sb="0" eb="1">
      <t>テ</t>
    </rPh>
    <rPh sb="1" eb="2">
      <t>ユビ</t>
    </rPh>
    <rPh sb="7" eb="9">
      <t>ショウドク</t>
    </rPh>
    <rPh sb="9" eb="10">
      <t>ヨウ</t>
    </rPh>
    <phoneticPr fontId="2"/>
  </si>
  <si>
    <t>ゴミ袋</t>
    <rPh sb="2" eb="3">
      <t>ブクロ</t>
    </rPh>
    <phoneticPr fontId="2"/>
  </si>
  <si>
    <t>おもちゃ消毒用</t>
    <rPh sb="4" eb="6">
      <t>ショウドク</t>
    </rPh>
    <rPh sb="6" eb="7">
      <t>ヨウ</t>
    </rPh>
    <phoneticPr fontId="2"/>
  </si>
  <si>
    <t>消毒用</t>
    <rPh sb="0" eb="2">
      <t>ショウドク</t>
    </rPh>
    <rPh sb="2" eb="3">
      <t>ヨウ</t>
    </rPh>
    <phoneticPr fontId="2"/>
  </si>
  <si>
    <t>おもちゃ消毒時の防護服代替、汚染物廃棄用</t>
    <rPh sb="4" eb="6">
      <t>ショウドク</t>
    </rPh>
    <rPh sb="6" eb="7">
      <t>ジ</t>
    </rPh>
    <rPh sb="8" eb="11">
      <t>ボウゴフク</t>
    </rPh>
    <rPh sb="11" eb="13">
      <t>ダイタイ</t>
    </rPh>
    <rPh sb="14" eb="16">
      <t>オセン</t>
    </rPh>
    <rPh sb="16" eb="17">
      <t>ブツ</t>
    </rPh>
    <rPh sb="17" eb="19">
      <t>ハイキ</t>
    </rPh>
    <rPh sb="19" eb="20">
      <t>ヨウ</t>
    </rPh>
    <phoneticPr fontId="2"/>
  </si>
  <si>
    <t>R3.5月</t>
  </si>
  <si>
    <t>R3.4月</t>
  </si>
  <si>
    <t>R3.7月</t>
  </si>
  <si>
    <t>R3.8月</t>
  </si>
  <si>
    <t>R4.3月</t>
  </si>
  <si>
    <t>R3.9月</t>
  </si>
  <si>
    <t>R4.1月</t>
  </si>
  <si>
    <t>通信費</t>
  </si>
  <si>
    <t>自由登園時に登園しなかった園児への連絡費用</t>
    <rPh sb="0" eb="2">
      <t>ジユウ</t>
    </rPh>
    <rPh sb="2" eb="4">
      <t>トウエン</t>
    </rPh>
    <rPh sb="4" eb="5">
      <t>ジ</t>
    </rPh>
    <rPh sb="6" eb="8">
      <t>トウエン</t>
    </rPh>
    <rPh sb="13" eb="14">
      <t>エン</t>
    </rPh>
    <rPh sb="14" eb="15">
      <t>ジ</t>
    </rPh>
    <rPh sb="17" eb="19">
      <t>レンラク</t>
    </rPh>
    <rPh sb="19" eb="21">
      <t>ヒヨウ</t>
    </rPh>
    <phoneticPr fontId="2"/>
  </si>
  <si>
    <t>R3.6月</t>
  </si>
  <si>
    <t>検査費</t>
  </si>
  <si>
    <t>おもちゃ殺菌庫</t>
    <rPh sb="4" eb="6">
      <t>サッキン</t>
    </rPh>
    <rPh sb="6" eb="7">
      <t>コ</t>
    </rPh>
    <phoneticPr fontId="2"/>
  </si>
  <si>
    <t>おもちゃ殺菌用</t>
    <rPh sb="4" eb="6">
      <t>サッキン</t>
    </rPh>
    <rPh sb="6" eb="7">
      <t>ヨウ</t>
    </rPh>
    <phoneticPr fontId="2"/>
  </si>
  <si>
    <t>園が自主的に行う教職員の定期PCR検査料</t>
    <rPh sb="0" eb="1">
      <t>エン</t>
    </rPh>
    <rPh sb="2" eb="5">
      <t>ジシュテキ</t>
    </rPh>
    <rPh sb="6" eb="7">
      <t>オコナ</t>
    </rPh>
    <rPh sb="8" eb="11">
      <t>キョウショクイン</t>
    </rPh>
    <rPh sb="12" eb="14">
      <t>テイキ</t>
    </rPh>
    <rPh sb="17" eb="19">
      <t>ケンサ</t>
    </rPh>
    <rPh sb="19" eb="20">
      <t>リョウ</t>
    </rPh>
    <phoneticPr fontId="2"/>
  </si>
  <si>
    <t>研修費</t>
  </si>
  <si>
    <t>感染対策に関する保健衛生の専門研修の受講料</t>
    <rPh sb="0" eb="4">
      <t>カンセンタイサク</t>
    </rPh>
    <rPh sb="5" eb="6">
      <t>カン</t>
    </rPh>
    <rPh sb="8" eb="10">
      <t>ホケン</t>
    </rPh>
    <rPh sb="10" eb="12">
      <t>エイセイ</t>
    </rPh>
    <rPh sb="13" eb="15">
      <t>センモン</t>
    </rPh>
    <rPh sb="15" eb="17">
      <t>ケンシュウ</t>
    </rPh>
    <rPh sb="18" eb="21">
      <t>ジュコウリョウ</t>
    </rPh>
    <phoneticPr fontId="2"/>
  </si>
  <si>
    <t>委託費</t>
  </si>
  <si>
    <t>園が自主的に行う施設の定期消毒の委託費用</t>
    <rPh sb="0" eb="1">
      <t>エン</t>
    </rPh>
    <rPh sb="2" eb="5">
      <t>ジシュテキ</t>
    </rPh>
    <rPh sb="6" eb="7">
      <t>オコナ</t>
    </rPh>
    <rPh sb="8" eb="10">
      <t>シセツ</t>
    </rPh>
    <rPh sb="11" eb="13">
      <t>テイキ</t>
    </rPh>
    <rPh sb="13" eb="15">
      <t>ショウドク</t>
    </rPh>
    <rPh sb="16" eb="18">
      <t>イタク</t>
    </rPh>
    <rPh sb="18" eb="20">
      <t>ヒヨウ</t>
    </rPh>
    <phoneticPr fontId="2"/>
  </si>
  <si>
    <t>預かり保育実施にかかる人件費</t>
  </si>
  <si>
    <t>旅費</t>
  </si>
  <si>
    <t>教材費</t>
  </si>
  <si>
    <t>預かり保育後に行う消毒作業にかかる時間外手当</t>
    <rPh sb="0" eb="1">
      <t>アズ</t>
    </rPh>
    <rPh sb="3" eb="5">
      <t>ホイク</t>
    </rPh>
    <rPh sb="5" eb="6">
      <t>ゴ</t>
    </rPh>
    <rPh sb="7" eb="8">
      <t>オコナ</t>
    </rPh>
    <rPh sb="9" eb="11">
      <t>ショウドク</t>
    </rPh>
    <rPh sb="11" eb="13">
      <t>サギョウ</t>
    </rPh>
    <rPh sb="17" eb="19">
      <t>ジカン</t>
    </rPh>
    <rPh sb="19" eb="20">
      <t>ガイ</t>
    </rPh>
    <rPh sb="20" eb="22">
      <t>テアテ</t>
    </rPh>
    <phoneticPr fontId="2"/>
  </si>
  <si>
    <t>臨時休園時に行う家庭訪問に係る交通費</t>
    <rPh sb="0" eb="2">
      <t>リンジ</t>
    </rPh>
    <rPh sb="2" eb="4">
      <t>キュウエン</t>
    </rPh>
    <rPh sb="4" eb="5">
      <t>ジ</t>
    </rPh>
    <rPh sb="6" eb="7">
      <t>オコナ</t>
    </rPh>
    <rPh sb="8" eb="12">
      <t>カテイホウモン</t>
    </rPh>
    <rPh sb="13" eb="14">
      <t>カカ</t>
    </rPh>
    <rPh sb="15" eb="18">
      <t>コウツウヒ</t>
    </rPh>
    <phoneticPr fontId="2"/>
  </si>
  <si>
    <t>臨時休園中の家庭学習用DVD作成費用</t>
    <rPh sb="0" eb="2">
      <t>リンジ</t>
    </rPh>
    <rPh sb="2" eb="4">
      <t>キュウエン</t>
    </rPh>
    <rPh sb="4" eb="5">
      <t>チュウ</t>
    </rPh>
    <rPh sb="6" eb="8">
      <t>カテイ</t>
    </rPh>
    <rPh sb="8" eb="10">
      <t>ガクシュウ</t>
    </rPh>
    <rPh sb="10" eb="11">
      <t>ヨウ</t>
    </rPh>
    <rPh sb="14" eb="16">
      <t>サクセイ</t>
    </rPh>
    <rPh sb="16" eb="18">
      <t>ヒヨウ</t>
    </rPh>
    <phoneticPr fontId="2"/>
  </si>
  <si>
    <t>幼稚園型認定こども園（予定）</t>
  </si>
  <si>
    <t>遊具</t>
  </si>
  <si>
    <t>運動用具</t>
  </si>
  <si>
    <t>教具</t>
  </si>
  <si>
    <t>保健衛生用品</t>
  </si>
  <si>
    <t>保健衛生用品（新型コロナ対策）</t>
  </si>
  <si>
    <t>ジャングルジム</t>
    <phoneticPr fontId="2"/>
  </si>
  <si>
    <t>ままごとハウス</t>
    <phoneticPr fontId="2"/>
  </si>
  <si>
    <t>空気清浄機</t>
    <rPh sb="0" eb="2">
      <t>クウキ</t>
    </rPh>
    <rPh sb="2" eb="5">
      <t>セイジョウキ</t>
    </rPh>
    <phoneticPr fontId="2"/>
  </si>
  <si>
    <t>体温測定用サーモカメラ</t>
    <rPh sb="0" eb="2">
      <t>タイオン</t>
    </rPh>
    <rPh sb="2" eb="5">
      <t>ソクテイヨウ</t>
    </rPh>
    <phoneticPr fontId="2"/>
  </si>
  <si>
    <t>体育授業用に新規購入</t>
    <rPh sb="0" eb="2">
      <t>タイイク</t>
    </rPh>
    <rPh sb="2" eb="4">
      <t>ジュギョウ</t>
    </rPh>
    <rPh sb="4" eb="5">
      <t>ヨウ</t>
    </rPh>
    <rPh sb="6" eb="8">
      <t>シンキ</t>
    </rPh>
    <rPh sb="8" eb="10">
      <t>コウニュウ</t>
    </rPh>
    <phoneticPr fontId="2"/>
  </si>
  <si>
    <t>園庭に設置に買い替え</t>
    <rPh sb="0" eb="2">
      <t>エンテイ</t>
    </rPh>
    <rPh sb="3" eb="5">
      <t>セッチ</t>
    </rPh>
    <rPh sb="6" eb="7">
      <t>カ</t>
    </rPh>
    <rPh sb="8" eb="9">
      <t>カ</t>
    </rPh>
    <phoneticPr fontId="2"/>
  </si>
  <si>
    <t>保健室用に追加購入</t>
    <rPh sb="0" eb="3">
      <t>ホケンシツ</t>
    </rPh>
    <rPh sb="3" eb="4">
      <t>ヨウ</t>
    </rPh>
    <rPh sb="5" eb="7">
      <t>ツイカ</t>
    </rPh>
    <rPh sb="7" eb="9">
      <t>コウニュウ</t>
    </rPh>
    <phoneticPr fontId="2"/>
  </si>
  <si>
    <t>健診用に追加購入</t>
    <rPh sb="0" eb="3">
      <t>ケンシンヨウ</t>
    </rPh>
    <rPh sb="4" eb="6">
      <t>ツイカ</t>
    </rPh>
    <rPh sb="6" eb="8">
      <t>コウニュウ</t>
    </rPh>
    <phoneticPr fontId="2"/>
  </si>
  <si>
    <t>コロナ対策用に追加購入</t>
    <rPh sb="3" eb="5">
      <t>タイサク</t>
    </rPh>
    <rPh sb="5" eb="6">
      <t>ヨウ</t>
    </rPh>
    <rPh sb="7" eb="9">
      <t>ツイカ</t>
    </rPh>
    <rPh sb="9" eb="11">
      <t>コウニュウ</t>
    </rPh>
    <phoneticPr fontId="2"/>
  </si>
  <si>
    <t>保育室用に買い替え</t>
    <rPh sb="0" eb="3">
      <t>ホイクシツ</t>
    </rPh>
    <rPh sb="3" eb="4">
      <t>ヨウ</t>
    </rPh>
    <rPh sb="5" eb="6">
      <t>カ</t>
    </rPh>
    <rPh sb="7" eb="8">
      <t>カ</t>
    </rPh>
    <phoneticPr fontId="2"/>
  </si>
  <si>
    <t>R3.10月</t>
  </si>
  <si>
    <t>R3.11月</t>
  </si>
  <si>
    <t>学校法人●●学園</t>
    <rPh sb="0" eb="2">
      <t>ガッコウ</t>
    </rPh>
    <rPh sb="2" eb="4">
      <t>ホウジン</t>
    </rPh>
    <rPh sb="6" eb="8">
      <t>ガクエン</t>
    </rPh>
    <phoneticPr fontId="2"/>
  </si>
  <si>
    <t>●●　●●</t>
    <phoneticPr fontId="2"/>
  </si>
  <si>
    <t>○</t>
  </si>
  <si>
    <t>他業務と兼務</t>
  </si>
  <si>
    <t>書類作成、行政機関との調整等</t>
    <rPh sb="0" eb="2">
      <t>ショルイ</t>
    </rPh>
    <rPh sb="2" eb="4">
      <t>サクセイ</t>
    </rPh>
    <rPh sb="5" eb="7">
      <t>ギョウセイ</t>
    </rPh>
    <rPh sb="7" eb="9">
      <t>キカン</t>
    </rPh>
    <rPh sb="11" eb="13">
      <t>チョウセイ</t>
    </rPh>
    <rPh sb="13" eb="14">
      <t>ナド</t>
    </rPh>
    <phoneticPr fontId="2"/>
  </si>
  <si>
    <t>システム購入費</t>
  </si>
  <si>
    <t>工事費</t>
  </si>
  <si>
    <t>登降園を管理するシステムを購入</t>
    <rPh sb="0" eb="1">
      <t>ノボル</t>
    </rPh>
    <rPh sb="1" eb="3">
      <t>コウエン</t>
    </rPh>
    <rPh sb="4" eb="6">
      <t>カンリ</t>
    </rPh>
    <rPh sb="13" eb="15">
      <t>コウニュウ</t>
    </rPh>
    <phoneticPr fontId="2"/>
  </si>
  <si>
    <t>上記システムの設置費</t>
    <rPh sb="0" eb="2">
      <t>ジョウキ</t>
    </rPh>
    <rPh sb="7" eb="9">
      <t>セッチ</t>
    </rPh>
    <rPh sb="9" eb="10">
      <t>ヒ</t>
    </rPh>
    <phoneticPr fontId="2"/>
  </si>
  <si>
    <t>幼稚園教諭の事務負担軽減</t>
  </si>
  <si>
    <t>備品購入費</t>
  </si>
  <si>
    <t>（Ａ）のシステム導入にあたり必要となるPCの購入（職員室に設置）</t>
    <rPh sb="8" eb="10">
      <t>ドウニュウ</t>
    </rPh>
    <rPh sb="14" eb="16">
      <t>ヒツヨウ</t>
    </rPh>
    <rPh sb="22" eb="24">
      <t>コウニュウ</t>
    </rPh>
    <rPh sb="25" eb="27">
      <t>ショクイン</t>
    </rPh>
    <rPh sb="27" eb="28">
      <t>シツ</t>
    </rPh>
    <rPh sb="29" eb="31">
      <t>セッチ</t>
    </rPh>
    <phoneticPr fontId="2"/>
  </si>
  <si>
    <t>（A）のシステム導入にあたり必要となるタブレットの購入（各保育室に設置）</t>
    <rPh sb="8" eb="10">
      <t>ドウニュウ</t>
    </rPh>
    <rPh sb="14" eb="16">
      <t>ヒツヨウ</t>
    </rPh>
    <rPh sb="25" eb="27">
      <t>コウニュウ</t>
    </rPh>
    <rPh sb="28" eb="29">
      <t>カク</t>
    </rPh>
    <rPh sb="29" eb="32">
      <t>ホイクシツ</t>
    </rPh>
    <rPh sb="33" eb="35">
      <t>セッチ</t>
    </rPh>
    <phoneticPr fontId="2"/>
  </si>
  <si>
    <t>使い捨て手袋</t>
  </si>
  <si>
    <t>フェイスガード</t>
    <phoneticPr fontId="2"/>
  </si>
  <si>
    <t>保育中に職員が使用</t>
    <rPh sb="0" eb="3">
      <t>ホイクチュウ</t>
    </rPh>
    <rPh sb="4" eb="6">
      <t>ショクイン</t>
    </rPh>
    <rPh sb="7" eb="9">
      <t>シヨウ</t>
    </rPh>
    <phoneticPr fontId="2"/>
  </si>
  <si>
    <t>（Ａ）＋（Ｂ）× 1/2　　交付基準額（1,000,000円）が上限</t>
    <rPh sb="14" eb="16">
      <t>コウフ</t>
    </rPh>
    <rPh sb="16" eb="18">
      <t>キジュン</t>
    </rPh>
    <rPh sb="18" eb="19">
      <t>ガク</t>
    </rPh>
    <rPh sb="29" eb="30">
      <t>エン</t>
    </rPh>
    <rPh sb="32" eb="34">
      <t>ジョウゲン</t>
    </rPh>
    <phoneticPr fontId="2"/>
  </si>
  <si>
    <t>幼保連携のための●●地区合同研修会</t>
    <rPh sb="0" eb="2">
      <t>ヨウホ</t>
    </rPh>
    <rPh sb="2" eb="4">
      <t>レンケイ</t>
    </rPh>
    <rPh sb="10" eb="12">
      <t>チク</t>
    </rPh>
    <rPh sb="12" eb="14">
      <t>ゴウドウ</t>
    </rPh>
    <rPh sb="14" eb="16">
      <t>ケンシュウ</t>
    </rPh>
    <rPh sb="16" eb="17">
      <t>カイ</t>
    </rPh>
    <phoneticPr fontId="2"/>
  </si>
  <si>
    <t>地域の幼稚園・認定こども園・保育園と合同で、地域の現状と課題について学び、円滑な連携につなげる。</t>
    <rPh sb="0" eb="2">
      <t>チイキ</t>
    </rPh>
    <rPh sb="3" eb="6">
      <t>ヨウチエン</t>
    </rPh>
    <rPh sb="7" eb="9">
      <t>ニンテイ</t>
    </rPh>
    <rPh sb="12" eb="13">
      <t>エン</t>
    </rPh>
    <rPh sb="14" eb="16">
      <t>ホイク</t>
    </rPh>
    <rPh sb="16" eb="17">
      <t>エン</t>
    </rPh>
    <rPh sb="18" eb="20">
      <t>ゴウドウ</t>
    </rPh>
    <rPh sb="22" eb="24">
      <t>チイキ</t>
    </rPh>
    <rPh sb="25" eb="27">
      <t>ゲンジョウ</t>
    </rPh>
    <rPh sb="28" eb="30">
      <t>カダイ</t>
    </rPh>
    <rPh sb="34" eb="35">
      <t>マナ</t>
    </rPh>
    <rPh sb="37" eb="39">
      <t>エンカツ</t>
    </rPh>
    <rPh sb="40" eb="42">
      <t>レンケイ</t>
    </rPh>
    <phoneticPr fontId="2"/>
  </si>
  <si>
    <t>講師料</t>
  </si>
  <si>
    <t>使用料</t>
  </si>
  <si>
    <t>●●大学●●学科●●教授を講師に招くにあたっての謝金</t>
    <rPh sb="2" eb="4">
      <t>ダイガク</t>
    </rPh>
    <rPh sb="6" eb="8">
      <t>ガッカ</t>
    </rPh>
    <rPh sb="10" eb="12">
      <t>キョウジュ</t>
    </rPh>
    <rPh sb="13" eb="15">
      <t>コウシ</t>
    </rPh>
    <rPh sb="16" eb="17">
      <t>マネ</t>
    </rPh>
    <rPh sb="24" eb="26">
      <t>シャキン</t>
    </rPh>
    <phoneticPr fontId="2"/>
  </si>
  <si>
    <t>上記講師の交通費</t>
    <rPh sb="0" eb="2">
      <t>ジョウキ</t>
    </rPh>
    <rPh sb="2" eb="4">
      <t>コウシ</t>
    </rPh>
    <rPh sb="5" eb="7">
      <t>コウツウ</t>
    </rPh>
    <rPh sb="7" eb="8">
      <t>ヒ</t>
    </rPh>
    <phoneticPr fontId="2"/>
  </si>
  <si>
    <t>市立●●ホールの大会議室の会議室代</t>
    <rPh sb="0" eb="2">
      <t>シリツ</t>
    </rPh>
    <rPh sb="8" eb="12">
      <t>ダイカイギシツ</t>
    </rPh>
    <rPh sb="13" eb="16">
      <t>カイギシツ</t>
    </rPh>
    <rPh sb="16" eb="17">
      <t>ダイ</t>
    </rPh>
    <phoneticPr fontId="2"/>
  </si>
  <si>
    <t>子育て支援研修会</t>
    <rPh sb="0" eb="2">
      <t>コソダ</t>
    </rPh>
    <rPh sb="3" eb="5">
      <t>シエン</t>
    </rPh>
    <rPh sb="5" eb="7">
      <t>ケンシュウ</t>
    </rPh>
    <rPh sb="7" eb="8">
      <t>カイ</t>
    </rPh>
    <phoneticPr fontId="2"/>
  </si>
  <si>
    <t>保護者支援・子育て支援のための情報共有やグループ討論などを行う</t>
    <rPh sb="0" eb="3">
      <t>ホゴシャ</t>
    </rPh>
    <rPh sb="3" eb="5">
      <t>シエン</t>
    </rPh>
    <rPh sb="6" eb="8">
      <t>コソダ</t>
    </rPh>
    <rPh sb="9" eb="11">
      <t>シエン</t>
    </rPh>
    <rPh sb="15" eb="17">
      <t>ジョウホウ</t>
    </rPh>
    <rPh sb="17" eb="19">
      <t>キョウユウ</t>
    </rPh>
    <rPh sb="24" eb="26">
      <t>トウロン</t>
    </rPh>
    <rPh sb="29" eb="30">
      <t>オコナ</t>
    </rPh>
    <phoneticPr fontId="2"/>
  </si>
  <si>
    <t>△△保育園</t>
    <rPh sb="2" eb="5">
      <t>ホイクエン</t>
    </rPh>
    <phoneticPr fontId="2"/>
  </si>
  <si>
    <t>会場までの交通費　3名分</t>
    <rPh sb="0" eb="2">
      <t>カイジョウ</t>
    </rPh>
    <rPh sb="5" eb="7">
      <t>コウツウ</t>
    </rPh>
    <rPh sb="7" eb="8">
      <t>ヒ</t>
    </rPh>
    <rPh sb="10" eb="11">
      <t>メイ</t>
    </rPh>
    <rPh sb="11" eb="12">
      <t>ブン</t>
    </rPh>
    <phoneticPr fontId="2"/>
  </si>
  <si>
    <t>受講料</t>
  </si>
  <si>
    <t>受講料500円　3名分</t>
    <rPh sb="0" eb="3">
      <t>ジュコウリョウ</t>
    </rPh>
    <rPh sb="6" eb="7">
      <t>エン</t>
    </rPh>
    <rPh sb="9" eb="10">
      <t>メイ</t>
    </rPh>
    <rPh sb="10" eb="11">
      <t>ブン</t>
    </rPh>
    <phoneticPr fontId="2"/>
  </si>
  <si>
    <t>講師お茶代</t>
    <rPh sb="0" eb="2">
      <t>コウシ</t>
    </rPh>
    <rPh sb="3" eb="5">
      <t>チャダイ</t>
    </rPh>
    <phoneticPr fontId="2"/>
  </si>
  <si>
    <t xml:space="preserve"> 全園 10/10</t>
    <rPh sb="1" eb="2">
      <t>ゼン</t>
    </rPh>
    <rPh sb="2" eb="3">
      <t>エン</t>
    </rPh>
    <phoneticPr fontId="2"/>
  </si>
  <si>
    <t>　・令和３年２月26日付け教私第3735号において、事業区分「感染症対策」で内示をした園は、次の算式で算出した額が補助対象経費の上限です。
　　［算式］交付基準額-当該内示額＝補助対象経費上限</t>
    <rPh sb="57" eb="59">
      <t>ホジョ</t>
    </rPh>
    <rPh sb="59" eb="61">
      <t>タイショウ</t>
    </rPh>
    <rPh sb="61" eb="63">
      <t>ケイヒ</t>
    </rPh>
    <phoneticPr fontId="2"/>
  </si>
  <si>
    <t>（８）と（９）の低い金額が上限</t>
    <rPh sb="8" eb="9">
      <t>ヒク</t>
    </rPh>
    <rPh sb="10" eb="12">
      <t>キンガク</t>
    </rPh>
    <rPh sb="13" eb="15">
      <t>ジョウゲン</t>
    </rPh>
    <phoneticPr fontId="2"/>
  </si>
  <si>
    <r>
      <t>（10）×（11）　</t>
    </r>
    <r>
      <rPr>
        <sz val="9"/>
        <rFont val="游ゴシック"/>
        <family val="3"/>
        <charset val="128"/>
      </rPr>
      <t>※千円未満切捨</t>
    </r>
    <rPh sb="11" eb="13">
      <t>センエン</t>
    </rPh>
    <rPh sb="13" eb="15">
      <t>ミマン</t>
    </rPh>
    <rPh sb="15" eb="17">
      <t>キリス</t>
    </rPh>
    <phoneticPr fontId="2"/>
  </si>
  <si>
    <t>１　事業計画における交付希望額</t>
    <rPh sb="2" eb="4">
      <t>ジギョウ</t>
    </rPh>
    <rPh sb="4" eb="6">
      <t>ケイカク</t>
    </rPh>
    <rPh sb="10" eb="12">
      <t>コウフ</t>
    </rPh>
    <rPh sb="12" eb="14">
      <t>キボウ</t>
    </rPh>
    <rPh sb="14" eb="15">
      <t>ガク</t>
    </rPh>
    <phoneticPr fontId="30"/>
  </si>
  <si>
    <r>
      <t>事業計画における
交付希望額</t>
    </r>
    <r>
      <rPr>
        <sz val="10"/>
        <rFont val="游ゴシック"/>
        <family val="3"/>
        <charset val="128"/>
        <scheme val="minor"/>
      </rPr>
      <t>（円）</t>
    </r>
    <rPh sb="0" eb="2">
      <t>ジギョウ</t>
    </rPh>
    <rPh sb="2" eb="4">
      <t>ケイカク</t>
    </rPh>
    <rPh sb="9" eb="11">
      <t>コウフ</t>
    </rPh>
    <rPh sb="11" eb="13">
      <t>キボウ</t>
    </rPh>
    <rPh sb="13" eb="14">
      <t>ガク</t>
    </rPh>
    <rPh sb="15" eb="16">
      <t>エン</t>
    </rPh>
    <phoneticPr fontId="2"/>
  </si>
  <si>
    <t>意向確認への
回答の有無</t>
    <rPh sb="0" eb="2">
      <t>イコウ</t>
    </rPh>
    <rPh sb="2" eb="4">
      <t>カクニン</t>
    </rPh>
    <rPh sb="7" eb="9">
      <t>カイトウ</t>
    </rPh>
    <rPh sb="10" eb="12">
      <t>ウム</t>
    </rPh>
    <phoneticPr fontId="2"/>
  </si>
  <si>
    <t>幼児教育の質の向上のための緊急環境整備事業 １次
（新型コロナウイルス感染症対策）</t>
    <rPh sb="0" eb="2">
      <t>ヨウジ</t>
    </rPh>
    <rPh sb="2" eb="4">
      <t>キョウイク</t>
    </rPh>
    <rPh sb="5" eb="6">
      <t>シツ</t>
    </rPh>
    <rPh sb="7" eb="9">
      <t>コウジョウ</t>
    </rPh>
    <rPh sb="13" eb="15">
      <t>キンキュウ</t>
    </rPh>
    <rPh sb="15" eb="17">
      <t>カンキョウ</t>
    </rPh>
    <rPh sb="17" eb="19">
      <t>セイビ</t>
    </rPh>
    <rPh sb="19" eb="21">
      <t>ジギョウ</t>
    </rPh>
    <rPh sb="26" eb="28">
      <t>シンガタ</t>
    </rPh>
    <rPh sb="35" eb="38">
      <t>カンセンショウ</t>
    </rPh>
    <rPh sb="38" eb="40">
      <t>タイサク</t>
    </rPh>
    <phoneticPr fontId="3"/>
  </si>
  <si>
    <t>園務改善のためのICT化支援支援事業 １次</t>
    <rPh sb="0" eb="1">
      <t>エン</t>
    </rPh>
    <rPh sb="1" eb="2">
      <t>ム</t>
    </rPh>
    <rPh sb="2" eb="4">
      <t>カイゼン</t>
    </rPh>
    <rPh sb="11" eb="14">
      <t>カシエン</t>
    </rPh>
    <rPh sb="14" eb="16">
      <t>シエン</t>
    </rPh>
    <rPh sb="16" eb="18">
      <t>ジギョウ</t>
    </rPh>
    <rPh sb="20" eb="21">
      <t>ジ</t>
    </rPh>
    <phoneticPr fontId="3"/>
  </si>
  <si>
    <t>フラフープ一式</t>
    <rPh sb="5" eb="7">
      <t>イッシキ</t>
    </rPh>
    <phoneticPr fontId="2"/>
  </si>
  <si>
    <t>園児用机・椅子一式</t>
    <rPh sb="0" eb="2">
      <t>エンジ</t>
    </rPh>
    <rPh sb="2" eb="3">
      <t>ヨウ</t>
    </rPh>
    <rPh sb="3" eb="4">
      <t>ツクエ</t>
    </rPh>
    <rPh sb="5" eb="7">
      <t>イス</t>
    </rPh>
    <rPh sb="7" eb="9">
      <t>イッシキ</t>
    </rPh>
    <phoneticPr fontId="2"/>
  </si>
  <si>
    <t>園児用ベッド一式</t>
    <rPh sb="0" eb="2">
      <t>エンジ</t>
    </rPh>
    <rPh sb="2" eb="3">
      <t>ヨウ</t>
    </rPh>
    <rPh sb="6" eb="8">
      <t>イッシキ</t>
    </rPh>
    <phoneticPr fontId="2"/>
  </si>
  <si>
    <t>健診用ミラー一式</t>
    <rPh sb="0" eb="3">
      <t>ケンシンヨウ</t>
    </rPh>
    <rPh sb="6" eb="8">
      <t>イッシキ</t>
    </rPh>
    <phoneticPr fontId="2"/>
  </si>
  <si>
    <t>設置工事
の有無</t>
    <rPh sb="0" eb="2">
      <t>セッチ</t>
    </rPh>
    <rPh sb="2" eb="4">
      <t>コウジ</t>
    </rPh>
    <rPh sb="6" eb="8">
      <t>ウム</t>
    </rPh>
    <phoneticPr fontId="2"/>
  </si>
  <si>
    <t>×</t>
  </si>
  <si>
    <t>幼児教育の質の向上のための緊急環境整備事業 ２次
（遊具・運動用具・教具・保健衛生用品等の設備整備）</t>
    <rPh sb="0" eb="2">
      <t>ヨウジ</t>
    </rPh>
    <rPh sb="2" eb="4">
      <t>キョウイク</t>
    </rPh>
    <rPh sb="5" eb="6">
      <t>シツ</t>
    </rPh>
    <rPh sb="7" eb="9">
      <t>コウジョウ</t>
    </rPh>
    <rPh sb="13" eb="15">
      <t>キンキュウ</t>
    </rPh>
    <rPh sb="15" eb="17">
      <t>カンキョウ</t>
    </rPh>
    <rPh sb="17" eb="19">
      <t>セイビ</t>
    </rPh>
    <rPh sb="19" eb="21">
      <t>ジギョウ</t>
    </rPh>
    <rPh sb="26" eb="28">
      <t>ユウグ</t>
    </rPh>
    <rPh sb="29" eb="31">
      <t>ウンドウ</t>
    </rPh>
    <rPh sb="31" eb="33">
      <t>ヨウグ</t>
    </rPh>
    <rPh sb="34" eb="36">
      <t>キョウグ</t>
    </rPh>
    <rPh sb="37" eb="39">
      <t>ホケン</t>
    </rPh>
    <rPh sb="39" eb="41">
      <t>エイセイ</t>
    </rPh>
    <rPh sb="41" eb="42">
      <t>ヨウ</t>
    </rPh>
    <rPh sb="42" eb="43">
      <t>ヒン</t>
    </rPh>
    <rPh sb="43" eb="44">
      <t>トウ</t>
    </rPh>
    <rPh sb="45" eb="47">
      <t>セツビ</t>
    </rPh>
    <rPh sb="47" eb="49">
      <t>セイビ</t>
    </rPh>
    <phoneticPr fontId="3"/>
  </si>
  <si>
    <t>令和３度大阪府教育支援体制整備事業補助金事業計画書</t>
    <rPh sb="0" eb="2">
      <t>レイワ</t>
    </rPh>
    <rPh sb="7" eb="9">
      <t>キョウイク</t>
    </rPh>
    <rPh sb="9" eb="11">
      <t>シエン</t>
    </rPh>
    <rPh sb="11" eb="13">
      <t>タイセイ</t>
    </rPh>
    <rPh sb="13" eb="15">
      <t>セイビ</t>
    </rPh>
    <rPh sb="15" eb="17">
      <t>ジギョウ</t>
    </rPh>
    <rPh sb="17" eb="20">
      <t>ホジョキン</t>
    </rPh>
    <rPh sb="20" eb="22">
      <t>ジギョウ</t>
    </rPh>
    <rPh sb="22" eb="25">
      <t>ケイカクショ</t>
    </rPh>
    <phoneticPr fontId="3"/>
  </si>
  <si>
    <t xml:space="preserve">   令和３年度において、大阪府教育支援体制整備事業補助金の事業計画について、関係書類を添えて提出します。</t>
    <rPh sb="3" eb="5">
      <t>レイワ</t>
    </rPh>
    <rPh sb="6" eb="8">
      <t>ネンド</t>
    </rPh>
    <rPh sb="30" eb="32">
      <t>ジギョウ</t>
    </rPh>
    <rPh sb="32" eb="34">
      <t>ケイカク</t>
    </rPh>
    <rPh sb="47" eb="49">
      <t>テイシュツ</t>
    </rPh>
    <phoneticPr fontId="3"/>
  </si>
  <si>
    <t>令和３年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</si>
</sst>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quot;円&quot;;[Red]\-#,##0\ &quot;円&quot;"/>
    <numFmt numFmtId="177" formatCode="yyyy/m/d;@"/>
    <numFmt numFmtId="178" formatCode="#\ &quot;日&quot;"/>
    <numFmt numFmtId="179" formatCode="#,###\ &quot;時&quot;&quot;間&quot;"/>
    <numFmt numFmtId="180" formatCode="#,##0\ &quot;人&quot;;[Red]\-#,##0\ &quot;人&quot;"/>
    <numFmt numFmtId="181" formatCode="yyyy&quot;年&quot;m&quot;月&quot;d&quot;日&quot;;@"/>
    <numFmt numFmtId="182" formatCode="&quot;金&quot;\ #,##0\ &quot;円&quot;;[Red]&quot;金&quot;\ \-#,##0\ &quot;円&quot;"/>
  </numFmts>
  <fonts count="4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font>
    <font>
      <b/>
      <sz val="12"/>
      <color theme="1"/>
      <name val="游ゴシック"/>
      <family val="3"/>
      <charset val="128"/>
    </font>
    <font>
      <sz val="11"/>
      <color rgb="FF000000"/>
      <name val="游ゴシック"/>
      <family val="3"/>
      <charset val="128"/>
    </font>
    <font>
      <sz val="12"/>
      <color rgb="FF000000"/>
      <name val="游ゴシック"/>
      <family val="3"/>
      <charset val="128"/>
    </font>
    <font>
      <sz val="11"/>
      <name val="游ゴシック"/>
      <family val="3"/>
      <charset val="128"/>
    </font>
    <font>
      <b/>
      <sz val="12"/>
      <color rgb="FF000000"/>
      <name val="游ゴシック"/>
      <family val="3"/>
      <charset val="128"/>
    </font>
    <font>
      <b/>
      <sz val="11"/>
      <color theme="0"/>
      <name val="游ゴシック"/>
      <family val="3"/>
      <charset val="128"/>
    </font>
    <font>
      <b/>
      <sz val="12"/>
      <color theme="0"/>
      <name val="游ゴシック"/>
      <family val="3"/>
      <charset val="128"/>
    </font>
    <font>
      <b/>
      <u/>
      <sz val="12"/>
      <color theme="0"/>
      <name val="游ゴシック"/>
      <family val="3"/>
      <charset val="128"/>
    </font>
    <font>
      <b/>
      <sz val="10"/>
      <color theme="0"/>
      <name val="游ゴシック"/>
      <family val="3"/>
      <charset val="128"/>
    </font>
    <font>
      <b/>
      <sz val="16"/>
      <color rgb="FF000000"/>
      <name val="游ゴシック"/>
      <family val="3"/>
      <charset val="128"/>
    </font>
    <font>
      <sz val="16"/>
      <color theme="1"/>
      <name val="游ゴシック"/>
      <family val="3"/>
      <charset val="128"/>
    </font>
    <font>
      <sz val="11"/>
      <color theme="0"/>
      <name val="游ゴシック"/>
      <family val="3"/>
      <charset val="128"/>
    </font>
    <font>
      <sz val="9"/>
      <color rgb="FF000000"/>
      <name val="游ゴシック"/>
      <family val="3"/>
      <charset val="128"/>
    </font>
    <font>
      <sz val="10"/>
      <color rgb="FF000000"/>
      <name val="游ゴシック"/>
      <family val="3"/>
      <charset val="128"/>
    </font>
    <font>
      <sz val="10"/>
      <name val="游ゴシック"/>
      <family val="3"/>
      <charset val="128"/>
    </font>
    <font>
      <sz val="9"/>
      <name val="游ゴシック"/>
      <family val="3"/>
      <charset val="128"/>
    </font>
    <font>
      <sz val="10.5"/>
      <color rgb="FF000000"/>
      <name val="游ゴシック"/>
      <family val="3"/>
      <charset val="128"/>
    </font>
    <font>
      <b/>
      <sz val="14"/>
      <color rgb="FF000000"/>
      <name val="游ゴシック"/>
      <family val="3"/>
      <charset val="128"/>
    </font>
    <font>
      <b/>
      <sz val="10"/>
      <color theme="1"/>
      <name val="游ゴシック"/>
      <family val="3"/>
      <charset val="128"/>
    </font>
    <font>
      <b/>
      <sz val="11"/>
      <name val="游ゴシック"/>
      <family val="3"/>
      <charset val="128"/>
    </font>
    <font>
      <b/>
      <sz val="10"/>
      <name val="游ゴシック"/>
      <family val="3"/>
      <charset val="128"/>
    </font>
    <font>
      <b/>
      <sz val="11"/>
      <color rgb="FF000000"/>
      <name val="游ゴシック"/>
      <family val="3"/>
      <charset val="128"/>
    </font>
    <font>
      <sz val="11"/>
      <color rgb="FFFF0000"/>
      <name val="游ゴシック"/>
      <family val="3"/>
      <charset val="128"/>
    </font>
    <font>
      <b/>
      <sz val="12"/>
      <name val="游ゴシック"/>
      <family val="3"/>
      <charset val="128"/>
    </font>
    <font>
      <sz val="11"/>
      <name val="ＭＳ 明朝"/>
      <family val="1"/>
      <charset val="128"/>
    </font>
    <font>
      <sz val="6"/>
      <name val="ＭＳ 明朝"/>
      <family val="1"/>
      <charset val="128"/>
    </font>
    <font>
      <sz val="12"/>
      <name val="游ゴシック"/>
      <family val="3"/>
      <charset val="128"/>
      <scheme val="minor"/>
    </font>
    <font>
      <sz val="9"/>
      <color indexed="81"/>
      <name val="MS P ゴシック"/>
      <family val="3"/>
      <charset val="128"/>
    </font>
    <font>
      <b/>
      <sz val="12"/>
      <color rgb="FF0070C0"/>
      <name val="游ゴシック"/>
      <family val="3"/>
      <charset val="128"/>
    </font>
    <font>
      <u/>
      <sz val="11"/>
      <color theme="10"/>
      <name val="游ゴシック"/>
      <family val="2"/>
      <charset val="128"/>
      <scheme val="minor"/>
    </font>
    <font>
      <b/>
      <sz val="11"/>
      <color theme="10"/>
      <name val="游ゴシック"/>
      <family val="3"/>
      <charset val="128"/>
      <scheme val="minor"/>
    </font>
    <font>
      <b/>
      <sz val="11"/>
      <color rgb="FF0070C0"/>
      <name val="游ゴシック"/>
      <family val="3"/>
      <charset val="128"/>
    </font>
    <font>
      <b/>
      <sz val="10"/>
      <color rgb="FF0070C0"/>
      <name val="游ゴシック"/>
      <family val="3"/>
      <charset val="128"/>
    </font>
    <font>
      <sz val="11"/>
      <color rgb="FF0070C0"/>
      <name val="游ゴシック"/>
      <family val="3"/>
      <charset val="128"/>
    </font>
    <font>
      <sz val="9"/>
      <color theme="1"/>
      <name val="游ゴシック"/>
      <family val="3"/>
      <charset val="128"/>
    </font>
    <font>
      <b/>
      <sz val="10.5"/>
      <color rgb="FF0070C0"/>
      <name val="游ゴシック"/>
      <family val="3"/>
      <charset val="128"/>
    </font>
    <font>
      <b/>
      <sz val="9"/>
      <color rgb="FF0070C0"/>
      <name val="游ゴシック"/>
      <family val="3"/>
      <charset val="128"/>
    </font>
    <font>
      <u/>
      <sz val="9"/>
      <color indexed="81"/>
      <name val="MS P ゴシック"/>
      <family val="3"/>
      <charset val="128"/>
    </font>
    <font>
      <b/>
      <sz val="14"/>
      <name val="游ゴシック"/>
      <family val="3"/>
      <charset val="128"/>
      <scheme val="minor"/>
    </font>
    <font>
      <sz val="10"/>
      <name val="游ゴシック"/>
      <family val="3"/>
      <charset val="128"/>
      <scheme val="minor"/>
    </font>
    <font>
      <b/>
      <sz val="11"/>
      <name val="游ゴシック"/>
      <family val="3"/>
      <charset val="128"/>
      <scheme val="minor"/>
    </font>
    <font>
      <sz val="14"/>
      <name val="游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1" tint="0.499984740745262"/>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0" fontId="34" fillId="0" borderId="0" applyNumberFormat="0" applyFill="0" applyBorder="0" applyAlignment="0" applyProtection="0">
      <alignment vertical="center"/>
    </xf>
  </cellStyleXfs>
  <cellXfs count="442">
    <xf numFmtId="0" fontId="0" fillId="0" borderId="0" xfId="0">
      <alignment vertical="center"/>
    </xf>
    <xf numFmtId="0" fontId="4" fillId="0" borderId="0" xfId="0" applyFont="1" applyFill="1" applyAlignment="1">
      <alignment vertical="center"/>
    </xf>
    <xf numFmtId="0" fontId="4" fillId="0" borderId="0" xfId="0" applyFont="1" applyFill="1" applyAlignment="1"/>
    <xf numFmtId="0" fontId="6" fillId="0" borderId="1" xfId="0" applyFont="1" applyFill="1" applyBorder="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wrapText="1"/>
    </xf>
    <xf numFmtId="0" fontId="8" fillId="4" borderId="2" xfId="0" applyFont="1" applyFill="1" applyBorder="1" applyAlignment="1">
      <alignment horizontal="center" vertical="top" wrapText="1" shrinkToFit="1"/>
    </xf>
    <xf numFmtId="0" fontId="8" fillId="4" borderId="9" xfId="0" applyFont="1" applyFill="1" applyBorder="1" applyAlignment="1">
      <alignment horizontal="center" vertical="top" wrapText="1" shrinkToFit="1"/>
    </xf>
    <xf numFmtId="0" fontId="8" fillId="4" borderId="10" xfId="0" applyFont="1" applyFill="1" applyBorder="1" applyAlignment="1">
      <alignment horizontal="center" vertical="top" wrapText="1" shrinkToFit="1"/>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8" fillId="4" borderId="1" xfId="0" applyFont="1" applyFill="1" applyBorder="1" applyAlignment="1">
      <alignment horizontal="center" vertical="top" wrapText="1" shrinkToFit="1"/>
    </xf>
    <xf numFmtId="0" fontId="7" fillId="0" borderId="3" xfId="0" applyFont="1" applyFill="1" applyBorder="1" applyAlignment="1">
      <alignment horizontal="left" vertical="center" wrapText="1" indent="1"/>
    </xf>
    <xf numFmtId="0" fontId="7" fillId="0" borderId="9" xfId="0" applyFont="1" applyFill="1" applyBorder="1" applyAlignment="1">
      <alignment horizontal="left" vertical="center" wrapText="1" indent="1"/>
    </xf>
    <xf numFmtId="0" fontId="6" fillId="2" borderId="2" xfId="0" applyFont="1" applyFill="1" applyBorder="1" applyAlignment="1" applyProtection="1">
      <alignment vertical="center" shrinkToFit="1"/>
      <protection locked="0"/>
    </xf>
    <xf numFmtId="0" fontId="6"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center" wrapText="1"/>
      <protection locked="0"/>
    </xf>
    <xf numFmtId="38" fontId="6" fillId="2" borderId="10" xfId="1" applyFont="1" applyFill="1" applyBorder="1" applyAlignment="1" applyProtection="1">
      <alignment horizontal="center" vertical="center" wrapText="1"/>
      <protection locked="0"/>
    </xf>
    <xf numFmtId="38" fontId="6" fillId="2" borderId="9" xfId="1"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0" borderId="4" xfId="0" applyFont="1" applyFill="1" applyBorder="1" applyAlignment="1">
      <alignment vertical="center" wrapText="1"/>
    </xf>
    <xf numFmtId="0" fontId="6" fillId="0" borderId="4" xfId="0" applyFont="1" applyFill="1" applyBorder="1" applyAlignment="1">
      <alignment horizontal="left" vertical="center" wrapText="1" shrinkToFit="1"/>
    </xf>
    <xf numFmtId="49" fontId="4" fillId="0" borderId="0" xfId="0" applyNumberFormat="1" applyFont="1" applyFill="1" applyAlignment="1">
      <alignment horizontal="left"/>
    </xf>
    <xf numFmtId="0" fontId="6" fillId="0" borderId="8" xfId="0" applyFont="1" applyFill="1" applyBorder="1" applyAlignment="1">
      <alignment vertical="center" wrapText="1"/>
    </xf>
    <xf numFmtId="0" fontId="16" fillId="0" borderId="0" xfId="0" applyFont="1" applyFill="1" applyAlignment="1"/>
    <xf numFmtId="49" fontId="4" fillId="0" borderId="0" xfId="0" applyNumberFormat="1" applyFont="1" applyFill="1" applyAlignment="1">
      <alignment horizontal="left" vertical="center"/>
    </xf>
    <xf numFmtId="0" fontId="6" fillId="2" borderId="2" xfId="0" applyNumberFormat="1" applyFont="1" applyFill="1" applyBorder="1" applyAlignment="1" applyProtection="1">
      <alignment horizontal="left" vertical="center" shrinkToFit="1"/>
      <protection locked="0"/>
    </xf>
    <xf numFmtId="0" fontId="6" fillId="2" borderId="2" xfId="0" applyFont="1" applyFill="1" applyBorder="1" applyAlignment="1" applyProtection="1">
      <alignment vertical="center" wrapText="1"/>
      <protection locked="0"/>
    </xf>
    <xf numFmtId="0" fontId="6" fillId="2" borderId="2" xfId="0" applyFont="1" applyFill="1" applyBorder="1" applyAlignment="1" applyProtection="1">
      <alignment horizontal="left" vertical="center" shrinkToFit="1"/>
      <protection locked="0"/>
    </xf>
    <xf numFmtId="0" fontId="18" fillId="2" borderId="9" xfId="0" applyFont="1" applyFill="1" applyBorder="1" applyAlignment="1" applyProtection="1">
      <alignment horizontal="left" vertical="center" wrapText="1"/>
      <protection locked="0"/>
    </xf>
    <xf numFmtId="0" fontId="7" fillId="0" borderId="17" xfId="0" applyFont="1" applyFill="1" applyBorder="1" applyAlignment="1">
      <alignment horizontal="left" vertical="center" wrapText="1" indent="1"/>
    </xf>
    <xf numFmtId="49" fontId="4" fillId="0" borderId="35" xfId="0" applyNumberFormat="1" applyFont="1" applyFill="1" applyBorder="1" applyAlignment="1">
      <alignment horizontal="right"/>
    </xf>
    <xf numFmtId="0" fontId="6" fillId="0" borderId="26" xfId="0" applyFont="1" applyFill="1" applyBorder="1" applyAlignment="1">
      <alignment vertical="center" wrapText="1"/>
    </xf>
    <xf numFmtId="49" fontId="4" fillId="0" borderId="36" xfId="0" applyNumberFormat="1" applyFont="1" applyFill="1" applyBorder="1" applyAlignment="1">
      <alignment horizontal="right"/>
    </xf>
    <xf numFmtId="49" fontId="4" fillId="0" borderId="37" xfId="0" applyNumberFormat="1" applyFont="1" applyFill="1" applyBorder="1" applyAlignment="1">
      <alignment horizontal="right"/>
    </xf>
    <xf numFmtId="49" fontId="4" fillId="0" borderId="38" xfId="0" applyNumberFormat="1" applyFont="1" applyFill="1" applyBorder="1" applyAlignment="1">
      <alignment horizontal="right"/>
    </xf>
    <xf numFmtId="0" fontId="6" fillId="0" borderId="39" xfId="0" applyFont="1" applyFill="1" applyBorder="1" applyAlignment="1">
      <alignment vertical="center" wrapText="1"/>
    </xf>
    <xf numFmtId="49" fontId="4" fillId="0" borderId="35" xfId="0" applyNumberFormat="1" applyFont="1" applyFill="1" applyBorder="1" applyAlignment="1">
      <alignment horizontal="right" vertical="center"/>
    </xf>
    <xf numFmtId="0" fontId="6" fillId="0" borderId="26" xfId="0" applyFont="1" applyFill="1" applyBorder="1" applyAlignment="1">
      <alignment horizontal="left" vertical="center" shrinkToFit="1"/>
    </xf>
    <xf numFmtId="49" fontId="4" fillId="0" borderId="37" xfId="0" applyNumberFormat="1" applyFont="1" applyFill="1" applyBorder="1" applyAlignment="1">
      <alignment horizontal="right" vertical="center"/>
    </xf>
    <xf numFmtId="49" fontId="4" fillId="0" borderId="38" xfId="0" applyNumberFormat="1" applyFont="1" applyFill="1" applyBorder="1" applyAlignment="1">
      <alignment horizontal="right" vertical="center"/>
    </xf>
    <xf numFmtId="0" fontId="6" fillId="0" borderId="39" xfId="0" applyFont="1" applyFill="1" applyBorder="1" applyAlignment="1">
      <alignment horizontal="left" vertical="center" shrinkToFit="1"/>
    </xf>
    <xf numFmtId="49" fontId="4" fillId="0" borderId="42" xfId="0" applyNumberFormat="1" applyFont="1" applyFill="1" applyBorder="1" applyAlignment="1">
      <alignment horizontal="right" vertical="center"/>
    </xf>
    <xf numFmtId="0" fontId="6" fillId="0" borderId="32" xfId="0" applyFont="1" applyFill="1" applyBorder="1" applyAlignment="1">
      <alignment horizontal="left" vertical="center" shrinkToFit="1"/>
    </xf>
    <xf numFmtId="49" fontId="4" fillId="0" borderId="36" xfId="0" applyNumberFormat="1" applyFont="1" applyFill="1" applyBorder="1" applyAlignment="1">
      <alignment horizontal="right" vertical="center"/>
    </xf>
    <xf numFmtId="0" fontId="8" fillId="4" borderId="27" xfId="0" applyFont="1" applyFill="1" applyBorder="1" applyAlignment="1">
      <alignment horizontal="center" vertical="top" wrapText="1" shrinkToFit="1"/>
    </xf>
    <xf numFmtId="0" fontId="8" fillId="4" borderId="12" xfId="0" applyFont="1" applyFill="1" applyBorder="1" applyAlignment="1">
      <alignment horizontal="center" vertical="top" wrapText="1" shrinkToFit="1"/>
    </xf>
    <xf numFmtId="0" fontId="8" fillId="4" borderId="45" xfId="0" applyFont="1" applyFill="1" applyBorder="1" applyAlignment="1">
      <alignment horizontal="center" vertical="top" wrapText="1" shrinkToFit="1"/>
    </xf>
    <xf numFmtId="0" fontId="6" fillId="4" borderId="46" xfId="0" applyFont="1" applyFill="1" applyBorder="1" applyAlignment="1">
      <alignment horizontal="center" vertical="top" wrapText="1"/>
    </xf>
    <xf numFmtId="0" fontId="6" fillId="4" borderId="45" xfId="0" applyFont="1" applyFill="1" applyBorder="1" applyAlignment="1">
      <alignment horizontal="center" vertical="top" wrapText="1"/>
    </xf>
    <xf numFmtId="0" fontId="8" fillId="4" borderId="58" xfId="0" applyFont="1" applyFill="1" applyBorder="1" applyAlignment="1">
      <alignment horizontal="center" vertical="top" wrapText="1" shrinkToFit="1"/>
    </xf>
    <xf numFmtId="179" fontId="6" fillId="2" borderId="10" xfId="1" applyNumberFormat="1" applyFont="1" applyFill="1" applyBorder="1" applyAlignment="1" applyProtection="1">
      <alignment horizontal="right" vertical="center" wrapText="1" indent="1"/>
      <protection locked="0"/>
    </xf>
    <xf numFmtId="179" fontId="6" fillId="2" borderId="9" xfId="1" applyNumberFormat="1" applyFont="1" applyFill="1" applyBorder="1" applyAlignment="1" applyProtection="1">
      <alignment horizontal="right" vertical="center" wrapText="1" indent="1"/>
      <protection locked="0"/>
    </xf>
    <xf numFmtId="178" fontId="6" fillId="2" borderId="3" xfId="0" applyNumberFormat="1" applyFont="1" applyFill="1" applyBorder="1" applyAlignment="1" applyProtection="1">
      <alignment horizontal="right" vertical="center" wrapText="1" indent="1"/>
      <protection locked="0"/>
    </xf>
    <xf numFmtId="0" fontId="8" fillId="4" borderId="62" xfId="0" applyFont="1" applyFill="1" applyBorder="1" applyAlignment="1">
      <alignment horizontal="center" vertical="top" wrapText="1" shrinkToFit="1"/>
    </xf>
    <xf numFmtId="177" fontId="21" fillId="2" borderId="11" xfId="1" applyNumberFormat="1" applyFont="1" applyFill="1" applyBorder="1" applyAlignment="1" applyProtection="1">
      <alignment horizontal="center" vertical="center" wrapText="1"/>
      <protection locked="0"/>
    </xf>
    <xf numFmtId="177" fontId="21" fillId="2" borderId="10" xfId="1" applyNumberFormat="1" applyFont="1" applyFill="1" applyBorder="1" applyAlignment="1" applyProtection="1">
      <alignment horizontal="center" vertical="center" wrapText="1"/>
      <protection locked="0"/>
    </xf>
    <xf numFmtId="0" fontId="23" fillId="0" borderId="0" xfId="0" applyFont="1" applyFill="1" applyAlignment="1">
      <alignment vertical="center" wrapText="1"/>
    </xf>
    <xf numFmtId="49" fontId="4" fillId="0" borderId="70" xfId="0" applyNumberFormat="1" applyFont="1" applyFill="1" applyBorder="1" applyAlignment="1">
      <alignment horizontal="right" vertical="center"/>
    </xf>
    <xf numFmtId="0" fontId="6" fillId="0" borderId="68" xfId="0" applyFont="1" applyFill="1" applyBorder="1" applyAlignment="1">
      <alignment horizontal="left" vertical="center" shrinkToFit="1"/>
    </xf>
    <xf numFmtId="177" fontId="6" fillId="2" borderId="2" xfId="0" applyNumberFormat="1" applyFont="1" applyFill="1" applyBorder="1" applyAlignment="1" applyProtection="1">
      <alignment horizontal="left" vertical="center" indent="1" shrinkToFit="1"/>
      <protection locked="0"/>
    </xf>
    <xf numFmtId="0" fontId="19" fillId="4" borderId="57" xfId="0" applyFont="1" applyFill="1" applyBorder="1" applyAlignment="1">
      <alignment horizontal="center" vertical="top" wrapText="1" shrinkToFit="1"/>
    </xf>
    <xf numFmtId="0" fontId="8" fillId="0" borderId="0" xfId="0" applyFont="1" applyFill="1" applyAlignment="1"/>
    <xf numFmtId="49" fontId="27" fillId="0" borderId="37" xfId="0" applyNumberFormat="1" applyFont="1" applyFill="1" applyBorder="1" applyAlignment="1">
      <alignment horizontal="right" vertical="center"/>
    </xf>
    <xf numFmtId="49" fontId="27" fillId="0" borderId="38" xfId="0" applyNumberFormat="1" applyFont="1" applyFill="1" applyBorder="1" applyAlignment="1">
      <alignment horizontal="right" vertical="center"/>
    </xf>
    <xf numFmtId="49" fontId="27" fillId="0" borderId="42" xfId="0" applyNumberFormat="1" applyFont="1" applyFill="1" applyBorder="1" applyAlignment="1">
      <alignment horizontal="right" vertical="center"/>
    </xf>
    <xf numFmtId="176" fontId="6" fillId="2" borderId="23" xfId="1" applyNumberFormat="1" applyFont="1" applyFill="1" applyBorder="1" applyAlignment="1" applyProtection="1">
      <alignment vertical="center" wrapText="1"/>
      <protection locked="0"/>
    </xf>
    <xf numFmtId="176" fontId="9" fillId="0" borderId="25" xfId="1" applyNumberFormat="1" applyFont="1" applyFill="1" applyBorder="1" applyAlignment="1">
      <alignment vertical="center" wrapText="1"/>
    </xf>
    <xf numFmtId="176" fontId="9" fillId="0" borderId="23" xfId="1" applyNumberFormat="1" applyFont="1" applyFill="1" applyBorder="1" applyAlignment="1">
      <alignment vertical="center" wrapText="1"/>
    </xf>
    <xf numFmtId="176" fontId="6" fillId="2" borderId="23" xfId="1" applyNumberFormat="1" applyFont="1" applyFill="1" applyBorder="1" applyAlignment="1" applyProtection="1">
      <alignment horizontal="right" vertical="center" wrapText="1"/>
      <protection locked="0"/>
    </xf>
    <xf numFmtId="176" fontId="6" fillId="2" borderId="23" xfId="1" applyNumberFormat="1" applyFont="1" applyFill="1" applyBorder="1" applyAlignment="1" applyProtection="1">
      <alignment horizontal="right" vertical="center"/>
      <protection locked="0"/>
    </xf>
    <xf numFmtId="176" fontId="9" fillId="0" borderId="48" xfId="1" applyNumberFormat="1" applyFont="1" applyFill="1" applyBorder="1" applyAlignment="1">
      <alignment vertical="center" wrapText="1"/>
    </xf>
    <xf numFmtId="0" fontId="27" fillId="0" borderId="35" xfId="0" quotePrefix="1" applyFont="1" applyFill="1" applyBorder="1" applyAlignment="1">
      <alignment horizontal="right" vertical="center" wrapText="1"/>
    </xf>
    <xf numFmtId="49" fontId="27" fillId="0" borderId="76" xfId="0" applyNumberFormat="1" applyFont="1" applyFill="1" applyBorder="1" applyAlignment="1">
      <alignment horizontal="right" vertical="center"/>
    </xf>
    <xf numFmtId="0" fontId="27" fillId="0" borderId="37" xfId="0" quotePrefix="1" applyFont="1" applyFill="1" applyBorder="1" applyAlignment="1">
      <alignment horizontal="right" vertical="center" wrapText="1"/>
    </xf>
    <xf numFmtId="0" fontId="8" fillId="0" borderId="0" xfId="0" applyFont="1" applyFill="1" applyAlignment="1">
      <alignment vertical="center"/>
    </xf>
    <xf numFmtId="0" fontId="8" fillId="4" borderId="73"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47" xfId="0" applyFont="1" applyFill="1" applyBorder="1" applyAlignment="1">
      <alignment horizontal="center" vertical="top" wrapText="1"/>
    </xf>
    <xf numFmtId="0" fontId="8" fillId="0" borderId="0" xfId="0" applyFont="1" applyFill="1" applyAlignment="1"/>
    <xf numFmtId="0" fontId="7" fillId="0" borderId="9"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Alignment="1">
      <alignment horizontal="distributed" vertical="center" indent="2"/>
    </xf>
    <xf numFmtId="0" fontId="31" fillId="0" borderId="0" xfId="0" applyFont="1" applyFill="1" applyAlignment="1">
      <alignment horizontal="left" vertical="center"/>
    </xf>
    <xf numFmtId="0" fontId="31" fillId="0" borderId="0" xfId="0" applyFont="1" applyFill="1" applyAlignment="1">
      <alignment horizontal="center" vertical="center"/>
    </xf>
    <xf numFmtId="0" fontId="31" fillId="0" borderId="0" xfId="0" applyFont="1" applyFill="1" applyAlignment="1">
      <alignment vertical="center" wrapText="1"/>
    </xf>
    <xf numFmtId="0" fontId="31" fillId="0" borderId="0" xfId="2" applyFont="1" applyFill="1" applyProtection="1">
      <alignment vertical="center"/>
    </xf>
    <xf numFmtId="0" fontId="31" fillId="0" borderId="0" xfId="0" applyFont="1" applyFill="1" applyAlignment="1">
      <alignment horizontal="right"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0" xfId="0" quotePrefix="1" applyFont="1" applyFill="1" applyAlignment="1">
      <alignment vertical="center"/>
    </xf>
    <xf numFmtId="0" fontId="8" fillId="0" borderId="0" xfId="0" applyFont="1" applyFill="1" applyAlignment="1"/>
    <xf numFmtId="0" fontId="7" fillId="0" borderId="9"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31" fillId="0" borderId="0" xfId="0" applyFont="1" applyFill="1" applyAlignment="1">
      <alignment vertical="top" shrinkToFit="1"/>
    </xf>
    <xf numFmtId="0" fontId="31" fillId="0" borderId="0" xfId="0" applyFont="1" applyFill="1" applyBorder="1" applyAlignment="1">
      <alignment horizontal="left" vertical="top"/>
    </xf>
    <xf numFmtId="0" fontId="31" fillId="0" borderId="0" xfId="0" applyFont="1" applyFill="1" applyBorder="1" applyAlignment="1">
      <alignment horizontal="distributed" vertical="distributed" shrinkToFit="1"/>
    </xf>
    <xf numFmtId="0" fontId="33" fillId="2" borderId="11" xfId="0" applyFont="1" applyFill="1" applyBorder="1" applyAlignment="1" applyProtection="1">
      <alignment horizontal="left" vertical="center" wrapText="1" indent="1"/>
      <protection locked="0"/>
    </xf>
    <xf numFmtId="0" fontId="33" fillId="2" borderId="18" xfId="0" applyFont="1" applyFill="1" applyBorder="1" applyAlignment="1" applyProtection="1">
      <alignment horizontal="left" vertical="center" wrapText="1" indent="1"/>
      <protection locked="0"/>
    </xf>
    <xf numFmtId="0" fontId="18" fillId="2" borderId="10" xfId="0" applyFont="1" applyFill="1" applyBorder="1" applyAlignment="1" applyProtection="1">
      <alignment vertical="center" wrapText="1" shrinkToFit="1"/>
      <protection locked="0"/>
    </xf>
    <xf numFmtId="0" fontId="18" fillId="0" borderId="9" xfId="0" applyFont="1" applyFill="1" applyBorder="1" applyAlignment="1" applyProtection="1">
      <alignment horizontal="left" vertical="center" wrapText="1"/>
      <protection locked="0"/>
    </xf>
    <xf numFmtId="0" fontId="18" fillId="0" borderId="9" xfId="0" applyFont="1" applyFill="1" applyBorder="1" applyAlignment="1" applyProtection="1">
      <alignment vertical="center" wrapText="1" shrinkToFit="1"/>
      <protection locked="0"/>
    </xf>
    <xf numFmtId="0" fontId="36" fillId="2" borderId="2" xfId="0" applyFont="1" applyFill="1" applyBorder="1" applyAlignment="1" applyProtection="1">
      <alignment vertical="center" wrapText="1"/>
      <protection locked="0"/>
    </xf>
    <xf numFmtId="0" fontId="37" fillId="0" borderId="9" xfId="0" applyFont="1" applyFill="1" applyBorder="1" applyAlignment="1" applyProtection="1">
      <alignment horizontal="left" vertical="center" wrapText="1"/>
      <protection locked="0"/>
    </xf>
    <xf numFmtId="0" fontId="37" fillId="2" borderId="9" xfId="0" applyFont="1" applyFill="1" applyBorder="1" applyAlignment="1" applyProtection="1">
      <alignment horizontal="left" vertical="center" wrapText="1"/>
      <protection locked="0"/>
    </xf>
    <xf numFmtId="38" fontId="36" fillId="2" borderId="10" xfId="1" applyFont="1" applyFill="1" applyBorder="1" applyAlignment="1" applyProtection="1">
      <alignment horizontal="center" vertical="center" wrapText="1"/>
      <protection locked="0"/>
    </xf>
    <xf numFmtId="38" fontId="36" fillId="2" borderId="9" xfId="1" applyFont="1" applyFill="1" applyBorder="1" applyAlignment="1" applyProtection="1">
      <alignment horizontal="center" vertical="center" wrapText="1"/>
      <protection locked="0"/>
    </xf>
    <xf numFmtId="176" fontId="36" fillId="2" borderId="23" xfId="1" applyNumberFormat="1" applyFont="1" applyFill="1" applyBorder="1" applyAlignment="1" applyProtection="1">
      <alignment vertical="center" wrapText="1"/>
      <protection locked="0"/>
    </xf>
    <xf numFmtId="0" fontId="36" fillId="2" borderId="10" xfId="0" applyFont="1" applyFill="1" applyBorder="1" applyAlignment="1" applyProtection="1">
      <alignment horizontal="center" vertical="center" wrapText="1"/>
      <protection locked="0"/>
    </xf>
    <xf numFmtId="0" fontId="36" fillId="2" borderId="9"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left" vertical="center" shrinkToFit="1"/>
      <protection locked="0"/>
    </xf>
    <xf numFmtId="0" fontId="37" fillId="0" borderId="9" xfId="0" applyFont="1" applyFill="1" applyBorder="1" applyAlignment="1" applyProtection="1">
      <alignment vertical="center" wrapText="1" shrinkToFit="1"/>
      <protection locked="0"/>
    </xf>
    <xf numFmtId="0" fontId="37" fillId="2" borderId="10" xfId="0" applyFont="1" applyFill="1" applyBorder="1" applyAlignment="1" applyProtection="1">
      <alignment vertical="center" wrapText="1" shrinkToFit="1"/>
      <protection locked="0"/>
    </xf>
    <xf numFmtId="176" fontId="36" fillId="2" borderId="23" xfId="1" applyNumberFormat="1" applyFont="1" applyFill="1" applyBorder="1" applyAlignment="1" applyProtection="1">
      <alignment horizontal="right" vertical="center" wrapText="1"/>
      <protection locked="0"/>
    </xf>
    <xf numFmtId="176" fontId="36" fillId="2" borderId="23" xfId="1" applyNumberFormat="1" applyFont="1" applyFill="1" applyBorder="1" applyAlignment="1" applyProtection="1">
      <alignment horizontal="right" vertical="center"/>
      <protection locked="0"/>
    </xf>
    <xf numFmtId="176" fontId="38" fillId="2" borderId="23" xfId="1" applyNumberFormat="1" applyFont="1" applyFill="1" applyBorder="1" applyAlignment="1" applyProtection="1">
      <alignment vertical="center" wrapText="1"/>
      <protection locked="0"/>
    </xf>
    <xf numFmtId="0" fontId="36" fillId="2" borderId="2" xfId="0" applyNumberFormat="1" applyFont="1" applyFill="1" applyBorder="1" applyAlignment="1" applyProtection="1">
      <alignment horizontal="left" vertical="center" shrinkToFit="1"/>
      <protection locked="0"/>
    </xf>
    <xf numFmtId="0" fontId="39" fillId="0" borderId="0" xfId="0" applyFont="1" applyFill="1" applyAlignment="1"/>
    <xf numFmtId="0" fontId="9" fillId="2" borderId="11" xfId="0" applyFont="1" applyFill="1" applyBorder="1" applyAlignment="1" applyProtection="1">
      <alignment horizontal="left" vertical="center" indent="1" shrinkToFit="1"/>
      <protection locked="0"/>
    </xf>
    <xf numFmtId="0" fontId="9" fillId="2" borderId="18" xfId="0" applyFont="1" applyFill="1" applyBorder="1" applyAlignment="1" applyProtection="1">
      <alignment horizontal="left" vertical="center" indent="1" shrinkToFit="1"/>
      <protection locked="0"/>
    </xf>
    <xf numFmtId="38" fontId="18" fillId="2" borderId="9" xfId="1" applyFont="1" applyFill="1" applyBorder="1" applyAlignment="1" applyProtection="1">
      <alignment horizontal="center" vertical="center" wrapText="1"/>
      <protection locked="0"/>
    </xf>
    <xf numFmtId="38" fontId="37" fillId="2" borderId="9" xfId="1" applyFont="1" applyFill="1" applyBorder="1" applyAlignment="1" applyProtection="1">
      <alignment horizontal="center" vertical="center" wrapText="1"/>
      <protection locked="0"/>
    </xf>
    <xf numFmtId="177" fontId="40" fillId="2" borderId="11" xfId="1" applyNumberFormat="1" applyFont="1" applyFill="1" applyBorder="1" applyAlignment="1" applyProtection="1">
      <alignment horizontal="center" vertical="center" wrapText="1"/>
      <protection locked="0"/>
    </xf>
    <xf numFmtId="178" fontId="36" fillId="2" borderId="3" xfId="0" applyNumberFormat="1" applyFont="1" applyFill="1" applyBorder="1" applyAlignment="1" applyProtection="1">
      <alignment horizontal="right" vertical="center" wrapText="1" indent="1"/>
      <protection locked="0"/>
    </xf>
    <xf numFmtId="179" fontId="36" fillId="2" borderId="10" xfId="1" applyNumberFormat="1" applyFont="1" applyFill="1" applyBorder="1" applyAlignment="1" applyProtection="1">
      <alignment horizontal="right" vertical="center" wrapText="1" indent="1"/>
      <protection locked="0"/>
    </xf>
    <xf numFmtId="179" fontId="36" fillId="2" borderId="9" xfId="1" applyNumberFormat="1" applyFont="1" applyFill="1" applyBorder="1" applyAlignment="1" applyProtection="1">
      <alignment horizontal="right" vertical="center" wrapText="1" indent="1"/>
      <protection locked="0"/>
    </xf>
    <xf numFmtId="177" fontId="40" fillId="2" borderId="10" xfId="1" applyNumberFormat="1" applyFont="1" applyFill="1" applyBorder="1" applyAlignment="1" applyProtection="1">
      <alignment horizontal="center" vertical="center" wrapText="1"/>
      <protection locked="0"/>
    </xf>
    <xf numFmtId="14" fontId="40" fillId="2" borderId="9" xfId="0" applyNumberFormat="1"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18" fillId="0" borderId="9" xfId="0" applyFont="1" applyFill="1" applyBorder="1" applyAlignment="1" applyProtection="1">
      <alignment vertical="center" shrinkToFit="1"/>
      <protection locked="0"/>
    </xf>
    <xf numFmtId="0" fontId="36" fillId="2" borderId="2" xfId="0" applyFont="1" applyFill="1" applyBorder="1" applyAlignment="1" applyProtection="1">
      <alignment vertical="center" shrinkToFit="1"/>
      <protection locked="0"/>
    </xf>
    <xf numFmtId="0" fontId="37" fillId="0" borderId="9" xfId="0" applyFont="1" applyFill="1" applyBorder="1" applyAlignment="1" applyProtection="1">
      <alignment vertical="center" shrinkToFit="1"/>
      <protection locked="0"/>
    </xf>
    <xf numFmtId="0" fontId="41" fillId="0" borderId="9" xfId="0" applyFont="1" applyFill="1" applyBorder="1" applyAlignment="1" applyProtection="1">
      <alignment vertical="center" shrinkToFit="1"/>
      <protection locked="0"/>
    </xf>
    <xf numFmtId="0" fontId="41" fillId="2" borderId="9" xfId="0" applyFont="1" applyFill="1" applyBorder="1" applyAlignment="1" applyProtection="1">
      <alignment horizontal="left" vertical="center" wrapText="1"/>
      <protection locked="0"/>
    </xf>
    <xf numFmtId="177" fontId="38" fillId="2" borderId="2" xfId="0" applyNumberFormat="1" applyFont="1" applyFill="1" applyBorder="1" applyAlignment="1" applyProtection="1">
      <alignment horizontal="left" vertical="center" indent="1" shrinkToFit="1"/>
      <protection locked="0"/>
    </xf>
    <xf numFmtId="0" fontId="31" fillId="0" borderId="0" xfId="0" applyFont="1" applyFill="1" applyAlignment="1">
      <alignment vertical="center"/>
    </xf>
    <xf numFmtId="177" fontId="36" fillId="2" borderId="2" xfId="0" applyNumberFormat="1" applyFont="1" applyFill="1" applyBorder="1" applyAlignment="1" applyProtection="1">
      <alignment horizontal="left" vertical="center" indent="1" shrinkToFit="1"/>
      <protection locked="0"/>
    </xf>
    <xf numFmtId="49" fontId="8" fillId="0" borderId="37" xfId="0" applyNumberFormat="1" applyFont="1" applyFill="1" applyBorder="1" applyAlignment="1">
      <alignment horizontal="right" vertical="center"/>
    </xf>
    <xf numFmtId="0" fontId="8" fillId="0" borderId="4" xfId="0" applyFont="1" applyFill="1" applyBorder="1" applyAlignment="1">
      <alignment horizontal="left" vertical="center" wrapText="1" shrinkToFit="1"/>
    </xf>
    <xf numFmtId="176" fontId="28" fillId="0" borderId="48" xfId="1" applyNumberFormat="1" applyFont="1" applyFill="1" applyBorder="1" applyAlignment="1">
      <alignment vertical="center" wrapText="1"/>
    </xf>
    <xf numFmtId="176" fontId="31" fillId="0" borderId="1" xfId="0" applyNumberFormat="1" applyFont="1" applyFill="1" applyBorder="1" applyAlignment="1">
      <alignment horizontal="right" vertical="center" indent="2"/>
    </xf>
    <xf numFmtId="49" fontId="8" fillId="0" borderId="0" xfId="0" applyNumberFormat="1" applyFont="1" applyFill="1" applyAlignment="1">
      <alignment horizontal="left"/>
    </xf>
    <xf numFmtId="49" fontId="8" fillId="0" borderId="35" xfId="0" applyNumberFormat="1" applyFont="1" applyFill="1" applyBorder="1" applyAlignment="1">
      <alignment horizontal="right"/>
    </xf>
    <xf numFmtId="49" fontId="8" fillId="0" borderId="36" xfId="0" applyNumberFormat="1" applyFont="1" applyFill="1" applyBorder="1" applyAlignment="1">
      <alignment horizontal="right"/>
    </xf>
    <xf numFmtId="49" fontId="8" fillId="0" borderId="37" xfId="0" applyNumberFormat="1" applyFont="1" applyFill="1" applyBorder="1" applyAlignment="1">
      <alignment horizontal="right"/>
    </xf>
    <xf numFmtId="49" fontId="8" fillId="0" borderId="38" xfId="0" applyNumberFormat="1" applyFont="1" applyFill="1" applyBorder="1" applyAlignment="1">
      <alignment horizontal="right"/>
    </xf>
    <xf numFmtId="0" fontId="8" fillId="0" borderId="35" xfId="0" quotePrefix="1" applyFont="1" applyFill="1" applyBorder="1" applyAlignment="1">
      <alignment horizontal="right" vertical="center" wrapText="1"/>
    </xf>
    <xf numFmtId="0" fontId="8" fillId="0" borderId="37" xfId="0" quotePrefix="1" applyFont="1" applyFill="1" applyBorder="1" applyAlignment="1">
      <alignment horizontal="right" vertical="center" wrapText="1"/>
    </xf>
    <xf numFmtId="49" fontId="8" fillId="0" borderId="76" xfId="0" applyNumberFormat="1" applyFont="1" applyFill="1" applyBorder="1" applyAlignment="1">
      <alignment horizontal="right" vertical="center"/>
    </xf>
    <xf numFmtId="49" fontId="8" fillId="0" borderId="38" xfId="0" applyNumberFormat="1" applyFont="1" applyFill="1" applyBorder="1" applyAlignment="1">
      <alignment horizontal="right" vertical="center"/>
    </xf>
    <xf numFmtId="49" fontId="8" fillId="0" borderId="42" xfId="0" applyNumberFormat="1" applyFont="1" applyFill="1" applyBorder="1" applyAlignment="1">
      <alignment horizontal="right" vertical="center"/>
    </xf>
    <xf numFmtId="0" fontId="37" fillId="2" borderId="9"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8" fillId="4" borderId="55" xfId="0" applyFont="1" applyFill="1" applyBorder="1" applyAlignment="1">
      <alignment horizontal="center" vertical="top" wrapText="1" shrinkToFit="1"/>
    </xf>
    <xf numFmtId="0" fontId="9" fillId="2" borderId="11" xfId="0" applyFont="1" applyFill="1" applyBorder="1" applyAlignment="1" applyProtection="1">
      <alignment horizontal="left" vertical="center" wrapText="1" indent="1"/>
      <protection locked="0"/>
    </xf>
    <xf numFmtId="0" fontId="9" fillId="2" borderId="18" xfId="0" applyFont="1" applyFill="1" applyBorder="1" applyAlignment="1" applyProtection="1">
      <alignment horizontal="left" vertical="center" wrapText="1" indent="1"/>
      <protection locked="0"/>
    </xf>
    <xf numFmtId="0" fontId="7" fillId="0" borderId="9"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8" fillId="4" borderId="61" xfId="0" applyFont="1" applyFill="1" applyBorder="1" applyAlignment="1">
      <alignment horizontal="center" vertical="top" wrapText="1" shrinkToFit="1"/>
    </xf>
    <xf numFmtId="0" fontId="7" fillId="0" borderId="17" xfId="0" applyFont="1" applyFill="1" applyBorder="1" applyAlignment="1">
      <alignment horizontal="left" vertical="center" wrapText="1" indent="1"/>
    </xf>
    <xf numFmtId="0" fontId="33" fillId="2" borderId="11" xfId="0" applyFont="1" applyFill="1" applyBorder="1" applyAlignment="1" applyProtection="1">
      <alignment horizontal="left" vertical="center" wrapText="1" indent="1"/>
      <protection locked="0"/>
    </xf>
    <xf numFmtId="0" fontId="33" fillId="2" borderId="18" xfId="0" applyFont="1" applyFill="1" applyBorder="1" applyAlignment="1" applyProtection="1">
      <alignment horizontal="left" vertical="center" wrapText="1" indent="1"/>
      <protection locked="0"/>
    </xf>
    <xf numFmtId="0" fontId="8" fillId="4" borderId="55" xfId="0" applyFont="1" applyFill="1" applyBorder="1" applyAlignment="1">
      <alignment horizontal="center" vertical="top" wrapText="1" shrinkToFit="1"/>
    </xf>
    <xf numFmtId="0" fontId="8" fillId="4" borderId="61" xfId="0" applyFont="1" applyFill="1" applyBorder="1" applyAlignment="1">
      <alignment horizontal="center" vertical="top" wrapText="1" shrinkToFit="1"/>
    </xf>
    <xf numFmtId="176" fontId="22" fillId="0" borderId="15" xfId="0" applyNumberFormat="1" applyFont="1" applyFill="1" applyBorder="1" applyAlignment="1">
      <alignment vertical="center" wrapText="1"/>
    </xf>
    <xf numFmtId="0" fontId="31" fillId="0" borderId="0" xfId="0" applyFont="1" applyFill="1" applyBorder="1" applyAlignment="1">
      <alignment horizontal="distributed" vertical="distributed" shrinkToFit="1"/>
    </xf>
    <xf numFmtId="0" fontId="31" fillId="2" borderId="0" xfId="0" applyFont="1" applyFill="1" applyBorder="1" applyAlignment="1">
      <alignment horizontal="left" vertical="top" wrapText="1"/>
    </xf>
    <xf numFmtId="0" fontId="31" fillId="2" borderId="0" xfId="0" applyFont="1" applyFill="1" applyBorder="1" applyAlignment="1">
      <alignment horizontal="left" vertical="top"/>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horizontal="left" vertical="center" wrapText="1"/>
    </xf>
    <xf numFmtId="182" fontId="43" fillId="0" borderId="0" xfId="0" applyNumberFormat="1" applyFont="1" applyFill="1" applyAlignment="1">
      <alignment horizontal="right" vertical="center" indent="3"/>
    </xf>
    <xf numFmtId="0" fontId="46" fillId="0" borderId="0" xfId="0" applyFont="1" applyFill="1" applyAlignment="1">
      <alignment horizontal="center" vertical="center"/>
    </xf>
    <xf numFmtId="0" fontId="31" fillId="0" borderId="0" xfId="0" applyFont="1" applyFill="1" applyBorder="1" applyAlignment="1">
      <alignment horizontal="distributed" vertical="distributed" wrapText="1" shrinkToFit="1"/>
    </xf>
    <xf numFmtId="0" fontId="31" fillId="0" borderId="2" xfId="0" applyFont="1" applyFill="1" applyBorder="1" applyAlignment="1">
      <alignment horizontal="left" vertical="center" wrapText="1" indent="1"/>
    </xf>
    <xf numFmtId="0" fontId="31" fillId="0" borderId="4" xfId="0" applyFont="1" applyFill="1" applyBorder="1" applyAlignment="1">
      <alignment horizontal="left" vertical="center" wrapText="1" indent="1"/>
    </xf>
    <xf numFmtId="0" fontId="31" fillId="0" borderId="2" xfId="0" applyFont="1" applyFill="1" applyBorder="1" applyAlignment="1">
      <alignment horizontal="left" vertical="center" indent="1"/>
    </xf>
    <xf numFmtId="0" fontId="31" fillId="0" borderId="4" xfId="0" applyFont="1" applyFill="1" applyBorder="1" applyAlignment="1">
      <alignment horizontal="left" vertical="center" indent="1"/>
    </xf>
    <xf numFmtId="0" fontId="9" fillId="2" borderId="3" xfId="0" applyFont="1" applyFill="1" applyBorder="1" applyAlignment="1" applyProtection="1">
      <alignment horizontal="left" vertical="center" indent="1" shrinkToFit="1"/>
      <protection locked="0"/>
    </xf>
    <xf numFmtId="0" fontId="9" fillId="2" borderId="15" xfId="0" applyFont="1" applyFill="1" applyBorder="1" applyAlignment="1" applyProtection="1">
      <alignment horizontal="left" vertical="center" indent="1" shrinkToFit="1"/>
      <protection locked="0"/>
    </xf>
    <xf numFmtId="0" fontId="9" fillId="2" borderId="17" xfId="0" applyFont="1" applyFill="1" applyBorder="1" applyAlignment="1" applyProtection="1">
      <alignment horizontal="left" vertical="center" indent="1" shrinkToFit="1"/>
      <protection locked="0"/>
    </xf>
    <xf numFmtId="0" fontId="9" fillId="2" borderId="19"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indent="1"/>
    </xf>
    <xf numFmtId="0" fontId="7" fillId="0" borderId="3"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17" xfId="0" applyFont="1" applyFill="1" applyBorder="1" applyAlignment="1">
      <alignment horizontal="left" vertical="center" indent="1"/>
    </xf>
    <xf numFmtId="0" fontId="15" fillId="0" borderId="0" xfId="0" applyFont="1" applyFill="1" applyAlignment="1">
      <alignment horizontal="center" vertical="center"/>
    </xf>
    <xf numFmtId="0" fontId="5" fillId="0" borderId="0" xfId="0" applyFont="1" applyFill="1" applyAlignment="1">
      <alignment horizontal="center" vertical="center"/>
    </xf>
    <xf numFmtId="0" fontId="9" fillId="2" borderId="12" xfId="0" applyFont="1" applyFill="1" applyBorder="1" applyAlignment="1" applyProtection="1">
      <alignment horizontal="left" vertical="center" indent="1" shrinkToFit="1"/>
      <protection locked="0"/>
    </xf>
    <xf numFmtId="0" fontId="9" fillId="2" borderId="13" xfId="0" applyFont="1" applyFill="1" applyBorder="1" applyAlignment="1" applyProtection="1">
      <alignment horizontal="left" vertical="center" indent="1" shrinkToFit="1"/>
      <protection locked="0"/>
    </xf>
    <xf numFmtId="0" fontId="9" fillId="2" borderId="14" xfId="0" applyFont="1" applyFill="1" applyBorder="1" applyAlignment="1" applyProtection="1">
      <alignment horizontal="left" vertical="center" indent="1" shrinkToFit="1"/>
      <protection locked="0"/>
    </xf>
    <xf numFmtId="0" fontId="9" fillId="2" borderId="2" xfId="0" applyFont="1" applyFill="1" applyBorder="1" applyAlignment="1" applyProtection="1">
      <alignment horizontal="left" vertical="center" wrapText="1" indent="1"/>
      <protection locked="0"/>
    </xf>
    <xf numFmtId="0" fontId="9" fillId="2" borderId="3" xfId="0" applyFont="1" applyFill="1" applyBorder="1" applyAlignment="1" applyProtection="1">
      <alignment horizontal="left" vertical="center" wrapText="1" indent="1"/>
      <protection locked="0"/>
    </xf>
    <xf numFmtId="0" fontId="9" fillId="2" borderId="15" xfId="0" applyFont="1" applyFill="1" applyBorder="1" applyAlignment="1" applyProtection="1">
      <alignment horizontal="left" vertical="center" wrapText="1" indent="1"/>
      <protection locked="0"/>
    </xf>
    <xf numFmtId="0" fontId="8" fillId="0" borderId="0" xfId="0" applyFont="1" applyFill="1" applyAlignment="1"/>
    <xf numFmtId="38" fontId="6" fillId="0" borderId="27" xfId="1" applyFont="1" applyFill="1" applyBorder="1" applyAlignment="1">
      <alignment horizontal="left" vertical="center" wrapText="1" indent="1"/>
    </xf>
    <xf numFmtId="38" fontId="6" fillId="0" borderId="28" xfId="1" applyFont="1" applyFill="1" applyBorder="1" applyAlignment="1">
      <alignment horizontal="left" vertical="center" wrapText="1" indent="1"/>
    </xf>
    <xf numFmtId="38" fontId="6" fillId="0" borderId="1" xfId="1" applyFont="1" applyFill="1" applyBorder="1" applyAlignment="1">
      <alignment horizontal="left" vertical="center" wrapText="1" indent="1"/>
    </xf>
    <xf numFmtId="38" fontId="6" fillId="0" borderId="29" xfId="1" applyFont="1" applyFill="1" applyBorder="1" applyAlignment="1">
      <alignment horizontal="left" vertical="center" wrapText="1" indent="1"/>
    </xf>
    <xf numFmtId="38" fontId="8" fillId="0" borderId="33" xfId="1" applyFont="1" applyFill="1" applyBorder="1" applyAlignment="1">
      <alignment horizontal="left" vertical="center" wrapText="1" indent="1"/>
    </xf>
    <xf numFmtId="38" fontId="8" fillId="0" borderId="34" xfId="1" applyFont="1" applyFill="1" applyBorder="1" applyAlignment="1">
      <alignment horizontal="left" vertical="center" wrapText="1" indent="1"/>
    </xf>
    <xf numFmtId="38" fontId="6" fillId="0" borderId="43" xfId="1" applyFont="1" applyFill="1" applyBorder="1" applyAlignment="1">
      <alignment horizontal="left" vertical="center" wrapText="1" indent="1"/>
    </xf>
    <xf numFmtId="38" fontId="6" fillId="0" borderId="44" xfId="1" applyFont="1" applyFill="1" applyBorder="1" applyAlignment="1">
      <alignment horizontal="left" vertical="center" wrapText="1" indent="1"/>
    </xf>
    <xf numFmtId="176" fontId="14" fillId="0" borderId="30" xfId="1" applyNumberFormat="1" applyFont="1" applyFill="1" applyBorder="1" applyAlignment="1">
      <alignment horizontal="right" vertical="center" wrapText="1" indent="5"/>
    </xf>
    <xf numFmtId="176" fontId="14" fillId="0" borderId="31" xfId="1" applyNumberFormat="1" applyFont="1" applyFill="1" applyBorder="1" applyAlignment="1">
      <alignment horizontal="right" vertical="center" wrapText="1" indent="5"/>
    </xf>
    <xf numFmtId="176" fontId="14" fillId="0" borderId="32" xfId="1" applyNumberFormat="1" applyFont="1" applyFill="1" applyBorder="1" applyAlignment="1">
      <alignment horizontal="right" vertical="center" wrapText="1" indent="5"/>
    </xf>
    <xf numFmtId="13" fontId="28" fillId="0" borderId="30" xfId="1" applyNumberFormat="1" applyFont="1" applyFill="1" applyBorder="1" applyAlignment="1">
      <alignment horizontal="right" vertical="center" wrapText="1" indent="6"/>
    </xf>
    <xf numFmtId="13" fontId="28" fillId="0" borderId="31" xfId="1" applyNumberFormat="1" applyFont="1" applyFill="1" applyBorder="1" applyAlignment="1">
      <alignment horizontal="right" vertical="center" wrapText="1" indent="6"/>
    </xf>
    <xf numFmtId="13" fontId="28" fillId="0" borderId="32" xfId="1" applyNumberFormat="1" applyFont="1" applyFill="1" applyBorder="1" applyAlignment="1">
      <alignment horizontal="right" vertical="center" wrapText="1" indent="6"/>
    </xf>
    <xf numFmtId="176" fontId="9" fillId="0" borderId="2" xfId="1" applyNumberFormat="1" applyFont="1" applyFill="1" applyBorder="1" applyAlignment="1">
      <alignment horizontal="right" vertical="center" wrapText="1" indent="5"/>
    </xf>
    <xf numFmtId="176" fontId="9" fillId="0" borderId="3" xfId="1" applyNumberFormat="1" applyFont="1" applyFill="1" applyBorder="1" applyAlignment="1">
      <alignment horizontal="right" vertical="center" wrapText="1" indent="5"/>
    </xf>
    <xf numFmtId="176" fontId="9" fillId="0" borderId="4" xfId="1" applyNumberFormat="1" applyFont="1" applyFill="1" applyBorder="1" applyAlignment="1">
      <alignment horizontal="right" vertical="center" wrapText="1" indent="5"/>
    </xf>
    <xf numFmtId="176" fontId="9" fillId="0" borderId="12" xfId="1" applyNumberFormat="1" applyFont="1" applyFill="1" applyBorder="1" applyAlignment="1">
      <alignment horizontal="right" vertical="center" wrapText="1" indent="5"/>
    </xf>
    <xf numFmtId="176" fontId="9" fillId="0" borderId="13" xfId="1" applyNumberFormat="1" applyFont="1" applyFill="1" applyBorder="1" applyAlignment="1">
      <alignment horizontal="right" vertical="center" wrapText="1" indent="5"/>
    </xf>
    <xf numFmtId="176" fontId="9" fillId="0" borderId="26" xfId="1" applyNumberFormat="1" applyFont="1" applyFill="1" applyBorder="1" applyAlignment="1">
      <alignment horizontal="right" vertical="center" wrapText="1" indent="5"/>
    </xf>
    <xf numFmtId="0" fontId="8" fillId="0" borderId="0" xfId="0" applyFont="1" applyFill="1" applyAlignment="1">
      <alignment wrapText="1"/>
    </xf>
    <xf numFmtId="49" fontId="4" fillId="0" borderId="40" xfId="0" applyNumberFormat="1" applyFont="1" applyFill="1" applyBorder="1" applyAlignment="1">
      <alignment horizontal="right" vertical="top" wrapText="1"/>
    </xf>
    <xf numFmtId="49" fontId="4" fillId="0" borderId="41" xfId="0" applyNumberFormat="1" applyFont="1" applyFill="1" applyBorder="1" applyAlignment="1">
      <alignment horizontal="right" vertical="top"/>
    </xf>
    <xf numFmtId="49" fontId="4" fillId="0" borderId="42" xfId="0" applyNumberFormat="1" applyFont="1" applyFill="1" applyBorder="1" applyAlignment="1">
      <alignment horizontal="right" vertical="top"/>
    </xf>
    <xf numFmtId="0" fontId="6" fillId="0" borderId="0" xfId="0" applyFont="1" applyFill="1" applyBorder="1" applyAlignment="1">
      <alignment vertical="center" shrinkToFit="1"/>
    </xf>
    <xf numFmtId="0" fontId="6" fillId="0" borderId="26" xfId="0" applyFont="1" applyFill="1" applyBorder="1" applyAlignment="1">
      <alignment horizontal="left" vertical="top" wrapText="1" shrinkToFit="1"/>
    </xf>
    <xf numFmtId="0" fontId="6" fillId="0" borderId="4"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xf>
    <xf numFmtId="0" fontId="11" fillId="3" borderId="22" xfId="0" applyFont="1" applyFill="1" applyBorder="1" applyAlignment="1">
      <alignment horizontal="left" vertical="center"/>
    </xf>
    <xf numFmtId="0" fontId="6" fillId="0" borderId="2" xfId="0" applyFont="1" applyFill="1" applyBorder="1" applyAlignment="1">
      <alignment horizontal="right" vertical="center" wrapText="1" indent="1"/>
    </xf>
    <xf numFmtId="0" fontId="6" fillId="0" borderId="3" xfId="0" applyFont="1" applyFill="1" applyBorder="1" applyAlignment="1">
      <alignment horizontal="right" vertical="center" wrapText="1" indent="1"/>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24" xfId="0" applyFont="1" applyFill="1" applyBorder="1" applyAlignment="1">
      <alignment horizontal="left" vertical="center"/>
    </xf>
    <xf numFmtId="0" fontId="6" fillId="0" borderId="16" xfId="0" applyFont="1" applyFill="1" applyBorder="1" applyAlignment="1">
      <alignment horizontal="right" vertical="center" wrapText="1" indent="1"/>
    </xf>
    <xf numFmtId="0" fontId="6" fillId="0" borderId="17" xfId="0" applyFont="1" applyFill="1" applyBorder="1" applyAlignment="1">
      <alignment horizontal="right" vertical="center" wrapText="1" indent="1"/>
    </xf>
    <xf numFmtId="0" fontId="6" fillId="0" borderId="18" xfId="0" applyFont="1" applyFill="1" applyBorder="1" applyAlignment="1">
      <alignment horizontal="right" vertical="center" wrapText="1" indent="1"/>
    </xf>
    <xf numFmtId="0" fontId="28" fillId="0" borderId="0" xfId="0" applyFont="1" applyFill="1" applyAlignment="1">
      <alignment horizontal="center" vertical="center"/>
    </xf>
    <xf numFmtId="0" fontId="7" fillId="2" borderId="2" xfId="0" applyFont="1" applyFill="1" applyBorder="1" applyAlignment="1" applyProtection="1">
      <alignment horizontal="left" vertical="center" wrapText="1" indent="1"/>
      <protection locked="0"/>
    </xf>
    <xf numFmtId="0" fontId="7" fillId="2" borderId="3" xfId="0" applyFont="1" applyFill="1" applyBorder="1" applyAlignment="1" applyProtection="1">
      <alignment horizontal="left" vertical="center" wrapText="1" indent="1"/>
      <protection locked="0"/>
    </xf>
    <xf numFmtId="0" fontId="7" fillId="2" borderId="15" xfId="0" applyFont="1" applyFill="1" applyBorder="1" applyAlignment="1" applyProtection="1">
      <alignment horizontal="left" vertical="center" wrapText="1" indent="1"/>
      <protection locked="0"/>
    </xf>
    <xf numFmtId="0" fontId="28" fillId="2" borderId="3" xfId="0" applyFont="1" applyFill="1" applyBorder="1" applyAlignment="1" applyProtection="1">
      <alignment horizontal="left" vertical="center" wrapText="1" indent="1"/>
      <protection locked="0"/>
    </xf>
    <xf numFmtId="0" fontId="28" fillId="2" borderId="15" xfId="0" applyFont="1" applyFill="1" applyBorder="1" applyAlignment="1" applyProtection="1">
      <alignment horizontal="left" vertical="center" wrapText="1" indent="1"/>
      <protection locked="0"/>
    </xf>
    <xf numFmtId="0" fontId="45" fillId="2" borderId="17" xfId="3" applyFont="1" applyFill="1" applyBorder="1" applyAlignment="1" applyProtection="1">
      <alignment horizontal="left" vertical="center" indent="1" shrinkToFit="1"/>
      <protection locked="0"/>
    </xf>
    <xf numFmtId="0" fontId="45" fillId="2" borderId="19" xfId="3" applyFont="1" applyFill="1" applyBorder="1" applyAlignment="1" applyProtection="1">
      <alignment horizontal="left" vertical="center" indent="1" shrinkToFit="1"/>
      <protection locked="0"/>
    </xf>
    <xf numFmtId="38" fontId="6" fillId="0" borderId="33" xfId="1" applyFont="1" applyFill="1" applyBorder="1" applyAlignment="1">
      <alignment horizontal="left" vertical="center" wrapText="1" indent="1"/>
    </xf>
    <xf numFmtId="38" fontId="6" fillId="0" borderId="34" xfId="1" applyFont="1" applyFill="1" applyBorder="1" applyAlignment="1">
      <alignment horizontal="left" vertical="center" wrapText="1" indent="1"/>
    </xf>
    <xf numFmtId="12" fontId="9" fillId="0" borderId="30" xfId="1" applyNumberFormat="1" applyFont="1" applyFill="1" applyBorder="1" applyAlignment="1">
      <alignment horizontal="right" vertical="center" wrapText="1" indent="6"/>
    </xf>
    <xf numFmtId="12" fontId="9" fillId="0" borderId="31" xfId="1" applyNumberFormat="1" applyFont="1" applyFill="1" applyBorder="1" applyAlignment="1">
      <alignment horizontal="right" vertical="center" wrapText="1" indent="6"/>
    </xf>
    <xf numFmtId="12" fontId="9" fillId="0" borderId="32" xfId="1" applyNumberFormat="1" applyFont="1" applyFill="1" applyBorder="1" applyAlignment="1">
      <alignment horizontal="right" vertical="center" wrapText="1" indent="6"/>
    </xf>
    <xf numFmtId="0" fontId="18" fillId="2" borderId="9"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8" fillId="4" borderId="63" xfId="0" applyFont="1" applyFill="1" applyBorder="1" applyAlignment="1">
      <alignment horizontal="center" vertical="top" wrapText="1" shrinkToFit="1"/>
    </xf>
    <xf numFmtId="0" fontId="8" fillId="4" borderId="64" xfId="0" applyFont="1" applyFill="1" applyBorder="1" applyAlignment="1">
      <alignment horizontal="center" vertical="top" wrapText="1" shrinkToFit="1"/>
    </xf>
    <xf numFmtId="0" fontId="8" fillId="4" borderId="54" xfId="0" applyFont="1" applyFill="1" applyBorder="1" applyAlignment="1">
      <alignment horizontal="center" vertical="top" wrapText="1" shrinkToFit="1"/>
    </xf>
    <xf numFmtId="0" fontId="8" fillId="4" borderId="55" xfId="0" applyFont="1" applyFill="1" applyBorder="1" applyAlignment="1">
      <alignment horizontal="center" vertical="top" wrapText="1" shrinkToFit="1"/>
    </xf>
    <xf numFmtId="0" fontId="7" fillId="0" borderId="9"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8" fillId="4" borderId="60" xfId="0" applyFont="1" applyFill="1" applyBorder="1" applyAlignment="1">
      <alignment horizontal="center" vertical="top" wrapText="1" shrinkToFit="1"/>
    </xf>
    <xf numFmtId="0" fontId="8" fillId="4" borderId="7" xfId="0" applyFont="1" applyFill="1" applyBorder="1" applyAlignment="1">
      <alignment horizontal="center" vertical="top" wrapText="1" shrinkToFit="1"/>
    </xf>
    <xf numFmtId="0" fontId="8" fillId="4" borderId="52" xfId="0" applyFont="1" applyFill="1" applyBorder="1" applyAlignment="1">
      <alignment horizontal="center" vertical="top" wrapText="1" shrinkToFit="1"/>
    </xf>
    <xf numFmtId="0" fontId="8" fillId="4" borderId="61" xfId="0" applyFont="1" applyFill="1" applyBorder="1" applyAlignment="1">
      <alignment horizontal="center" vertical="top" wrapText="1" shrinkToFit="1"/>
    </xf>
    <xf numFmtId="0" fontId="8" fillId="4" borderId="59" xfId="0" applyFont="1" applyFill="1" applyBorder="1" applyAlignment="1">
      <alignment horizontal="center" vertical="top" wrapText="1" shrinkToFit="1"/>
    </xf>
    <xf numFmtId="0" fontId="8" fillId="4" borderId="53" xfId="0" applyFont="1" applyFill="1" applyBorder="1" applyAlignment="1">
      <alignment horizontal="center" vertical="top" wrapText="1" shrinkToFit="1"/>
    </xf>
    <xf numFmtId="0" fontId="7" fillId="0" borderId="72"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9" fillId="2" borderId="13" xfId="0" applyFont="1" applyFill="1" applyBorder="1" applyAlignment="1" applyProtection="1">
      <alignment horizontal="left" vertical="center" wrapText="1" indent="1"/>
      <protection locked="0"/>
    </xf>
    <xf numFmtId="0" fontId="9" fillId="2" borderId="14" xfId="0" applyFont="1" applyFill="1" applyBorder="1" applyAlignment="1" applyProtection="1">
      <alignment horizontal="left" vertical="center" wrapText="1" indent="1"/>
      <protection locked="0"/>
    </xf>
    <xf numFmtId="0" fontId="9" fillId="2" borderId="11" xfId="0" applyFont="1" applyFill="1" applyBorder="1" applyAlignment="1" applyProtection="1">
      <alignment horizontal="left" vertical="center" wrapText="1" indent="1"/>
      <protection locked="0"/>
    </xf>
    <xf numFmtId="0" fontId="9" fillId="2" borderId="17" xfId="0" applyFont="1" applyFill="1" applyBorder="1" applyAlignment="1" applyProtection="1">
      <alignment horizontal="left" vertical="center" wrapText="1" indent="1"/>
      <protection locked="0"/>
    </xf>
    <xf numFmtId="0" fontId="9" fillId="2" borderId="18" xfId="0" applyFont="1" applyFill="1" applyBorder="1" applyAlignment="1" applyProtection="1">
      <alignment horizontal="left" vertical="center" wrapText="1" indent="1"/>
      <protection locked="0"/>
    </xf>
    <xf numFmtId="49" fontId="4" fillId="0" borderId="41" xfId="0" applyNumberFormat="1" applyFont="1" applyFill="1" applyBorder="1" applyAlignment="1">
      <alignment horizontal="right" vertical="top" wrapText="1"/>
    </xf>
    <xf numFmtId="0" fontId="6" fillId="0" borderId="71" xfId="0" applyFont="1" applyFill="1" applyBorder="1" applyAlignment="1">
      <alignment horizontal="left" vertical="top" wrapText="1" shrinkToFi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11" fillId="3" borderId="49" xfId="0" applyFont="1" applyFill="1" applyBorder="1" applyAlignment="1">
      <alignment horizontal="left" vertical="center"/>
    </xf>
    <xf numFmtId="0" fontId="8" fillId="4" borderId="48" xfId="0" applyFont="1" applyFill="1" applyBorder="1" applyAlignment="1">
      <alignment horizontal="center" vertical="top" wrapText="1"/>
    </xf>
    <xf numFmtId="0" fontId="8" fillId="4" borderId="73" xfId="0" applyFont="1" applyFill="1" applyBorder="1" applyAlignment="1">
      <alignment horizontal="center" vertical="top" wrapText="1"/>
    </xf>
    <xf numFmtId="0" fontId="8" fillId="4" borderId="65" xfId="0" applyFont="1" applyFill="1" applyBorder="1" applyAlignment="1">
      <alignment horizontal="center" vertical="top" wrapText="1" shrinkToFit="1"/>
    </xf>
    <xf numFmtId="0" fontId="8" fillId="4" borderId="56" xfId="0" applyFont="1" applyFill="1" applyBorder="1" applyAlignment="1">
      <alignment horizontal="center" vertical="top" wrapText="1" shrinkToFit="1"/>
    </xf>
    <xf numFmtId="0" fontId="8" fillId="4" borderId="57" xfId="0" applyFont="1" applyFill="1" applyBorder="1" applyAlignment="1">
      <alignment horizontal="center" vertical="top" wrapText="1" shrinkToFit="1"/>
    </xf>
    <xf numFmtId="176" fontId="9" fillId="0" borderId="66" xfId="1" applyNumberFormat="1" applyFont="1" applyFill="1" applyBorder="1" applyAlignment="1">
      <alignment horizontal="right" vertical="center" wrapText="1" indent="5"/>
    </xf>
    <xf numFmtId="176" fontId="9" fillId="0" borderId="67" xfId="1" applyNumberFormat="1" applyFont="1" applyFill="1" applyBorder="1" applyAlignment="1">
      <alignment horizontal="right" vertical="center" wrapText="1" indent="5"/>
    </xf>
    <xf numFmtId="176" fontId="9" fillId="0" borderId="68" xfId="1" applyNumberFormat="1" applyFont="1" applyFill="1" applyBorder="1" applyAlignment="1">
      <alignment horizontal="right" vertical="center" wrapText="1" indent="5"/>
    </xf>
    <xf numFmtId="38" fontId="6" fillId="0" borderId="12" xfId="1" applyFont="1" applyFill="1" applyBorder="1" applyAlignment="1">
      <alignment vertical="center" wrapText="1"/>
    </xf>
    <xf numFmtId="38" fontId="6" fillId="0" borderId="13" xfId="1" applyFont="1" applyFill="1" applyBorder="1" applyAlignment="1">
      <alignment vertical="center" wrapText="1"/>
    </xf>
    <xf numFmtId="38" fontId="6" fillId="0" borderId="14" xfId="1" applyFont="1" applyFill="1" applyBorder="1" applyAlignment="1">
      <alignment vertical="center" wrapText="1"/>
    </xf>
    <xf numFmtId="38" fontId="6" fillId="0" borderId="2" xfId="1" applyFont="1" applyFill="1" applyBorder="1" applyAlignment="1">
      <alignment vertical="center" wrapText="1"/>
    </xf>
    <xf numFmtId="38" fontId="6" fillId="0" borderId="3" xfId="1" applyFont="1" applyFill="1" applyBorder="1" applyAlignment="1">
      <alignment vertical="center" wrapText="1"/>
    </xf>
    <xf numFmtId="38" fontId="6" fillId="0" borderId="15" xfId="1" applyFont="1" applyFill="1" applyBorder="1" applyAlignment="1">
      <alignment vertical="center" wrapText="1"/>
    </xf>
    <xf numFmtId="38" fontId="6" fillId="0" borderId="16" xfId="1" applyFont="1" applyFill="1" applyBorder="1" applyAlignment="1">
      <alignment vertical="center" wrapText="1"/>
    </xf>
    <xf numFmtId="38" fontId="6" fillId="0" borderId="17" xfId="1" applyFont="1" applyFill="1" applyBorder="1" applyAlignment="1">
      <alignment vertical="center" wrapText="1"/>
    </xf>
    <xf numFmtId="38" fontId="6" fillId="0" borderId="19" xfId="1" applyFont="1" applyFill="1" applyBorder="1" applyAlignment="1">
      <alignment vertical="center" wrapText="1"/>
    </xf>
    <xf numFmtId="38" fontId="6" fillId="0" borderId="66" xfId="1" applyFont="1" applyFill="1" applyBorder="1" applyAlignment="1">
      <alignment vertical="center" wrapText="1"/>
    </xf>
    <xf numFmtId="38" fontId="6" fillId="0" borderId="67" xfId="1" applyFont="1" applyFill="1" applyBorder="1" applyAlignment="1">
      <alignment vertical="center" wrapText="1"/>
    </xf>
    <xf numFmtId="38" fontId="6" fillId="0" borderId="69" xfId="1" applyFont="1" applyFill="1" applyBorder="1" applyAlignment="1">
      <alignment vertical="center" wrapText="1"/>
    </xf>
    <xf numFmtId="12" fontId="9" fillId="0" borderId="16" xfId="1" applyNumberFormat="1" applyFont="1" applyFill="1" applyBorder="1" applyAlignment="1">
      <alignment horizontal="right" vertical="center" wrapText="1" indent="6"/>
    </xf>
    <xf numFmtId="12" fontId="9" fillId="0" borderId="17" xfId="1" applyNumberFormat="1" applyFont="1" applyFill="1" applyBorder="1" applyAlignment="1">
      <alignment horizontal="right" vertical="center" wrapText="1" indent="6"/>
    </xf>
    <xf numFmtId="12" fontId="9" fillId="0" borderId="39" xfId="1" applyNumberFormat="1" applyFont="1" applyFill="1" applyBorder="1" applyAlignment="1">
      <alignment horizontal="right" vertical="center" wrapText="1" indent="6"/>
    </xf>
    <xf numFmtId="0" fontId="6" fillId="0" borderId="8" xfId="0" applyFont="1" applyFill="1" applyBorder="1" applyAlignment="1">
      <alignment horizontal="left" vertical="top" shrinkToFit="1"/>
    </xf>
    <xf numFmtId="0" fontId="10" fillId="3" borderId="6" xfId="0" applyFont="1" applyFill="1" applyBorder="1" applyAlignment="1">
      <alignment horizontal="left" vertical="center"/>
    </xf>
    <xf numFmtId="0" fontId="6" fillId="0" borderId="6" xfId="0" applyFont="1" applyFill="1" applyBorder="1" applyAlignment="1">
      <alignment horizontal="right" vertical="center" wrapText="1" indent="1"/>
    </xf>
    <xf numFmtId="0" fontId="6" fillId="0" borderId="7" xfId="0" applyFont="1" applyFill="1" applyBorder="1" applyAlignment="1">
      <alignment horizontal="right" vertical="center" wrapText="1" indent="1"/>
    </xf>
    <xf numFmtId="176" fontId="28" fillId="0" borderId="2" xfId="1" applyNumberFormat="1" applyFont="1" applyFill="1" applyBorder="1" applyAlignment="1">
      <alignment horizontal="right" vertical="center" wrapText="1" indent="5"/>
    </xf>
    <xf numFmtId="176" fontId="28" fillId="0" borderId="3" xfId="1" applyNumberFormat="1" applyFont="1" applyFill="1" applyBorder="1" applyAlignment="1">
      <alignment horizontal="right" vertical="center" wrapText="1" indent="5"/>
    </xf>
    <xf numFmtId="176" fontId="28" fillId="0" borderId="4" xfId="1" applyNumberFormat="1" applyFont="1" applyFill="1" applyBorder="1" applyAlignment="1">
      <alignment horizontal="right" vertical="center" wrapText="1" indent="5"/>
    </xf>
    <xf numFmtId="38" fontId="8" fillId="0" borderId="2" xfId="1" applyFont="1" applyFill="1" applyBorder="1" applyAlignment="1">
      <alignment horizontal="left" vertical="center" wrapText="1" indent="1"/>
    </xf>
    <xf numFmtId="38" fontId="8" fillId="0" borderId="3" xfId="1" applyFont="1" applyFill="1" applyBorder="1" applyAlignment="1">
      <alignment horizontal="left" vertical="center" wrapText="1" indent="1"/>
    </xf>
    <xf numFmtId="38" fontId="8" fillId="0" borderId="15" xfId="1" applyFont="1" applyFill="1" applyBorder="1" applyAlignment="1">
      <alignment horizontal="left" vertical="center" wrapText="1" indent="1"/>
    </xf>
    <xf numFmtId="38" fontId="6" fillId="0" borderId="16" xfId="1" applyFont="1" applyFill="1" applyBorder="1" applyAlignment="1">
      <alignment horizontal="left" vertical="center" wrapText="1" indent="1"/>
    </xf>
    <xf numFmtId="38" fontId="6" fillId="0" borderId="17" xfId="1" applyFont="1" applyFill="1" applyBorder="1" applyAlignment="1">
      <alignment horizontal="left" vertical="center" wrapText="1" indent="1"/>
    </xf>
    <xf numFmtId="38" fontId="6" fillId="0" borderId="19" xfId="1" applyFont="1" applyFill="1" applyBorder="1" applyAlignment="1">
      <alignment horizontal="left" vertical="center" wrapText="1" indent="1"/>
    </xf>
    <xf numFmtId="0" fontId="9" fillId="2" borderId="11" xfId="0" applyFont="1" applyFill="1" applyBorder="1" applyAlignment="1" applyProtection="1">
      <alignment horizontal="left" vertical="center" indent="1" shrinkToFit="1"/>
      <protection locked="0"/>
    </xf>
    <xf numFmtId="0" fontId="9" fillId="2" borderId="18" xfId="0" applyFont="1" applyFill="1" applyBorder="1" applyAlignment="1" applyProtection="1">
      <alignment horizontal="left" vertical="center" indent="1" shrinkToFit="1"/>
      <protection locked="0"/>
    </xf>
    <xf numFmtId="38" fontId="8" fillId="0" borderId="12" xfId="1" applyFont="1" applyFill="1" applyBorder="1" applyAlignment="1">
      <alignment horizontal="left" vertical="center" wrapText="1" indent="1"/>
    </xf>
    <xf numFmtId="38" fontId="8" fillId="0" borderId="13" xfId="1" applyFont="1" applyFill="1" applyBorder="1" applyAlignment="1">
      <alignment horizontal="left" vertical="center" wrapText="1" indent="1"/>
    </xf>
    <xf numFmtId="38" fontId="8" fillId="0" borderId="14" xfId="1" applyFont="1" applyFill="1" applyBorder="1" applyAlignment="1">
      <alignment horizontal="left" vertical="center" wrapText="1" indent="1"/>
    </xf>
    <xf numFmtId="38" fontId="6" fillId="0" borderId="66" xfId="1" applyFont="1" applyFill="1" applyBorder="1" applyAlignment="1">
      <alignment horizontal="left" vertical="center" wrapText="1" indent="1"/>
    </xf>
    <xf numFmtId="38" fontId="6" fillId="0" borderId="67" xfId="1" applyFont="1" applyFill="1" applyBorder="1" applyAlignment="1">
      <alignment horizontal="left" vertical="center" wrapText="1" indent="1"/>
    </xf>
    <xf numFmtId="38" fontId="6" fillId="0" borderId="69" xfId="1" applyFont="1" applyFill="1" applyBorder="1" applyAlignment="1">
      <alignment horizontal="left" vertical="center" wrapText="1" indent="1"/>
    </xf>
    <xf numFmtId="176" fontId="28" fillId="0" borderId="12" xfId="1" applyNumberFormat="1" applyFont="1" applyFill="1" applyBorder="1" applyAlignment="1">
      <alignment horizontal="right" vertical="center" wrapText="1" indent="5"/>
    </xf>
    <xf numFmtId="176" fontId="28" fillId="0" borderId="13" xfId="1" applyNumberFormat="1" applyFont="1" applyFill="1" applyBorder="1" applyAlignment="1">
      <alignment horizontal="right" vertical="center" wrapText="1" indent="5"/>
    </xf>
    <xf numFmtId="176" fontId="28" fillId="0" borderId="26" xfId="1" applyNumberFormat="1" applyFont="1" applyFill="1" applyBorder="1" applyAlignment="1">
      <alignment horizontal="right" vertical="center" wrapText="1" indent="5"/>
    </xf>
    <xf numFmtId="38" fontId="8" fillId="0" borderId="16" xfId="1" applyFont="1" applyFill="1" applyBorder="1" applyAlignment="1">
      <alignment horizontal="left" vertical="center" wrapText="1" indent="1"/>
    </xf>
    <xf numFmtId="38" fontId="8" fillId="0" borderId="19" xfId="1" applyFont="1" applyFill="1" applyBorder="1" applyAlignment="1">
      <alignment horizontal="left" vertical="center" wrapText="1" indent="1"/>
    </xf>
    <xf numFmtId="38" fontId="8" fillId="0" borderId="66" xfId="1" applyFont="1" applyFill="1" applyBorder="1" applyAlignment="1">
      <alignment horizontal="left" vertical="center" wrapText="1" indent="1"/>
    </xf>
    <xf numFmtId="38" fontId="8" fillId="0" borderId="69" xfId="1" applyFont="1" applyFill="1" applyBorder="1" applyAlignment="1">
      <alignment horizontal="left" vertical="center" wrapText="1" indent="1"/>
    </xf>
    <xf numFmtId="0" fontId="6" fillId="0" borderId="59" xfId="0" applyFont="1" applyFill="1" applyBorder="1" applyAlignment="1">
      <alignment horizontal="left" vertical="center" shrinkToFit="1"/>
    </xf>
    <xf numFmtId="0" fontId="6" fillId="0" borderId="3" xfId="0" applyFont="1" applyFill="1" applyBorder="1" applyAlignment="1">
      <alignment horizontal="left" vertical="center" wrapText="1" shrinkToFit="1"/>
    </xf>
    <xf numFmtId="0" fontId="6" fillId="0" borderId="17" xfId="0" applyFont="1" applyFill="1" applyBorder="1" applyAlignment="1">
      <alignment horizontal="left" vertical="center" shrinkToFit="1"/>
    </xf>
    <xf numFmtId="0" fontId="6" fillId="0" borderId="67" xfId="0" applyFont="1" applyFill="1" applyBorder="1" applyAlignment="1">
      <alignment horizontal="left" vertical="center" shrinkToFit="1"/>
    </xf>
    <xf numFmtId="0" fontId="8" fillId="0" borderId="13" xfId="0" applyFont="1" applyFill="1" applyBorder="1" applyAlignment="1">
      <alignment vertical="center" wrapText="1"/>
    </xf>
    <xf numFmtId="0" fontId="8" fillId="0" borderId="3" xfId="0" applyFont="1" applyFill="1" applyBorder="1" applyAlignment="1">
      <alignment vertical="center" wrapText="1"/>
    </xf>
    <xf numFmtId="180" fontId="26" fillId="2" borderId="12" xfId="1" applyNumberFormat="1" applyFont="1" applyFill="1" applyBorder="1" applyAlignment="1">
      <alignment horizontal="right" vertical="center" wrapText="1" indent="4"/>
    </xf>
    <xf numFmtId="180" fontId="26" fillId="2" borderId="13" xfId="1" applyNumberFormat="1" applyFont="1" applyFill="1" applyBorder="1" applyAlignment="1">
      <alignment horizontal="right" vertical="center" wrapText="1" indent="4"/>
    </xf>
    <xf numFmtId="176" fontId="26" fillId="0" borderId="2" xfId="1" applyNumberFormat="1" applyFont="1" applyFill="1" applyBorder="1" applyAlignment="1">
      <alignment horizontal="right" vertical="center" wrapText="1" indent="4"/>
    </xf>
    <xf numFmtId="176" fontId="26" fillId="0" borderId="3" xfId="1" applyNumberFormat="1" applyFont="1" applyFill="1" applyBorder="1" applyAlignment="1">
      <alignment horizontal="right" vertical="center" wrapText="1" indent="4"/>
    </xf>
    <xf numFmtId="176" fontId="9" fillId="0" borderId="58" xfId="1" applyNumberFormat="1" applyFont="1" applyFill="1" applyBorder="1" applyAlignment="1">
      <alignment horizontal="right" vertical="center" wrapText="1" indent="4"/>
    </xf>
    <xf numFmtId="176" fontId="9" fillId="0" borderId="59" xfId="1" applyNumberFormat="1" applyFont="1" applyFill="1" applyBorder="1" applyAlignment="1">
      <alignment horizontal="right" vertical="center" wrapText="1" indent="4"/>
    </xf>
    <xf numFmtId="176" fontId="9" fillId="0" borderId="2" xfId="1" applyNumberFormat="1" applyFont="1" applyFill="1" applyBorder="1" applyAlignment="1">
      <alignment horizontal="right" vertical="center" wrapText="1" indent="4"/>
    </xf>
    <xf numFmtId="176" fontId="9" fillId="0" borderId="3" xfId="1" applyNumberFormat="1" applyFont="1" applyFill="1" applyBorder="1" applyAlignment="1">
      <alignment horizontal="right" vertical="center" wrapText="1" indent="4"/>
    </xf>
    <xf numFmtId="12" fontId="9" fillId="0" borderId="16" xfId="1" applyNumberFormat="1" applyFont="1" applyFill="1" applyBorder="1" applyAlignment="1">
      <alignment horizontal="right" vertical="center" wrapText="1" indent="4"/>
    </xf>
    <xf numFmtId="12" fontId="9" fillId="0" borderId="17" xfId="1" applyNumberFormat="1" applyFont="1" applyFill="1" applyBorder="1" applyAlignment="1">
      <alignment horizontal="right" vertical="center" wrapText="1" indent="4"/>
    </xf>
    <xf numFmtId="176" fontId="14" fillId="0" borderId="66" xfId="1" applyNumberFormat="1" applyFont="1" applyFill="1" applyBorder="1" applyAlignment="1">
      <alignment horizontal="right" vertical="center" wrapText="1" indent="4"/>
    </xf>
    <xf numFmtId="176" fontId="14" fillId="0" borderId="67" xfId="1" applyNumberFormat="1" applyFont="1" applyFill="1" applyBorder="1" applyAlignment="1">
      <alignment horizontal="right" vertical="center" wrapText="1" indent="4"/>
    </xf>
    <xf numFmtId="49" fontId="8" fillId="0" borderId="40" xfId="0" applyNumberFormat="1" applyFont="1" applyFill="1" applyBorder="1" applyAlignment="1">
      <alignment horizontal="right" vertical="top" wrapText="1"/>
    </xf>
    <xf numFmtId="49" fontId="8" fillId="0" borderId="41" xfId="0" applyNumberFormat="1" applyFont="1" applyFill="1" applyBorder="1" applyAlignment="1">
      <alignment horizontal="right" vertical="top" wrapText="1"/>
    </xf>
    <xf numFmtId="0" fontId="6" fillId="0" borderId="74" xfId="0" applyFont="1" applyFill="1" applyBorder="1" applyAlignment="1">
      <alignment horizontal="left" vertical="top" wrapText="1" shrinkToFit="1"/>
    </xf>
    <xf numFmtId="0" fontId="6" fillId="0" borderId="75" xfId="0" applyFont="1" applyFill="1" applyBorder="1" applyAlignment="1">
      <alignment horizontal="left" vertical="top" wrapText="1" shrinkToFit="1"/>
    </xf>
    <xf numFmtId="180" fontId="8" fillId="0" borderId="12" xfId="1" applyNumberFormat="1" applyFont="1" applyFill="1" applyBorder="1" applyAlignment="1">
      <alignment horizontal="left" vertical="center" wrapText="1" indent="1"/>
    </xf>
    <xf numFmtId="180" fontId="24" fillId="0" borderId="14" xfId="1" applyNumberFormat="1" applyFont="1" applyFill="1" applyBorder="1" applyAlignment="1">
      <alignment horizontal="left" vertical="center" wrapText="1" indent="1"/>
    </xf>
    <xf numFmtId="38" fontId="8" fillId="0" borderId="58" xfId="1" applyFont="1" applyFill="1" applyBorder="1" applyAlignment="1">
      <alignment horizontal="left" vertical="center" wrapText="1" indent="1"/>
    </xf>
    <xf numFmtId="38" fontId="8" fillId="0" borderId="77" xfId="1" applyFont="1" applyFill="1" applyBorder="1" applyAlignment="1">
      <alignment horizontal="left" vertical="center" wrapText="1" indent="1"/>
    </xf>
    <xf numFmtId="0" fontId="6" fillId="2" borderId="9"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0" borderId="52" xfId="0" applyFont="1" applyFill="1" applyBorder="1" applyAlignment="1">
      <alignment horizontal="right" vertical="center" wrapText="1" indent="1"/>
    </xf>
    <xf numFmtId="0" fontId="25" fillId="2" borderId="9"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0" fontId="25" fillId="2" borderId="15" xfId="0" applyFont="1" applyFill="1" applyBorder="1" applyAlignment="1">
      <alignment horizontal="left" vertical="center" wrapText="1" indent="1"/>
    </xf>
    <xf numFmtId="0" fontId="8" fillId="4" borderId="51" xfId="0" applyFont="1" applyFill="1" applyBorder="1" applyAlignment="1">
      <alignment horizontal="left" vertical="center" wrapText="1" indent="1"/>
    </xf>
    <xf numFmtId="0" fontId="8" fillId="4" borderId="10" xfId="0" applyFont="1" applyFill="1" applyBorder="1" applyAlignment="1">
      <alignment horizontal="left" vertical="center" wrapText="1" indent="1"/>
    </xf>
    <xf numFmtId="181" fontId="24" fillId="2" borderId="9" xfId="0" applyNumberFormat="1" applyFont="1" applyFill="1" applyBorder="1" applyAlignment="1">
      <alignment horizontal="left" vertical="center" wrapText="1" indent="1"/>
    </xf>
    <xf numFmtId="181" fontId="24" fillId="2" borderId="3" xfId="0" applyNumberFormat="1" applyFont="1" applyFill="1" applyBorder="1" applyAlignment="1">
      <alignment horizontal="left" vertical="center" wrapText="1" indent="1"/>
    </xf>
    <xf numFmtId="181" fontId="24" fillId="2" borderId="15" xfId="0" applyNumberFormat="1" applyFont="1" applyFill="1" applyBorder="1" applyAlignment="1">
      <alignment horizontal="left" vertical="center" wrapText="1" indent="1"/>
    </xf>
    <xf numFmtId="0" fontId="24" fillId="2" borderId="9" xfId="0" applyFont="1" applyFill="1" applyBorder="1" applyAlignment="1">
      <alignment horizontal="left" vertical="center" wrapText="1" indent="1"/>
    </xf>
    <xf numFmtId="0" fontId="24" fillId="2" borderId="3" xfId="0" applyFont="1" applyFill="1" applyBorder="1" applyAlignment="1">
      <alignment horizontal="left" vertical="center" wrapText="1" indent="1"/>
    </xf>
    <xf numFmtId="0" fontId="24" fillId="2" borderId="15" xfId="0" applyFont="1" applyFill="1" applyBorder="1" applyAlignment="1">
      <alignment horizontal="left" vertical="center" wrapText="1" indent="1"/>
    </xf>
    <xf numFmtId="0" fontId="6" fillId="0" borderId="11" xfId="0" applyFont="1" applyFill="1" applyBorder="1" applyAlignment="1">
      <alignment horizontal="right" vertical="center" wrapText="1" indent="1"/>
    </xf>
    <xf numFmtId="0" fontId="12" fillId="3" borderId="20" xfId="0" applyFont="1" applyFill="1" applyBorder="1" applyAlignment="1">
      <alignment horizontal="left" vertical="center" wrapText="1" indent="2"/>
    </xf>
    <xf numFmtId="0" fontId="12" fillId="3" borderId="21" xfId="0" applyFont="1" applyFill="1" applyBorder="1" applyAlignment="1">
      <alignment horizontal="left" vertical="center" wrapText="1" indent="2"/>
    </xf>
    <xf numFmtId="0" fontId="12" fillId="3" borderId="22" xfId="0" applyFont="1" applyFill="1" applyBorder="1" applyAlignment="1">
      <alignment horizontal="left" vertical="center" wrapText="1" indent="2"/>
    </xf>
    <xf numFmtId="176" fontId="24" fillId="0" borderId="2" xfId="1" applyNumberFormat="1" applyFont="1" applyFill="1" applyBorder="1" applyAlignment="1">
      <alignment horizontal="left" vertical="center" wrapText="1" indent="1"/>
    </xf>
    <xf numFmtId="176" fontId="24" fillId="0" borderId="15" xfId="1" applyNumberFormat="1"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15" xfId="0" applyFont="1" applyFill="1" applyBorder="1" applyAlignment="1">
      <alignment horizontal="left" vertical="center" wrapText="1" indent="1"/>
    </xf>
    <xf numFmtId="0" fontId="9" fillId="2" borderId="17" xfId="0" applyFont="1" applyFill="1" applyBorder="1" applyAlignment="1" applyProtection="1">
      <alignment vertical="center" wrapText="1"/>
      <protection locked="0"/>
    </xf>
    <xf numFmtId="0" fontId="9" fillId="2" borderId="19" xfId="0" applyFont="1" applyFill="1" applyBorder="1" applyAlignment="1" applyProtection="1">
      <alignment vertical="center" wrapText="1"/>
      <protection locked="0"/>
    </xf>
    <xf numFmtId="0" fontId="33" fillId="2" borderId="3" xfId="0" applyFont="1" applyFill="1" applyBorder="1" applyAlignment="1" applyProtection="1">
      <alignment horizontal="left" vertical="center" wrapText="1" indent="1"/>
      <protection locked="0"/>
    </xf>
    <xf numFmtId="0" fontId="33" fillId="2" borderId="15" xfId="0" applyFont="1" applyFill="1" applyBorder="1" applyAlignment="1" applyProtection="1">
      <alignment horizontal="left" vertical="center" wrapText="1" indent="1"/>
      <protection locked="0"/>
    </xf>
    <xf numFmtId="0" fontId="35" fillId="2" borderId="17" xfId="3" applyFont="1" applyFill="1" applyBorder="1" applyAlignment="1" applyProtection="1">
      <alignment horizontal="left" vertical="center" indent="1" shrinkToFit="1"/>
      <protection locked="0"/>
    </xf>
    <xf numFmtId="0" fontId="33" fillId="2" borderId="12" xfId="0" applyFont="1" applyFill="1" applyBorder="1" applyAlignment="1" applyProtection="1">
      <alignment horizontal="left" vertical="center" wrapText="1" indent="1"/>
      <protection locked="0"/>
    </xf>
    <xf numFmtId="0" fontId="33" fillId="2" borderId="13" xfId="0" applyFont="1" applyFill="1" applyBorder="1" applyAlignment="1" applyProtection="1">
      <alignment horizontal="left" vertical="center" wrapText="1" indent="1"/>
      <protection locked="0"/>
    </xf>
    <xf numFmtId="0" fontId="33" fillId="2" borderId="14" xfId="0" applyFont="1" applyFill="1" applyBorder="1" applyAlignment="1" applyProtection="1">
      <alignment horizontal="left" vertical="center" wrapText="1" indent="1"/>
      <protection locked="0"/>
    </xf>
    <xf numFmtId="0" fontId="33" fillId="2" borderId="2" xfId="0" applyFont="1" applyFill="1" applyBorder="1" applyAlignment="1" applyProtection="1">
      <alignment horizontal="left" vertical="center" wrapText="1" indent="1"/>
      <protection locked="0"/>
    </xf>
    <xf numFmtId="0" fontId="35" fillId="2" borderId="19" xfId="3" applyFont="1" applyFill="1" applyBorder="1" applyAlignment="1" applyProtection="1">
      <alignment horizontal="left" vertical="center" indent="1" shrinkToFit="1"/>
      <protection locked="0"/>
    </xf>
    <xf numFmtId="0" fontId="33" fillId="2" borderId="11" xfId="0" applyFont="1" applyFill="1" applyBorder="1" applyAlignment="1" applyProtection="1">
      <alignment horizontal="left" vertical="center" wrapText="1" indent="1"/>
      <protection locked="0"/>
    </xf>
    <xf numFmtId="0" fontId="33" fillId="2" borderId="17" xfId="0" applyFont="1" applyFill="1" applyBorder="1" applyAlignment="1" applyProtection="1">
      <alignment horizontal="left" vertical="center" wrapText="1" indent="1"/>
      <protection locked="0"/>
    </xf>
    <xf numFmtId="0" fontId="33" fillId="2" borderId="18" xfId="0" applyFont="1" applyFill="1" applyBorder="1" applyAlignment="1" applyProtection="1">
      <alignment horizontal="left" vertical="center" wrapText="1" indent="1"/>
      <protection locked="0"/>
    </xf>
    <xf numFmtId="0" fontId="35" fillId="2" borderId="17" xfId="3" applyFont="1" applyFill="1" applyBorder="1" applyAlignment="1" applyProtection="1">
      <alignment horizontal="left" vertical="center" wrapText="1" indent="1"/>
      <protection locked="0"/>
    </xf>
    <xf numFmtId="0" fontId="33" fillId="2" borderId="19" xfId="0" applyFont="1" applyFill="1" applyBorder="1" applyAlignment="1" applyProtection="1">
      <alignment horizontal="left" vertical="center" wrapText="1" indent="1"/>
      <protection locked="0"/>
    </xf>
    <xf numFmtId="0" fontId="37" fillId="2" borderId="9" xfId="0" applyFont="1" applyFill="1" applyBorder="1" applyAlignment="1" applyProtection="1">
      <alignment horizontal="left" vertical="center" wrapText="1"/>
      <protection locked="0"/>
    </xf>
    <xf numFmtId="0" fontId="37" fillId="2" borderId="3" xfId="0" applyFont="1" applyFill="1" applyBorder="1" applyAlignment="1" applyProtection="1">
      <alignment horizontal="left" vertical="center" wrapText="1"/>
      <protection locked="0"/>
    </xf>
    <xf numFmtId="0" fontId="37" fillId="2" borderId="11" xfId="0" applyFont="1" applyFill="1" applyBorder="1" applyAlignment="1" applyProtection="1">
      <alignment horizontal="left" vertical="center" wrapText="1"/>
      <protection locked="0"/>
    </xf>
    <xf numFmtId="0" fontId="33" fillId="2" borderId="12" xfId="0" applyFont="1" applyFill="1" applyBorder="1" applyAlignment="1" applyProtection="1">
      <alignment horizontal="left" vertical="center" indent="1" shrinkToFit="1"/>
      <protection locked="0"/>
    </xf>
    <xf numFmtId="0" fontId="33" fillId="2" borderId="13" xfId="0" applyFont="1" applyFill="1" applyBorder="1" applyAlignment="1" applyProtection="1">
      <alignment horizontal="left" vertical="center" indent="1" shrinkToFit="1"/>
      <protection locked="0"/>
    </xf>
    <xf numFmtId="0" fontId="33" fillId="2" borderId="14" xfId="0" applyFont="1" applyFill="1" applyBorder="1" applyAlignment="1" applyProtection="1">
      <alignment horizontal="left" vertical="center" indent="1" shrinkToFit="1"/>
      <protection locked="0"/>
    </xf>
    <xf numFmtId="0" fontId="33" fillId="2" borderId="3" xfId="0" applyFont="1" applyFill="1" applyBorder="1" applyAlignment="1" applyProtection="1">
      <alignment horizontal="left" vertical="center" indent="1" shrinkToFit="1"/>
      <protection locked="0"/>
    </xf>
    <xf numFmtId="0" fontId="33" fillId="2" borderId="11" xfId="0" applyFont="1" applyFill="1" applyBorder="1" applyAlignment="1" applyProtection="1">
      <alignment horizontal="left" vertical="center" indent="1" shrinkToFit="1"/>
      <protection locked="0"/>
    </xf>
    <xf numFmtId="0" fontId="33" fillId="2" borderId="15" xfId="0" applyFont="1" applyFill="1" applyBorder="1" applyAlignment="1" applyProtection="1">
      <alignment horizontal="left" vertical="center" indent="1" shrinkToFit="1"/>
      <protection locked="0"/>
    </xf>
    <xf numFmtId="0" fontId="33" fillId="2" borderId="17" xfId="0" applyFont="1" applyFill="1" applyBorder="1" applyAlignment="1" applyProtection="1">
      <alignment horizontal="left" vertical="center" indent="1" shrinkToFit="1"/>
      <protection locked="0"/>
    </xf>
    <xf numFmtId="0" fontId="33" fillId="2" borderId="18" xfId="0" applyFont="1" applyFill="1" applyBorder="1" applyAlignment="1" applyProtection="1">
      <alignment horizontal="left" vertical="center" indent="1" shrinkToFit="1"/>
      <protection locked="0"/>
    </xf>
    <xf numFmtId="38" fontId="6" fillId="0" borderId="30" xfId="1" applyFont="1" applyFill="1" applyBorder="1" applyAlignment="1">
      <alignment horizontal="left" vertical="center" wrapText="1" indent="1"/>
    </xf>
    <xf numFmtId="38" fontId="6" fillId="0" borderId="31" xfId="1" applyFont="1" applyFill="1" applyBorder="1" applyAlignment="1">
      <alignment horizontal="left" vertical="center" wrapText="1" indent="1"/>
    </xf>
    <xf numFmtId="38" fontId="6" fillId="0" borderId="50" xfId="1" applyFont="1" applyFill="1" applyBorder="1" applyAlignment="1">
      <alignment horizontal="left" vertical="center" wrapText="1" indent="1"/>
    </xf>
    <xf numFmtId="0" fontId="36" fillId="2" borderId="9" xfId="0" applyFont="1" applyFill="1" applyBorder="1" applyAlignment="1">
      <alignment horizontal="left" vertical="center" wrapText="1" indent="1"/>
    </xf>
    <xf numFmtId="0" fontId="36" fillId="2" borderId="3" xfId="0" applyFont="1" applyFill="1" applyBorder="1" applyAlignment="1">
      <alignment horizontal="left" vertical="center" wrapText="1" indent="1"/>
    </xf>
    <xf numFmtId="0" fontId="36" fillId="2" borderId="15" xfId="0" applyFont="1" applyFill="1" applyBorder="1" applyAlignment="1">
      <alignment horizontal="left" vertical="center" wrapText="1" indent="1"/>
    </xf>
    <xf numFmtId="0" fontId="33" fillId="2" borderId="3" xfId="0" applyFont="1" applyFill="1" applyBorder="1" applyAlignment="1">
      <alignment horizontal="left" vertical="center" wrapText="1" indent="1"/>
    </xf>
    <xf numFmtId="0" fontId="33" fillId="2" borderId="15" xfId="0" applyFont="1" applyFill="1" applyBorder="1" applyAlignment="1">
      <alignment horizontal="left" vertical="center" wrapText="1" indent="1"/>
    </xf>
    <xf numFmtId="0" fontId="37" fillId="2" borderId="9" xfId="0" applyFont="1" applyFill="1" applyBorder="1" applyAlignment="1">
      <alignment horizontal="left" vertical="center" wrapText="1" indent="1"/>
    </xf>
    <xf numFmtId="0" fontId="37" fillId="2" borderId="3" xfId="0" applyFont="1" applyFill="1" applyBorder="1" applyAlignment="1">
      <alignment horizontal="left" vertical="center" wrapText="1" indent="1"/>
    </xf>
    <xf numFmtId="0" fontId="37" fillId="2" borderId="15" xfId="0" applyFont="1" applyFill="1" applyBorder="1" applyAlignment="1">
      <alignment horizontal="left" vertical="center" wrapText="1" indent="1"/>
    </xf>
    <xf numFmtId="181" fontId="36" fillId="2" borderId="9" xfId="0" applyNumberFormat="1" applyFont="1" applyFill="1" applyBorder="1" applyAlignment="1">
      <alignment horizontal="left" vertical="center" wrapText="1" indent="1"/>
    </xf>
    <xf numFmtId="181" fontId="36" fillId="2" borderId="3" xfId="0" applyNumberFormat="1" applyFont="1" applyFill="1" applyBorder="1" applyAlignment="1">
      <alignment horizontal="left" vertical="center" wrapText="1" indent="1"/>
    </xf>
    <xf numFmtId="181" fontId="36" fillId="2" borderId="15" xfId="0" applyNumberFormat="1" applyFont="1" applyFill="1" applyBorder="1" applyAlignment="1">
      <alignment horizontal="left" vertical="center" wrapText="1" indent="1"/>
    </xf>
    <xf numFmtId="0" fontId="36" fillId="2" borderId="9" xfId="0" applyFont="1" applyFill="1" applyBorder="1" applyAlignment="1" applyProtection="1">
      <alignment vertical="center" wrapText="1"/>
      <protection locked="0"/>
    </xf>
    <xf numFmtId="0" fontId="36" fillId="2" borderId="3" xfId="0" applyFont="1" applyFill="1" applyBorder="1" applyAlignment="1" applyProtection="1">
      <alignment vertical="center" wrapText="1"/>
      <protection locked="0"/>
    </xf>
    <xf numFmtId="0" fontId="36" fillId="2" borderId="11"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3"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180" fontId="36" fillId="2" borderId="12" xfId="1" applyNumberFormat="1" applyFont="1" applyFill="1" applyBorder="1" applyAlignment="1">
      <alignment vertical="center" wrapText="1"/>
    </xf>
    <xf numFmtId="180" fontId="36" fillId="2" borderId="13" xfId="1" applyNumberFormat="1" applyFont="1" applyFill="1" applyBorder="1" applyAlignment="1">
      <alignment vertical="center" wrapText="1"/>
    </xf>
    <xf numFmtId="176" fontId="9" fillId="0" borderId="2" xfId="1" applyNumberFormat="1" applyFont="1" applyFill="1" applyBorder="1" applyAlignment="1">
      <alignment vertical="center" wrapText="1"/>
    </xf>
    <xf numFmtId="176" fontId="9" fillId="0" borderId="3" xfId="1" applyNumberFormat="1" applyFont="1" applyFill="1" applyBorder="1" applyAlignment="1">
      <alignment vertical="center" wrapText="1"/>
    </xf>
    <xf numFmtId="12" fontId="9" fillId="0" borderId="16" xfId="1" applyNumberFormat="1" applyFont="1" applyFill="1" applyBorder="1" applyAlignment="1">
      <alignment vertical="center" wrapText="1"/>
    </xf>
    <xf numFmtId="12" fontId="9" fillId="0" borderId="17" xfId="1" applyNumberFormat="1" applyFont="1" applyFill="1" applyBorder="1" applyAlignment="1">
      <alignment vertical="center" wrapText="1"/>
    </xf>
    <xf numFmtId="176" fontId="26" fillId="0" borderId="2" xfId="1" applyNumberFormat="1" applyFont="1" applyFill="1" applyBorder="1" applyAlignment="1">
      <alignment vertical="center" wrapText="1"/>
    </xf>
    <xf numFmtId="176" fontId="26" fillId="0" borderId="3" xfId="1" applyNumberFormat="1" applyFont="1" applyFill="1" applyBorder="1" applyAlignment="1">
      <alignment vertical="center" wrapText="1"/>
    </xf>
    <xf numFmtId="176" fontId="9" fillId="0" borderId="58" xfId="1" applyNumberFormat="1" applyFont="1" applyFill="1" applyBorder="1" applyAlignment="1">
      <alignment vertical="center" wrapText="1"/>
    </xf>
    <xf numFmtId="176" fontId="9" fillId="0" borderId="59" xfId="1" applyNumberFormat="1" applyFont="1" applyFill="1" applyBorder="1" applyAlignment="1">
      <alignment vertical="center" wrapText="1"/>
    </xf>
    <xf numFmtId="176" fontId="14" fillId="0" borderId="66" xfId="1" applyNumberFormat="1" applyFont="1" applyFill="1" applyBorder="1" applyAlignment="1">
      <alignment vertical="center" wrapText="1"/>
    </xf>
    <xf numFmtId="176" fontId="14" fillId="0" borderId="67" xfId="1" applyNumberFormat="1" applyFont="1" applyFill="1" applyBorder="1" applyAlignment="1">
      <alignment vertical="center" wrapText="1"/>
    </xf>
    <xf numFmtId="0" fontId="31" fillId="2" borderId="0" xfId="0" quotePrefix="1" applyFont="1" applyFill="1" applyAlignment="1">
      <alignment horizontal="right" vertical="center"/>
    </xf>
    <xf numFmtId="0" fontId="31" fillId="2" borderId="0" xfId="0" applyFont="1" applyFill="1" applyAlignment="1">
      <alignment horizontal="right" vertical="center"/>
    </xf>
  </cellXfs>
  <cellStyles count="4">
    <cellStyle name="ハイパーリンク" xfId="3" builtinId="8"/>
    <cellStyle name="桁区切り" xfId="1" builtinId="6"/>
    <cellStyle name="標準" xfId="0" builtinId="0"/>
    <cellStyle name="標準_05-2交付申請書様式_一般のみ以外" xfId="2"/>
  </cellStyles>
  <dxfs count="10">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209550</xdr:colOff>
      <xdr:row>0</xdr:row>
      <xdr:rowOff>171450</xdr:rowOff>
    </xdr:from>
    <xdr:to>
      <xdr:col>9</xdr:col>
      <xdr:colOff>523875</xdr:colOff>
      <xdr:row>4</xdr:row>
      <xdr:rowOff>38100</xdr:rowOff>
    </xdr:to>
    <xdr:sp macro="" textlink="">
      <xdr:nvSpPr>
        <xdr:cNvPr id="2" name="角丸四角形 1"/>
        <xdr:cNvSpPr/>
      </xdr:nvSpPr>
      <xdr:spPr>
        <a:xfrm>
          <a:off x="8534400" y="171450"/>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・本様式は必須です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723900</xdr:colOff>
      <xdr:row>2</xdr:row>
      <xdr:rowOff>314325</xdr:rowOff>
    </xdr:from>
    <xdr:to>
      <xdr:col>3</xdr:col>
      <xdr:colOff>161925</xdr:colOff>
      <xdr:row>4</xdr:row>
      <xdr:rowOff>47625</xdr:rowOff>
    </xdr:to>
    <xdr:sp macro="" textlink="">
      <xdr:nvSpPr>
        <xdr:cNvPr id="2" name="角丸四角形吹き出し 1"/>
        <xdr:cNvSpPr/>
      </xdr:nvSpPr>
      <xdr:spPr>
        <a:xfrm>
          <a:off x="1285875" y="752475"/>
          <a:ext cx="1438275"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鑑に入力すると自動反映</a:t>
          </a:r>
        </a:p>
      </xdr:txBody>
    </xdr:sp>
    <xdr:clientData/>
  </xdr:twoCellAnchor>
  <xdr:twoCellAnchor>
    <xdr:from>
      <xdr:col>8</xdr:col>
      <xdr:colOff>457200</xdr:colOff>
      <xdr:row>19</xdr:row>
      <xdr:rowOff>228600</xdr:rowOff>
    </xdr:from>
    <xdr:to>
      <xdr:col>9</xdr:col>
      <xdr:colOff>485775</xdr:colOff>
      <xdr:row>21</xdr:row>
      <xdr:rowOff>57150</xdr:rowOff>
    </xdr:to>
    <xdr:sp macro="" textlink="">
      <xdr:nvSpPr>
        <xdr:cNvPr id="3" name="角丸四角形吹き出し 2"/>
        <xdr:cNvSpPr/>
      </xdr:nvSpPr>
      <xdr:spPr>
        <a:xfrm>
          <a:off x="9801225" y="55149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8</xdr:col>
      <xdr:colOff>895350</xdr:colOff>
      <xdr:row>32</xdr:row>
      <xdr:rowOff>209550</xdr:rowOff>
    </xdr:from>
    <xdr:to>
      <xdr:col>9</xdr:col>
      <xdr:colOff>923925</xdr:colOff>
      <xdr:row>34</xdr:row>
      <xdr:rowOff>19050</xdr:rowOff>
    </xdr:to>
    <xdr:sp macro="" textlink="">
      <xdr:nvSpPr>
        <xdr:cNvPr id="4" name="角丸四角形吹き出し 3"/>
        <xdr:cNvSpPr/>
      </xdr:nvSpPr>
      <xdr:spPr>
        <a:xfrm>
          <a:off x="10239375" y="1006792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495300</xdr:colOff>
      <xdr:row>37</xdr:row>
      <xdr:rowOff>200025</xdr:rowOff>
    </xdr:from>
    <xdr:to>
      <xdr:col>9</xdr:col>
      <xdr:colOff>933449</xdr:colOff>
      <xdr:row>39</xdr:row>
      <xdr:rowOff>180975</xdr:rowOff>
    </xdr:to>
    <xdr:sp macro="" textlink="">
      <xdr:nvSpPr>
        <xdr:cNvPr id="5" name="角丸四角形吹き出し 4"/>
        <xdr:cNvSpPr/>
      </xdr:nvSpPr>
      <xdr:spPr>
        <a:xfrm>
          <a:off x="8934450" y="11296650"/>
          <a:ext cx="2247899" cy="590550"/>
        </a:xfrm>
        <a:prstGeom prst="wedgeRoundRectCallout">
          <a:avLst>
            <a:gd name="adj1" fmla="val 47400"/>
            <a:gd name="adj2" fmla="val -741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システム導入にあたり必須でない備品などの</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購入費はシステム導入費用の</a:t>
          </a:r>
          <a:r>
            <a:rPr kumimoji="1" lang="en-US" altLang="ja-JP" sz="900">
              <a:solidFill>
                <a:schemeClr val="bg1"/>
              </a:solidFill>
              <a:latin typeface="Meiryo UI" panose="020B0604030504040204" pitchFamily="50" charset="-128"/>
              <a:ea typeface="Meiryo UI" panose="020B0604030504040204" pitchFamily="50" charset="-128"/>
            </a:rPr>
            <a:t>1/2</a:t>
          </a:r>
          <a:r>
            <a:rPr kumimoji="1" lang="ja-JP" altLang="en-US" sz="900">
              <a:solidFill>
                <a:schemeClr val="bg1"/>
              </a:solidFill>
              <a:latin typeface="Meiryo UI" panose="020B0604030504040204" pitchFamily="50" charset="-128"/>
              <a:ea typeface="Meiryo UI" panose="020B0604030504040204" pitchFamily="50" charset="-128"/>
            </a:rPr>
            <a:t>まで</a:t>
          </a:r>
        </a:p>
      </xdr:txBody>
    </xdr:sp>
    <xdr:clientData/>
  </xdr:twoCellAnchor>
  <xdr:twoCellAnchor>
    <xdr:from>
      <xdr:col>3</xdr:col>
      <xdr:colOff>38100</xdr:colOff>
      <xdr:row>35</xdr:row>
      <xdr:rowOff>161925</xdr:rowOff>
    </xdr:from>
    <xdr:to>
      <xdr:col>3</xdr:col>
      <xdr:colOff>971550</xdr:colOff>
      <xdr:row>36</xdr:row>
      <xdr:rowOff>219075</xdr:rowOff>
    </xdr:to>
    <xdr:sp macro="" textlink="">
      <xdr:nvSpPr>
        <xdr:cNvPr id="6" name="角丸四角形吹き出し 5"/>
        <xdr:cNvSpPr/>
      </xdr:nvSpPr>
      <xdr:spPr>
        <a:xfrm>
          <a:off x="2600325" y="1076325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72</xdr:row>
      <xdr:rowOff>114300</xdr:rowOff>
    </xdr:from>
    <xdr:to>
      <xdr:col>4</xdr:col>
      <xdr:colOff>114300</xdr:colOff>
      <xdr:row>73</xdr:row>
      <xdr:rowOff>114300</xdr:rowOff>
    </xdr:to>
    <xdr:sp macro="" textlink="">
      <xdr:nvSpPr>
        <xdr:cNvPr id="3" name="角丸四角形吹き出し 2"/>
        <xdr:cNvSpPr/>
      </xdr:nvSpPr>
      <xdr:spPr>
        <a:xfrm>
          <a:off x="2609850" y="18659475"/>
          <a:ext cx="933450" cy="304800"/>
        </a:xfrm>
        <a:prstGeom prst="wedgeRoundRectCallout">
          <a:avLst>
            <a:gd name="adj1" fmla="val 76992"/>
            <a:gd name="adj2" fmla="val -366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1990725</xdr:colOff>
      <xdr:row>67</xdr:row>
      <xdr:rowOff>19050</xdr:rowOff>
    </xdr:from>
    <xdr:to>
      <xdr:col>8</xdr:col>
      <xdr:colOff>428625</xdr:colOff>
      <xdr:row>68</xdr:row>
      <xdr:rowOff>85725</xdr:rowOff>
    </xdr:to>
    <xdr:sp macro="" textlink="">
      <xdr:nvSpPr>
        <xdr:cNvPr id="4" name="角丸四角形吹き出し 3"/>
        <xdr:cNvSpPr/>
      </xdr:nvSpPr>
      <xdr:spPr>
        <a:xfrm>
          <a:off x="10115550" y="1733550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2076450</xdr:colOff>
      <xdr:row>55</xdr:row>
      <xdr:rowOff>28575</xdr:rowOff>
    </xdr:from>
    <xdr:to>
      <xdr:col>8</xdr:col>
      <xdr:colOff>514350</xdr:colOff>
      <xdr:row>56</xdr:row>
      <xdr:rowOff>95250</xdr:rowOff>
    </xdr:to>
    <xdr:sp macro="" textlink="">
      <xdr:nvSpPr>
        <xdr:cNvPr id="5" name="角丸四角形吹き出し 4"/>
        <xdr:cNvSpPr/>
      </xdr:nvSpPr>
      <xdr:spPr>
        <a:xfrm>
          <a:off x="10201275" y="142779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2124075</xdr:colOff>
      <xdr:row>43</xdr:row>
      <xdr:rowOff>0</xdr:rowOff>
    </xdr:from>
    <xdr:to>
      <xdr:col>8</xdr:col>
      <xdr:colOff>561975</xdr:colOff>
      <xdr:row>44</xdr:row>
      <xdr:rowOff>66675</xdr:rowOff>
    </xdr:to>
    <xdr:sp macro="" textlink="">
      <xdr:nvSpPr>
        <xdr:cNvPr id="6" name="角丸四角形吹き出し 5"/>
        <xdr:cNvSpPr/>
      </xdr:nvSpPr>
      <xdr:spPr>
        <a:xfrm>
          <a:off x="10248900" y="1118235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2076450</xdr:colOff>
      <xdr:row>30</xdr:row>
      <xdr:rowOff>200025</xdr:rowOff>
    </xdr:from>
    <xdr:to>
      <xdr:col>8</xdr:col>
      <xdr:colOff>514350</xdr:colOff>
      <xdr:row>32</xdr:row>
      <xdr:rowOff>28575</xdr:rowOff>
    </xdr:to>
    <xdr:sp macro="" textlink="">
      <xdr:nvSpPr>
        <xdr:cNvPr id="7" name="角丸四角形吹き出し 6"/>
        <xdr:cNvSpPr/>
      </xdr:nvSpPr>
      <xdr:spPr>
        <a:xfrm>
          <a:off x="10201275" y="807720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1876425</xdr:colOff>
      <xdr:row>19</xdr:row>
      <xdr:rowOff>85725</xdr:rowOff>
    </xdr:from>
    <xdr:to>
      <xdr:col>8</xdr:col>
      <xdr:colOff>314325</xdr:colOff>
      <xdr:row>20</xdr:row>
      <xdr:rowOff>152400</xdr:rowOff>
    </xdr:to>
    <xdr:sp macro="" textlink="">
      <xdr:nvSpPr>
        <xdr:cNvPr id="8" name="角丸四角形吹き出し 7"/>
        <xdr:cNvSpPr/>
      </xdr:nvSpPr>
      <xdr:spPr>
        <a:xfrm>
          <a:off x="10001250" y="51339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1</xdr:col>
      <xdr:colOff>352425</xdr:colOff>
      <xdr:row>2</xdr:row>
      <xdr:rowOff>238125</xdr:rowOff>
    </xdr:from>
    <xdr:to>
      <xdr:col>2</xdr:col>
      <xdr:colOff>228600</xdr:colOff>
      <xdr:row>3</xdr:row>
      <xdr:rowOff>219075</xdr:rowOff>
    </xdr:to>
    <xdr:sp macro="" textlink="">
      <xdr:nvSpPr>
        <xdr:cNvPr id="9" name="角丸四角形吹き出し 8"/>
        <xdr:cNvSpPr/>
      </xdr:nvSpPr>
      <xdr:spPr>
        <a:xfrm>
          <a:off x="914400" y="676275"/>
          <a:ext cx="15049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鑑に入力すると自動反映</a:t>
          </a:r>
        </a:p>
      </xdr:txBody>
    </xdr:sp>
    <xdr:clientData/>
  </xdr:twoCellAnchor>
  <xdr:twoCellAnchor>
    <xdr:from>
      <xdr:col>4</xdr:col>
      <xdr:colOff>19050</xdr:colOff>
      <xdr:row>67</xdr:row>
      <xdr:rowOff>38099</xdr:rowOff>
    </xdr:from>
    <xdr:to>
      <xdr:col>6</xdr:col>
      <xdr:colOff>57150</xdr:colOff>
      <xdr:row>69</xdr:row>
      <xdr:rowOff>57149</xdr:rowOff>
    </xdr:to>
    <xdr:sp macro="" textlink="">
      <xdr:nvSpPr>
        <xdr:cNvPr id="10" name="角丸四角形吹き出し 9"/>
        <xdr:cNvSpPr/>
      </xdr:nvSpPr>
      <xdr:spPr>
        <a:xfrm>
          <a:off x="3448050" y="17354549"/>
          <a:ext cx="3200400" cy="504825"/>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研修①～⑤までの研修会に参加する自園の教職員数</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（同じ人物が複数の研修に参加する場合、</a:t>
          </a:r>
          <a:r>
            <a:rPr kumimoji="1" lang="en-US" altLang="ja-JP" sz="900">
              <a:solidFill>
                <a:schemeClr val="bg1"/>
              </a:solidFill>
              <a:latin typeface="Meiryo UI" panose="020B0604030504040204" pitchFamily="50" charset="-128"/>
              <a:ea typeface="Meiryo UI" panose="020B0604030504040204" pitchFamily="50" charset="-128"/>
            </a:rPr>
            <a:t>1</a:t>
          </a:r>
          <a:r>
            <a:rPr kumimoji="1" lang="ja-JP" altLang="en-US" sz="900">
              <a:solidFill>
                <a:schemeClr val="bg1"/>
              </a:solidFill>
              <a:latin typeface="Meiryo UI" panose="020B0604030504040204" pitchFamily="50" charset="-128"/>
              <a:ea typeface="Meiryo UI" panose="020B0604030504040204" pitchFamily="50" charset="-128"/>
            </a:rPr>
            <a:t>名とカウント）</a:t>
          </a:r>
          <a:endParaRPr kumimoji="1" lang="en-US" altLang="ja-JP" sz="9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0</xdr:row>
      <xdr:rowOff>180975</xdr:rowOff>
    </xdr:from>
    <xdr:to>
      <xdr:col>12</xdr:col>
      <xdr:colOff>419100</xdr:colOff>
      <xdr:row>4</xdr:row>
      <xdr:rowOff>28575</xdr:rowOff>
    </xdr:to>
    <xdr:sp macro="" textlink="">
      <xdr:nvSpPr>
        <xdr:cNvPr id="2" name="角丸四角形 1"/>
        <xdr:cNvSpPr/>
      </xdr:nvSpPr>
      <xdr:spPr>
        <a:xfrm>
          <a:off x="10544175" y="180975"/>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・本様式が、貴園が該当する事業の</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baseline="0">
              <a:solidFill>
                <a:schemeClr val="bg1"/>
              </a:solidFill>
              <a:latin typeface="Meiryo UI" panose="020B0604030504040204" pitchFamily="50" charset="-128"/>
              <a:ea typeface="Meiryo UI" panose="020B0604030504040204" pitchFamily="50" charset="-128"/>
            </a:rPr>
            <a:t>　　</a:t>
          </a:r>
          <a:r>
            <a:rPr kumimoji="1" lang="ja-JP" altLang="en-US" sz="1100" b="1">
              <a:solidFill>
                <a:schemeClr val="bg1"/>
              </a:solidFill>
              <a:latin typeface="Meiryo UI" panose="020B0604030504040204" pitchFamily="50" charset="-128"/>
              <a:ea typeface="Meiryo UI" panose="020B0604030504040204" pitchFamily="50" charset="-128"/>
            </a:rPr>
            <a:t>ものか確認してください。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0</xdr:row>
      <xdr:rowOff>66675</xdr:rowOff>
    </xdr:from>
    <xdr:to>
      <xdr:col>13</xdr:col>
      <xdr:colOff>361950</xdr:colOff>
      <xdr:row>3</xdr:row>
      <xdr:rowOff>161925</xdr:rowOff>
    </xdr:to>
    <xdr:sp macro="" textlink="">
      <xdr:nvSpPr>
        <xdr:cNvPr id="4" name="角丸四角形 3"/>
        <xdr:cNvSpPr/>
      </xdr:nvSpPr>
      <xdr:spPr>
        <a:xfrm>
          <a:off x="10487025" y="66675"/>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・本様式が、貴園が該当する事業の</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baseline="0">
              <a:solidFill>
                <a:schemeClr val="bg1"/>
              </a:solidFill>
              <a:latin typeface="Meiryo UI" panose="020B0604030504040204" pitchFamily="50" charset="-128"/>
              <a:ea typeface="Meiryo UI" panose="020B0604030504040204" pitchFamily="50" charset="-128"/>
            </a:rPr>
            <a:t>　　</a:t>
          </a:r>
          <a:r>
            <a:rPr kumimoji="1" lang="ja-JP" altLang="en-US" sz="1100" b="1">
              <a:solidFill>
                <a:schemeClr val="bg1"/>
              </a:solidFill>
              <a:latin typeface="Meiryo UI" panose="020B0604030504040204" pitchFamily="50" charset="-128"/>
              <a:ea typeface="Meiryo UI" panose="020B0604030504040204" pitchFamily="50" charset="-128"/>
            </a:rPr>
            <a:t>ものか確認してください。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13</xdr:col>
      <xdr:colOff>476250</xdr:colOff>
      <xdr:row>3</xdr:row>
      <xdr:rowOff>133350</xdr:rowOff>
    </xdr:to>
    <xdr:sp macro="" textlink="">
      <xdr:nvSpPr>
        <xdr:cNvPr id="3" name="角丸四角形 2"/>
        <xdr:cNvSpPr/>
      </xdr:nvSpPr>
      <xdr:spPr>
        <a:xfrm>
          <a:off x="10487025" y="38100"/>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・本様式が、貴園が該当する事業の</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baseline="0">
              <a:solidFill>
                <a:schemeClr val="bg1"/>
              </a:solidFill>
              <a:latin typeface="Meiryo UI" panose="020B0604030504040204" pitchFamily="50" charset="-128"/>
              <a:ea typeface="Meiryo UI" panose="020B0604030504040204" pitchFamily="50" charset="-128"/>
            </a:rPr>
            <a:t>　　</a:t>
          </a:r>
          <a:r>
            <a:rPr kumimoji="1" lang="ja-JP" altLang="en-US" sz="1100" b="1">
              <a:solidFill>
                <a:schemeClr val="bg1"/>
              </a:solidFill>
              <a:latin typeface="Meiryo UI" panose="020B0604030504040204" pitchFamily="50" charset="-128"/>
              <a:ea typeface="Meiryo UI" panose="020B0604030504040204" pitchFamily="50" charset="-128"/>
            </a:rPr>
            <a:t>ものか確認してください。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66675</xdr:colOff>
      <xdr:row>0</xdr:row>
      <xdr:rowOff>47625</xdr:rowOff>
    </xdr:from>
    <xdr:to>
      <xdr:col>13</xdr:col>
      <xdr:colOff>381000</xdr:colOff>
      <xdr:row>3</xdr:row>
      <xdr:rowOff>142875</xdr:rowOff>
    </xdr:to>
    <xdr:sp macro="" textlink="">
      <xdr:nvSpPr>
        <xdr:cNvPr id="3" name="角丸四角形 2"/>
        <xdr:cNvSpPr/>
      </xdr:nvSpPr>
      <xdr:spPr>
        <a:xfrm>
          <a:off x="11639550" y="47625"/>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・本様式が、貴園が該当する事業の</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baseline="0">
              <a:solidFill>
                <a:schemeClr val="bg1"/>
              </a:solidFill>
              <a:latin typeface="Meiryo UI" panose="020B0604030504040204" pitchFamily="50" charset="-128"/>
              <a:ea typeface="Meiryo UI" panose="020B0604030504040204" pitchFamily="50" charset="-128"/>
            </a:rPr>
            <a:t>　　</a:t>
          </a:r>
          <a:r>
            <a:rPr kumimoji="1" lang="ja-JP" altLang="en-US" sz="1100" b="1">
              <a:solidFill>
                <a:schemeClr val="bg1"/>
              </a:solidFill>
              <a:latin typeface="Meiryo UI" panose="020B0604030504040204" pitchFamily="50" charset="-128"/>
              <a:ea typeface="Meiryo UI" panose="020B0604030504040204" pitchFamily="50" charset="-128"/>
            </a:rPr>
            <a:t>ものか確認してください。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xdr:colOff>
      <xdr:row>0</xdr:row>
      <xdr:rowOff>47625</xdr:rowOff>
    </xdr:from>
    <xdr:to>
      <xdr:col>12</xdr:col>
      <xdr:colOff>390525</xdr:colOff>
      <xdr:row>3</xdr:row>
      <xdr:rowOff>142875</xdr:rowOff>
    </xdr:to>
    <xdr:sp macro="" textlink="">
      <xdr:nvSpPr>
        <xdr:cNvPr id="3" name="角丸四角形 2"/>
        <xdr:cNvSpPr/>
      </xdr:nvSpPr>
      <xdr:spPr>
        <a:xfrm>
          <a:off x="12239625" y="47625"/>
          <a:ext cx="2371725" cy="8572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bg1"/>
              </a:solidFill>
              <a:latin typeface="Meiryo UI" panose="020B0604030504040204" pitchFamily="50" charset="-128"/>
              <a:ea typeface="Meiryo UI" panose="020B0604030504040204" pitchFamily="50" charset="-128"/>
            </a:rPr>
            <a:t>　・黄色セル</a:t>
          </a:r>
          <a:r>
            <a:rPr kumimoji="1" lang="ja-JP" altLang="en-US" sz="1100" b="1">
              <a:solidFill>
                <a:srgbClr val="FFFF99"/>
              </a:solidFill>
              <a:latin typeface="Meiryo UI" panose="020B0604030504040204" pitchFamily="50" charset="-128"/>
              <a:ea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a:solidFill>
                <a:schemeClr val="bg1"/>
              </a:solidFill>
              <a:latin typeface="Meiryo UI" panose="020B0604030504040204" pitchFamily="50" charset="-128"/>
              <a:ea typeface="Meiryo UI" panose="020B0604030504040204" pitchFamily="50" charset="-128"/>
            </a:rPr>
            <a:t>　・本様式が、貴園が該当する事業の</a:t>
          </a:r>
          <a:endParaRPr kumimoji="1" lang="en-US" altLang="ja-JP" sz="1100" b="1">
            <a:solidFill>
              <a:schemeClr val="bg1"/>
            </a:solidFill>
            <a:latin typeface="Meiryo UI" panose="020B0604030504040204" pitchFamily="50" charset="-128"/>
            <a:ea typeface="Meiryo UI" panose="020B0604030504040204" pitchFamily="50" charset="-128"/>
          </a:endParaRPr>
        </a:p>
        <a:p>
          <a:pPr algn="l"/>
          <a:r>
            <a:rPr kumimoji="1" lang="ja-JP" altLang="en-US" sz="1100" b="1" baseline="0">
              <a:solidFill>
                <a:schemeClr val="bg1"/>
              </a:solidFill>
              <a:latin typeface="Meiryo UI" panose="020B0604030504040204" pitchFamily="50" charset="-128"/>
              <a:ea typeface="Meiryo UI" panose="020B0604030504040204" pitchFamily="50" charset="-128"/>
            </a:rPr>
            <a:t>　　</a:t>
          </a:r>
          <a:r>
            <a:rPr kumimoji="1" lang="ja-JP" altLang="en-US" sz="1100" b="1">
              <a:solidFill>
                <a:schemeClr val="bg1"/>
              </a:solidFill>
              <a:latin typeface="Meiryo UI" panose="020B0604030504040204" pitchFamily="50" charset="-128"/>
              <a:ea typeface="Meiryo UI" panose="020B0604030504040204" pitchFamily="50" charset="-128"/>
            </a:rPr>
            <a:t>ものか確認してください。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3</xdr:row>
      <xdr:rowOff>57150</xdr:rowOff>
    </xdr:from>
    <xdr:to>
      <xdr:col>2</xdr:col>
      <xdr:colOff>66675</xdr:colOff>
      <xdr:row>4</xdr:row>
      <xdr:rowOff>114300</xdr:rowOff>
    </xdr:to>
    <xdr:sp macro="" textlink="">
      <xdr:nvSpPr>
        <xdr:cNvPr id="2" name="角丸四角形吹き出し 1"/>
        <xdr:cNvSpPr/>
      </xdr:nvSpPr>
      <xdr:spPr>
        <a:xfrm>
          <a:off x="819150" y="819150"/>
          <a:ext cx="1438275"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鑑に入力すると自動反映</a:t>
          </a:r>
        </a:p>
      </xdr:txBody>
    </xdr:sp>
    <xdr:clientData/>
  </xdr:twoCellAnchor>
  <xdr:twoCellAnchor>
    <xdr:from>
      <xdr:col>7</xdr:col>
      <xdr:colOff>504825</xdr:colOff>
      <xdr:row>53</xdr:row>
      <xdr:rowOff>0</xdr:rowOff>
    </xdr:from>
    <xdr:to>
      <xdr:col>8</xdr:col>
      <xdr:colOff>542925</xdr:colOff>
      <xdr:row>54</xdr:row>
      <xdr:rowOff>57150</xdr:rowOff>
    </xdr:to>
    <xdr:sp macro="" textlink="">
      <xdr:nvSpPr>
        <xdr:cNvPr id="3" name="角丸四角形吹き出し 2"/>
        <xdr:cNvSpPr/>
      </xdr:nvSpPr>
      <xdr:spPr>
        <a:xfrm>
          <a:off x="8724900" y="1518285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7</xdr:col>
      <xdr:colOff>571500</xdr:colOff>
      <xdr:row>29</xdr:row>
      <xdr:rowOff>161925</xdr:rowOff>
    </xdr:from>
    <xdr:to>
      <xdr:col>8</xdr:col>
      <xdr:colOff>609600</xdr:colOff>
      <xdr:row>30</xdr:row>
      <xdr:rowOff>228600</xdr:rowOff>
    </xdr:to>
    <xdr:sp macro="" textlink="">
      <xdr:nvSpPr>
        <xdr:cNvPr id="4" name="角丸四角形吹き出し 3"/>
        <xdr:cNvSpPr/>
      </xdr:nvSpPr>
      <xdr:spPr>
        <a:xfrm>
          <a:off x="8791575" y="782955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3</xdr:col>
      <xdr:colOff>209550</xdr:colOff>
      <xdr:row>54</xdr:row>
      <xdr:rowOff>0</xdr:rowOff>
    </xdr:from>
    <xdr:to>
      <xdr:col>3</xdr:col>
      <xdr:colOff>1143000</xdr:colOff>
      <xdr:row>55</xdr:row>
      <xdr:rowOff>57150</xdr:rowOff>
    </xdr:to>
    <xdr:sp macro="" textlink="">
      <xdr:nvSpPr>
        <xdr:cNvPr id="5" name="角丸四角形吹き出し 4"/>
        <xdr:cNvSpPr/>
      </xdr:nvSpPr>
      <xdr:spPr>
        <a:xfrm>
          <a:off x="2771775" y="1543050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5</xdr:col>
      <xdr:colOff>1323975</xdr:colOff>
      <xdr:row>22</xdr:row>
      <xdr:rowOff>123825</xdr:rowOff>
    </xdr:from>
    <xdr:to>
      <xdr:col>8</xdr:col>
      <xdr:colOff>333375</xdr:colOff>
      <xdr:row>27</xdr:row>
      <xdr:rowOff>76200</xdr:rowOff>
    </xdr:to>
    <xdr:sp macro="" textlink="">
      <xdr:nvSpPr>
        <xdr:cNvPr id="6" name="角丸四角形吹き出し 5"/>
        <xdr:cNvSpPr/>
      </xdr:nvSpPr>
      <xdr:spPr>
        <a:xfrm>
          <a:off x="6838950" y="6124575"/>
          <a:ext cx="2609850" cy="1143000"/>
        </a:xfrm>
        <a:prstGeom prst="wedgeRoundRectCallout">
          <a:avLst>
            <a:gd name="adj1" fmla="val 1665"/>
            <a:gd name="adj2" fmla="val -72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たとえば、年度内に定期的に発注するような場合、</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発注</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予定</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年月には最初の発注の年月を、</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納品</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予定</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年月には、最後の納品の年月を</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入力してください。</a:t>
          </a:r>
          <a:endParaRPr kumimoji="1" lang="en-US" altLang="ja-JP" sz="9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180975</xdr:colOff>
      <xdr:row>64</xdr:row>
      <xdr:rowOff>38100</xdr:rowOff>
    </xdr:from>
    <xdr:to>
      <xdr:col>3</xdr:col>
      <xdr:colOff>1219200</xdr:colOff>
      <xdr:row>65</xdr:row>
      <xdr:rowOff>285751</xdr:rowOff>
    </xdr:to>
    <xdr:sp macro="" textlink="">
      <xdr:nvSpPr>
        <xdr:cNvPr id="2" name="角丸四角形吹き出し 1"/>
        <xdr:cNvSpPr/>
      </xdr:nvSpPr>
      <xdr:spPr>
        <a:xfrm>
          <a:off x="2371725" y="15792450"/>
          <a:ext cx="1409700" cy="552451"/>
        </a:xfrm>
        <a:prstGeom prst="wedgeRoundRectCallout">
          <a:avLst>
            <a:gd name="adj1" fmla="val 67656"/>
            <a:gd name="adj2" fmla="val 418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（２）（３）を</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入力すると自動反映</a:t>
          </a:r>
        </a:p>
      </xdr:txBody>
    </xdr:sp>
    <xdr:clientData/>
  </xdr:twoCellAnchor>
  <xdr:twoCellAnchor>
    <xdr:from>
      <xdr:col>1</xdr:col>
      <xdr:colOff>257175</xdr:colOff>
      <xdr:row>3</xdr:row>
      <xdr:rowOff>95250</xdr:rowOff>
    </xdr:from>
    <xdr:to>
      <xdr:col>2</xdr:col>
      <xdr:colOff>66675</xdr:colOff>
      <xdr:row>4</xdr:row>
      <xdr:rowOff>152400</xdr:rowOff>
    </xdr:to>
    <xdr:sp macro="" textlink="">
      <xdr:nvSpPr>
        <xdr:cNvPr id="3" name="角丸四角形吹き出し 2"/>
        <xdr:cNvSpPr/>
      </xdr:nvSpPr>
      <xdr:spPr>
        <a:xfrm>
          <a:off x="819150" y="857250"/>
          <a:ext cx="1438275"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鑑に入力すると自動反映</a:t>
          </a:r>
        </a:p>
      </xdr:txBody>
    </xdr:sp>
    <xdr:clientData/>
  </xdr:twoCellAnchor>
  <xdr:twoCellAnchor>
    <xdr:from>
      <xdr:col>3</xdr:col>
      <xdr:colOff>161925</xdr:colOff>
      <xdr:row>60</xdr:row>
      <xdr:rowOff>219075</xdr:rowOff>
    </xdr:from>
    <xdr:to>
      <xdr:col>3</xdr:col>
      <xdr:colOff>1095375</xdr:colOff>
      <xdr:row>62</xdr:row>
      <xdr:rowOff>47625</xdr:rowOff>
    </xdr:to>
    <xdr:sp macro="" textlink="">
      <xdr:nvSpPr>
        <xdr:cNvPr id="4" name="角丸四角形吹き出し 3"/>
        <xdr:cNvSpPr/>
      </xdr:nvSpPr>
      <xdr:spPr>
        <a:xfrm>
          <a:off x="2724150" y="1494472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8</xdr:col>
      <xdr:colOff>866775</xdr:colOff>
      <xdr:row>60</xdr:row>
      <xdr:rowOff>19050</xdr:rowOff>
    </xdr:from>
    <xdr:to>
      <xdr:col>9</xdr:col>
      <xdr:colOff>904875</xdr:colOff>
      <xdr:row>61</xdr:row>
      <xdr:rowOff>85725</xdr:rowOff>
    </xdr:to>
    <xdr:sp macro="" textlink="">
      <xdr:nvSpPr>
        <xdr:cNvPr id="5" name="角丸四角形吹き出し 4"/>
        <xdr:cNvSpPr/>
      </xdr:nvSpPr>
      <xdr:spPr>
        <a:xfrm>
          <a:off x="9086850" y="14744700"/>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5</xdr:col>
      <xdr:colOff>1495425</xdr:colOff>
      <xdr:row>21</xdr:row>
      <xdr:rowOff>219075</xdr:rowOff>
    </xdr:from>
    <xdr:to>
      <xdr:col>9</xdr:col>
      <xdr:colOff>504825</xdr:colOff>
      <xdr:row>26</xdr:row>
      <xdr:rowOff>171450</xdr:rowOff>
    </xdr:to>
    <xdr:sp macro="" textlink="">
      <xdr:nvSpPr>
        <xdr:cNvPr id="6" name="角丸四角形吹き出し 5"/>
        <xdr:cNvSpPr/>
      </xdr:nvSpPr>
      <xdr:spPr>
        <a:xfrm>
          <a:off x="7010400" y="5657850"/>
          <a:ext cx="2609850" cy="1143000"/>
        </a:xfrm>
        <a:prstGeom prst="wedgeRoundRectCallout">
          <a:avLst>
            <a:gd name="adj1" fmla="val 1665"/>
            <a:gd name="adj2" fmla="val -72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たとえば、年度内に定期的に発注するような場合、</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発注</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予定</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年月には最初の発注の年月を、</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納品</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予定</a:t>
          </a:r>
          <a:r>
            <a:rPr kumimoji="1" lang="en-US" altLang="ja-JP" sz="900">
              <a:solidFill>
                <a:schemeClr val="bg1"/>
              </a:solidFill>
              <a:latin typeface="Meiryo UI" panose="020B0604030504040204" pitchFamily="50" charset="-128"/>
              <a:ea typeface="Meiryo UI" panose="020B0604030504040204" pitchFamily="50" charset="-128"/>
            </a:rPr>
            <a:t>)</a:t>
          </a:r>
          <a:r>
            <a:rPr kumimoji="1" lang="ja-JP" altLang="en-US" sz="900">
              <a:solidFill>
                <a:schemeClr val="bg1"/>
              </a:solidFill>
              <a:latin typeface="Meiryo UI" panose="020B0604030504040204" pitchFamily="50" charset="-128"/>
              <a:ea typeface="Meiryo UI" panose="020B0604030504040204" pitchFamily="50" charset="-128"/>
            </a:rPr>
            <a:t>年月には、最後の納品の年月を</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入力してください。</a:t>
          </a:r>
          <a:endParaRPr kumimoji="1" lang="en-US" altLang="ja-JP" sz="9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3</xdr:row>
      <xdr:rowOff>19050</xdr:rowOff>
    </xdr:from>
    <xdr:to>
      <xdr:col>2</xdr:col>
      <xdr:colOff>390525</xdr:colOff>
      <xdr:row>4</xdr:row>
      <xdr:rowOff>76200</xdr:rowOff>
    </xdr:to>
    <xdr:sp macro="" textlink="">
      <xdr:nvSpPr>
        <xdr:cNvPr id="2" name="角丸四角形吹き出し 1"/>
        <xdr:cNvSpPr/>
      </xdr:nvSpPr>
      <xdr:spPr>
        <a:xfrm>
          <a:off x="1143000" y="781050"/>
          <a:ext cx="1438275"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鑑に入力すると自動反映</a:t>
          </a:r>
        </a:p>
      </xdr:txBody>
    </xdr:sp>
    <xdr:clientData/>
  </xdr:twoCellAnchor>
  <xdr:twoCellAnchor>
    <xdr:from>
      <xdr:col>9</xdr:col>
      <xdr:colOff>1600200</xdr:colOff>
      <xdr:row>21</xdr:row>
      <xdr:rowOff>209550</xdr:rowOff>
    </xdr:from>
    <xdr:to>
      <xdr:col>10</xdr:col>
      <xdr:colOff>647700</xdr:colOff>
      <xdr:row>23</xdr:row>
      <xdr:rowOff>38100</xdr:rowOff>
    </xdr:to>
    <xdr:sp macro="" textlink="">
      <xdr:nvSpPr>
        <xdr:cNvPr id="4" name="角丸四角形吹き出し 3"/>
        <xdr:cNvSpPr/>
      </xdr:nvSpPr>
      <xdr:spPr>
        <a:xfrm>
          <a:off x="9048750" y="60483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9</xdr:col>
      <xdr:colOff>1543050</xdr:colOff>
      <xdr:row>31</xdr:row>
      <xdr:rowOff>0</xdr:rowOff>
    </xdr:from>
    <xdr:to>
      <xdr:col>10</xdr:col>
      <xdr:colOff>590550</xdr:colOff>
      <xdr:row>32</xdr:row>
      <xdr:rowOff>66675</xdr:rowOff>
    </xdr:to>
    <xdr:sp macro="" textlink="">
      <xdr:nvSpPr>
        <xdr:cNvPr id="5" name="角丸四角形吹き出し 4"/>
        <xdr:cNvSpPr/>
      </xdr:nvSpPr>
      <xdr:spPr>
        <a:xfrm>
          <a:off x="8991600" y="84105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3</xdr:col>
      <xdr:colOff>0</xdr:colOff>
      <xdr:row>32</xdr:row>
      <xdr:rowOff>28575</xdr:rowOff>
    </xdr:from>
    <xdr:to>
      <xdr:col>4</xdr:col>
      <xdr:colOff>85725</xdr:colOff>
      <xdr:row>33</xdr:row>
      <xdr:rowOff>95250</xdr:rowOff>
    </xdr:to>
    <xdr:sp macro="" textlink="">
      <xdr:nvSpPr>
        <xdr:cNvPr id="6" name="角丸四角形吹き出し 5"/>
        <xdr:cNvSpPr/>
      </xdr:nvSpPr>
      <xdr:spPr>
        <a:xfrm>
          <a:off x="2647950" y="8677275"/>
          <a:ext cx="933450" cy="304800"/>
        </a:xfrm>
        <a:prstGeom prst="wedgeRoundRectCallout">
          <a:avLst>
            <a:gd name="adj1" fmla="val 45359"/>
            <a:gd name="adj2" fmla="val 883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自動計算</a:t>
          </a:r>
        </a:p>
      </xdr:txBody>
    </xdr:sp>
    <xdr:clientData/>
  </xdr:twoCellAnchor>
  <xdr:twoCellAnchor>
    <xdr:from>
      <xdr:col>5</xdr:col>
      <xdr:colOff>428625</xdr:colOff>
      <xdr:row>29</xdr:row>
      <xdr:rowOff>219075</xdr:rowOff>
    </xdr:from>
    <xdr:to>
      <xdr:col>7</xdr:col>
      <xdr:colOff>561975</xdr:colOff>
      <xdr:row>31</xdr:row>
      <xdr:rowOff>47625</xdr:rowOff>
    </xdr:to>
    <xdr:sp macro="" textlink="">
      <xdr:nvSpPr>
        <xdr:cNvPr id="7" name="角丸四角形吹き出し 6"/>
        <xdr:cNvSpPr/>
      </xdr:nvSpPr>
      <xdr:spPr>
        <a:xfrm>
          <a:off x="4772025" y="8153400"/>
          <a:ext cx="1771650" cy="304800"/>
        </a:xfrm>
        <a:prstGeom prst="wedgeRoundRectCallout">
          <a:avLst>
            <a:gd name="adj1" fmla="val 40509"/>
            <a:gd name="adj2" fmla="val -928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委託契約の内容を入力</a:t>
          </a:r>
        </a:p>
      </xdr:txBody>
    </xdr:sp>
    <xdr:clientData/>
  </xdr:twoCellAnchor>
  <xdr:twoCellAnchor>
    <xdr:from>
      <xdr:col>7</xdr:col>
      <xdr:colOff>371475</xdr:colOff>
      <xdr:row>16</xdr:row>
      <xdr:rowOff>85724</xdr:rowOff>
    </xdr:from>
    <xdr:to>
      <xdr:col>9</xdr:col>
      <xdr:colOff>676275</xdr:colOff>
      <xdr:row>18</xdr:row>
      <xdr:rowOff>57149</xdr:rowOff>
    </xdr:to>
    <xdr:sp macro="" textlink="">
      <xdr:nvSpPr>
        <xdr:cNvPr id="8" name="角丸四角形吹き出し 7"/>
        <xdr:cNvSpPr/>
      </xdr:nvSpPr>
      <xdr:spPr>
        <a:xfrm>
          <a:off x="6353175" y="4733924"/>
          <a:ext cx="1771650" cy="447675"/>
        </a:xfrm>
        <a:prstGeom prst="wedgeRoundRectCallout">
          <a:avLst>
            <a:gd name="adj1" fmla="val 38896"/>
            <a:gd name="adj2" fmla="val -73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他業務と兼務している場合、</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当該業務に関する内容を入力</a:t>
          </a:r>
        </a:p>
      </xdr:txBody>
    </xdr:sp>
    <xdr:clientData/>
  </xdr:twoCellAnchor>
  <xdr:twoCellAnchor>
    <xdr:from>
      <xdr:col>9</xdr:col>
      <xdr:colOff>904874</xdr:colOff>
      <xdr:row>16</xdr:row>
      <xdr:rowOff>123825</xdr:rowOff>
    </xdr:from>
    <xdr:to>
      <xdr:col>10</xdr:col>
      <xdr:colOff>914399</xdr:colOff>
      <xdr:row>18</xdr:row>
      <xdr:rowOff>95250</xdr:rowOff>
    </xdr:to>
    <xdr:sp macro="" textlink="">
      <xdr:nvSpPr>
        <xdr:cNvPr id="9" name="角丸四角形吹き出し 8"/>
        <xdr:cNvSpPr/>
      </xdr:nvSpPr>
      <xdr:spPr>
        <a:xfrm>
          <a:off x="8353424" y="4772025"/>
          <a:ext cx="1895475" cy="447675"/>
        </a:xfrm>
        <a:prstGeom prst="wedgeRoundRectCallout">
          <a:avLst>
            <a:gd name="adj1" fmla="val 38896"/>
            <a:gd name="adj2" fmla="val -73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他業務と兼務している場合、</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当該業務に係る経費を按分して入力</a:t>
          </a:r>
        </a:p>
      </xdr:txBody>
    </xdr:sp>
    <xdr:clientData/>
  </xdr:twoCellAnchor>
  <xdr:twoCellAnchor>
    <xdr:from>
      <xdr:col>3</xdr:col>
      <xdr:colOff>542925</xdr:colOff>
      <xdr:row>16</xdr:row>
      <xdr:rowOff>190500</xdr:rowOff>
    </xdr:from>
    <xdr:to>
      <xdr:col>5</xdr:col>
      <xdr:colOff>619125</xdr:colOff>
      <xdr:row>18</xdr:row>
      <xdr:rowOff>161925</xdr:rowOff>
    </xdr:to>
    <xdr:sp macro="" textlink="">
      <xdr:nvSpPr>
        <xdr:cNvPr id="10" name="角丸四角形吹き出し 9"/>
        <xdr:cNvSpPr/>
      </xdr:nvSpPr>
      <xdr:spPr>
        <a:xfrm>
          <a:off x="3190875" y="4838700"/>
          <a:ext cx="1771650" cy="447675"/>
        </a:xfrm>
        <a:prstGeom prst="wedgeRoundRectCallout">
          <a:avLst>
            <a:gd name="adj1" fmla="val 8251"/>
            <a:gd name="adj2" fmla="val -757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solidFill>
              <a:latin typeface="Meiryo UI" panose="020B0604030504040204" pitchFamily="50" charset="-128"/>
              <a:ea typeface="Meiryo UI" panose="020B0604030504040204" pitchFamily="50" charset="-128"/>
            </a:rPr>
            <a:t>当該業務に従事させるために</a:t>
          </a:r>
          <a:endParaRPr kumimoji="1" lang="en-US" altLang="ja-JP" sz="900">
            <a:solidFill>
              <a:schemeClr val="bg1"/>
            </a:solidFill>
            <a:latin typeface="Meiryo UI" panose="020B0604030504040204" pitchFamily="50" charset="-128"/>
            <a:ea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rPr>
            <a:t>雇用している期間・日数を入力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higakudaigaku-g02@sbox.pref.osaka.lg.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shigakudaigaku-g02@sbox.pref.osaka.lg.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shigakudaigaku-g02@sbox.pref.osaka.lg.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shigakudaigaku-g02@sbox.pref.osaka.lg.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higakudaigaku-g02@sbox.pref.osak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G42"/>
  <sheetViews>
    <sheetView tabSelected="1" view="pageBreakPreview" zoomScaleNormal="100" zoomScaleSheetLayoutView="100" workbookViewId="0">
      <selection activeCell="D3" sqref="D3:E3"/>
    </sheetView>
  </sheetViews>
  <sheetFormatPr defaultRowHeight="19.5"/>
  <cols>
    <col min="1" max="1" width="2.625" style="83" customWidth="1"/>
    <col min="2" max="2" width="38.875" style="83" customWidth="1"/>
    <col min="3" max="3" width="16.375" style="85" customWidth="1"/>
    <col min="4" max="4" width="27.375" style="83" customWidth="1"/>
    <col min="5" max="5" width="17.375" style="83" customWidth="1"/>
    <col min="6" max="6" width="6.625" style="83" customWidth="1"/>
    <col min="7" max="16384" width="9" style="83"/>
  </cols>
  <sheetData>
    <row r="1" spans="1:7">
      <c r="A1" s="83" t="s">
        <v>128</v>
      </c>
    </row>
    <row r="3" spans="1:7">
      <c r="D3" s="440" t="s">
        <v>248</v>
      </c>
      <c r="E3" s="441"/>
      <c r="F3" s="94"/>
    </row>
    <row r="4" spans="1:7">
      <c r="E4" s="84"/>
      <c r="F4" s="84"/>
      <c r="G4" s="84"/>
    </row>
    <row r="5" spans="1:7">
      <c r="A5" s="176" t="s">
        <v>125</v>
      </c>
      <c r="B5" s="176"/>
    </row>
    <row r="6" spans="1:7" s="85" customFormat="1"/>
    <row r="7" spans="1:7" s="85" customFormat="1" ht="27" customHeight="1">
      <c r="A7" s="86"/>
      <c r="B7" s="86"/>
      <c r="C7" s="101" t="s">
        <v>135</v>
      </c>
      <c r="D7" s="172"/>
      <c r="E7" s="173"/>
    </row>
    <row r="8" spans="1:7" s="85" customFormat="1" ht="6.75" customHeight="1">
      <c r="C8" s="101"/>
      <c r="D8" s="100"/>
      <c r="E8" s="100"/>
    </row>
    <row r="9" spans="1:7">
      <c r="A9" s="86"/>
      <c r="B9" s="86"/>
      <c r="C9" s="171" t="s">
        <v>136</v>
      </c>
      <c r="D9" s="172"/>
      <c r="E9" s="173"/>
    </row>
    <row r="10" spans="1:7" s="85" customFormat="1">
      <c r="A10" s="86"/>
      <c r="B10" s="86"/>
      <c r="C10" s="171"/>
      <c r="D10" s="173"/>
      <c r="E10" s="173"/>
    </row>
    <row r="11" spans="1:7" ht="6.75" customHeight="1">
      <c r="C11" s="101"/>
      <c r="D11" s="100"/>
      <c r="E11" s="100"/>
    </row>
    <row r="12" spans="1:7" ht="19.5" customHeight="1">
      <c r="C12" s="180" t="s">
        <v>145</v>
      </c>
      <c r="D12" s="172"/>
      <c r="E12" s="173"/>
    </row>
    <row r="13" spans="1:7">
      <c r="B13" s="99"/>
      <c r="C13" s="171"/>
      <c r="D13" s="173"/>
      <c r="E13" s="173"/>
    </row>
    <row r="14" spans="1:7" s="85" customFormat="1" ht="6.75" customHeight="1">
      <c r="B14" s="99"/>
      <c r="C14" s="101"/>
      <c r="D14" s="100"/>
      <c r="E14" s="100"/>
    </row>
    <row r="15" spans="1:7">
      <c r="C15" s="171" t="s">
        <v>134</v>
      </c>
      <c r="D15" s="173"/>
      <c r="E15" s="173"/>
    </row>
    <row r="16" spans="1:7">
      <c r="B16" s="99"/>
      <c r="C16" s="171"/>
      <c r="D16" s="173"/>
      <c r="E16" s="173"/>
    </row>
    <row r="17" spans="1:7" s="85" customFormat="1" ht="6.75" customHeight="1">
      <c r="B17" s="99"/>
      <c r="C17" s="101"/>
      <c r="D17" s="100"/>
      <c r="E17" s="100"/>
    </row>
    <row r="18" spans="1:7">
      <c r="C18" s="171" t="s">
        <v>133</v>
      </c>
      <c r="D18" s="173"/>
      <c r="E18" s="173"/>
      <c r="G18" s="87"/>
    </row>
    <row r="19" spans="1:7">
      <c r="B19" s="99"/>
      <c r="C19" s="171"/>
      <c r="D19" s="173"/>
      <c r="E19" s="173"/>
    </row>
    <row r="23" spans="1:7" ht="24">
      <c r="A23" s="179" t="s">
        <v>246</v>
      </c>
      <c r="B23" s="179"/>
      <c r="C23" s="179"/>
      <c r="D23" s="179"/>
      <c r="E23" s="179"/>
      <c r="F23" s="179"/>
    </row>
    <row r="24" spans="1:7">
      <c r="A24" s="84"/>
      <c r="B24" s="84"/>
      <c r="C24" s="88"/>
      <c r="D24" s="84"/>
      <c r="E24" s="84"/>
      <c r="F24" s="84"/>
      <c r="G24" s="84"/>
    </row>
    <row r="27" spans="1:7" ht="13.5" customHeight="1">
      <c r="A27" s="177" t="s">
        <v>247</v>
      </c>
      <c r="B27" s="177"/>
      <c r="C27" s="177"/>
      <c r="D27" s="177"/>
      <c r="E27" s="177"/>
      <c r="F27" s="177"/>
      <c r="G27" s="89"/>
    </row>
    <row r="28" spans="1:7">
      <c r="A28" s="177"/>
      <c r="B28" s="177"/>
      <c r="C28" s="177"/>
      <c r="D28" s="177"/>
      <c r="E28" s="177"/>
      <c r="F28" s="177"/>
      <c r="G28" s="89"/>
    </row>
    <row r="29" spans="1:7">
      <c r="A29" s="177"/>
      <c r="B29" s="177"/>
      <c r="C29" s="177"/>
      <c r="D29" s="177"/>
      <c r="E29" s="177"/>
      <c r="F29" s="177"/>
      <c r="G29" s="89"/>
    </row>
    <row r="30" spans="1:7" ht="27" customHeight="1">
      <c r="A30" s="90" t="s">
        <v>234</v>
      </c>
      <c r="B30" s="90"/>
      <c r="C30" s="90"/>
      <c r="D30" s="178">
        <f>SUM(D35:D39)</f>
        <v>0</v>
      </c>
      <c r="E30" s="178"/>
      <c r="F30" s="141"/>
    </row>
    <row r="31" spans="1:7" ht="13.5" customHeight="1">
      <c r="B31" s="87"/>
      <c r="C31" s="87"/>
      <c r="D31" s="87"/>
      <c r="E31" s="87"/>
      <c r="F31" s="87"/>
      <c r="G31" s="87"/>
    </row>
    <row r="32" spans="1:7" ht="27" customHeight="1">
      <c r="A32" s="83" t="s">
        <v>129</v>
      </c>
    </row>
    <row r="33" spans="1:5" ht="13.5" customHeight="1">
      <c r="D33" s="91"/>
    </row>
    <row r="34" spans="1:5" ht="38.25" customHeight="1">
      <c r="B34" s="174"/>
      <c r="C34" s="175"/>
      <c r="D34" s="93" t="s">
        <v>235</v>
      </c>
      <c r="E34" s="93" t="s">
        <v>236</v>
      </c>
    </row>
    <row r="35" spans="1:5" ht="40.5" customHeight="1">
      <c r="B35" s="181" t="s">
        <v>237</v>
      </c>
      <c r="C35" s="182"/>
      <c r="D35" s="146">
        <f>'様式1-1'!C60</f>
        <v>0</v>
      </c>
      <c r="E35" s="92"/>
    </row>
    <row r="36" spans="1:5" ht="40.5" customHeight="1">
      <c r="B36" s="181" t="s">
        <v>245</v>
      </c>
      <c r="C36" s="182"/>
      <c r="D36" s="146">
        <f>'様式1-2'!C67</f>
        <v>0</v>
      </c>
      <c r="E36" s="92"/>
    </row>
    <row r="37" spans="1:5" ht="40.5" customHeight="1">
      <c r="B37" s="181" t="s">
        <v>132</v>
      </c>
      <c r="C37" s="182"/>
      <c r="D37" s="146">
        <f>様式２!C38</f>
        <v>0</v>
      </c>
      <c r="E37" s="92"/>
    </row>
    <row r="38" spans="1:5" ht="40.5" customHeight="1">
      <c r="B38" s="183" t="s">
        <v>238</v>
      </c>
      <c r="C38" s="184"/>
      <c r="D38" s="146">
        <f>様式３!C41</f>
        <v>0</v>
      </c>
      <c r="E38" s="92"/>
    </row>
    <row r="39" spans="1:5" ht="40.5" customHeight="1">
      <c r="B39" s="181" t="s">
        <v>126</v>
      </c>
      <c r="C39" s="182"/>
      <c r="D39" s="146">
        <f>様式４!F76</f>
        <v>0</v>
      </c>
      <c r="E39" s="92"/>
    </row>
    <row r="41" spans="1:5" ht="27" customHeight="1">
      <c r="A41" s="83" t="s">
        <v>127</v>
      </c>
    </row>
    <row r="42" spans="1:5">
      <c r="B42" s="83" t="s">
        <v>130</v>
      </c>
    </row>
  </sheetData>
  <mergeCells count="20">
    <mergeCell ref="B39:C39"/>
    <mergeCell ref="B35:C35"/>
    <mergeCell ref="B36:C36"/>
    <mergeCell ref="B37:C37"/>
    <mergeCell ref="B38:C38"/>
    <mergeCell ref="D3:E3"/>
    <mergeCell ref="C9:C10"/>
    <mergeCell ref="D9:E10"/>
    <mergeCell ref="D7:E7"/>
    <mergeCell ref="B34:C34"/>
    <mergeCell ref="A5:B5"/>
    <mergeCell ref="A27:F29"/>
    <mergeCell ref="D30:E30"/>
    <mergeCell ref="A23:F23"/>
    <mergeCell ref="D12:E13"/>
    <mergeCell ref="D15:E16"/>
    <mergeCell ref="D18:E19"/>
    <mergeCell ref="C12:C13"/>
    <mergeCell ref="C15:C16"/>
    <mergeCell ref="C18:C19"/>
  </mergeCells>
  <phoneticPr fontId="2"/>
  <conditionalFormatting sqref="E35:E39">
    <cfRule type="expression" dxfId="0" priority="1">
      <formula>COUNTIF($D35:$D35,"&gt;0")+COUNTIF($E35:$E35,"無")=2</formula>
    </cfRule>
  </conditionalFormatting>
  <dataValidations count="1">
    <dataValidation type="list" allowBlank="1" showInputMessage="1" showErrorMessage="1" sqref="E35:E39">
      <formula1>"有,無"</formula1>
    </dataValidation>
  </dataValidations>
  <pageMargins left="0.7" right="0.7" top="0.75" bottom="0.75" header="0.3" footer="0.3"/>
  <pageSetup paperSize="9" scale="71"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C7" sqref="C7:J7"/>
    </sheetView>
  </sheetViews>
  <sheetFormatPr defaultRowHeight="18.75"/>
  <cols>
    <col min="1" max="1" width="7.375" style="22" bestFit="1" customWidth="1"/>
    <col min="2" max="2" width="21.375" style="2" bestFit="1" customWidth="1"/>
    <col min="3" max="3" width="4.875" style="2" customWidth="1"/>
    <col min="4" max="4" width="17" style="2" customWidth="1"/>
    <col min="5" max="6" width="20" style="2" customWidth="1"/>
    <col min="7" max="7" width="20.125" style="2" customWidth="1"/>
    <col min="8" max="9" width="11.875" style="2" customWidth="1"/>
    <col min="10" max="10" width="17.375" style="2" customWidth="1"/>
    <col min="11" max="16384" width="9" style="2"/>
  </cols>
  <sheetData>
    <row r="1" spans="1:10" s="95" customFormat="1" ht="20.100000000000001" customHeight="1">
      <c r="A1" s="75" t="s">
        <v>121</v>
      </c>
      <c r="B1" s="75"/>
    </row>
    <row r="2" spans="1:10" ht="15" customHeight="1">
      <c r="B2" s="1"/>
    </row>
    <row r="3" spans="1:10" ht="25.5">
      <c r="B3" s="193" t="s">
        <v>124</v>
      </c>
      <c r="C3" s="193"/>
      <c r="D3" s="193"/>
      <c r="E3" s="193"/>
      <c r="F3" s="193"/>
      <c r="G3" s="193"/>
      <c r="H3" s="193"/>
      <c r="I3" s="193"/>
      <c r="J3" s="193"/>
    </row>
    <row r="4" spans="1:10" ht="20.100000000000001" customHeight="1">
      <c r="B4" s="194" t="s">
        <v>57</v>
      </c>
      <c r="C4" s="194"/>
      <c r="D4" s="194"/>
      <c r="E4" s="194"/>
      <c r="F4" s="194"/>
      <c r="G4" s="194"/>
      <c r="H4" s="194"/>
      <c r="I4" s="194"/>
      <c r="J4" s="194"/>
    </row>
    <row r="5" spans="1:10" ht="15" customHeight="1" thickBot="1"/>
    <row r="6" spans="1:10" ht="21" customHeight="1">
      <c r="A6" s="31" t="s">
        <v>15</v>
      </c>
      <c r="B6" s="32" t="s">
        <v>35</v>
      </c>
      <c r="C6" s="400" t="s">
        <v>137</v>
      </c>
      <c r="D6" s="401"/>
      <c r="E6" s="401"/>
      <c r="F6" s="401"/>
      <c r="G6" s="401"/>
      <c r="H6" s="401"/>
      <c r="I6" s="401"/>
      <c r="J6" s="402"/>
    </row>
    <row r="7" spans="1:10" ht="21" customHeight="1">
      <c r="A7" s="33" t="s">
        <v>16</v>
      </c>
      <c r="B7" s="23" t="s">
        <v>40</v>
      </c>
      <c r="C7" s="390" t="s">
        <v>138</v>
      </c>
      <c r="D7" s="384"/>
      <c r="E7" s="384"/>
      <c r="F7" s="384"/>
      <c r="G7" s="384"/>
      <c r="H7" s="384"/>
      <c r="I7" s="384"/>
      <c r="J7" s="385"/>
    </row>
    <row r="8" spans="1:10" s="1" customFormat="1" ht="21" customHeight="1">
      <c r="A8" s="34" t="s">
        <v>17</v>
      </c>
      <c r="B8" s="20" t="s">
        <v>32</v>
      </c>
      <c r="C8" s="189" t="s">
        <v>3</v>
      </c>
      <c r="D8" s="190"/>
      <c r="E8" s="403" t="s">
        <v>139</v>
      </c>
      <c r="F8" s="404"/>
      <c r="G8" s="97" t="s">
        <v>4</v>
      </c>
      <c r="H8" s="403" t="s">
        <v>199</v>
      </c>
      <c r="I8" s="403"/>
      <c r="J8" s="405"/>
    </row>
    <row r="9" spans="1:10" ht="21" customHeight="1">
      <c r="A9" s="33" t="s">
        <v>19</v>
      </c>
      <c r="B9" s="20" t="s">
        <v>31</v>
      </c>
      <c r="C9" s="189" t="s">
        <v>1</v>
      </c>
      <c r="D9" s="190"/>
      <c r="E9" s="403" t="s">
        <v>141</v>
      </c>
      <c r="F9" s="404"/>
      <c r="G9" s="96" t="s">
        <v>2</v>
      </c>
      <c r="H9" s="403" t="s">
        <v>200</v>
      </c>
      <c r="I9" s="403"/>
      <c r="J9" s="405"/>
    </row>
    <row r="10" spans="1:10" ht="20.100000000000001" customHeight="1" thickBot="1">
      <c r="A10" s="35" t="s">
        <v>20</v>
      </c>
      <c r="B10" s="36" t="s">
        <v>30</v>
      </c>
      <c r="C10" s="191" t="s">
        <v>9</v>
      </c>
      <c r="D10" s="192"/>
      <c r="E10" s="406" t="s">
        <v>143</v>
      </c>
      <c r="F10" s="407"/>
      <c r="G10" s="98" t="s">
        <v>10</v>
      </c>
      <c r="H10" s="386" t="s">
        <v>144</v>
      </c>
      <c r="I10" s="187"/>
      <c r="J10" s="188"/>
    </row>
    <row r="11" spans="1:10" ht="33.75" customHeight="1">
      <c r="A11" s="276" t="s">
        <v>38</v>
      </c>
      <c r="B11" s="227" t="s">
        <v>36</v>
      </c>
      <c r="C11" s="278" t="s">
        <v>67</v>
      </c>
      <c r="D11" s="280"/>
      <c r="E11" s="280"/>
      <c r="F11" s="280"/>
      <c r="G11" s="280"/>
      <c r="H11" s="280"/>
      <c r="I11" s="280"/>
      <c r="J11" s="281"/>
    </row>
    <row r="12" spans="1:10" s="4" customFormat="1" ht="39" customHeight="1">
      <c r="A12" s="224"/>
      <c r="B12" s="228"/>
      <c r="C12" s="11" t="s">
        <v>6</v>
      </c>
      <c r="D12" s="6" t="s">
        <v>8</v>
      </c>
      <c r="E12" s="7" t="s">
        <v>63</v>
      </c>
      <c r="F12" s="7" t="s">
        <v>58</v>
      </c>
      <c r="G12" s="7" t="s">
        <v>59</v>
      </c>
      <c r="H12" s="10" t="s">
        <v>61</v>
      </c>
      <c r="I12" s="9" t="s">
        <v>60</v>
      </c>
      <c r="J12" s="77" t="s">
        <v>117</v>
      </c>
    </row>
    <row r="13" spans="1:10" s="5" customFormat="1" ht="33">
      <c r="A13" s="224"/>
      <c r="B13" s="228"/>
      <c r="C13" s="3">
        <v>1</v>
      </c>
      <c r="D13" s="121" t="s">
        <v>204</v>
      </c>
      <c r="E13" s="108"/>
      <c r="F13" s="109" t="s">
        <v>206</v>
      </c>
      <c r="G13" s="109" t="s">
        <v>208</v>
      </c>
      <c r="H13" s="110" t="s">
        <v>160</v>
      </c>
      <c r="I13" s="111" t="s">
        <v>197</v>
      </c>
      <c r="J13" s="112">
        <v>450000</v>
      </c>
    </row>
    <row r="14" spans="1:10" s="5" customFormat="1">
      <c r="A14" s="224"/>
      <c r="B14" s="228"/>
      <c r="C14" s="3">
        <v>2</v>
      </c>
      <c r="D14" s="121" t="s">
        <v>205</v>
      </c>
      <c r="E14" s="108"/>
      <c r="F14" s="109" t="s">
        <v>207</v>
      </c>
      <c r="G14" s="109" t="s">
        <v>208</v>
      </c>
      <c r="H14" s="110" t="s">
        <v>160</v>
      </c>
      <c r="I14" s="111" t="s">
        <v>197</v>
      </c>
      <c r="J14" s="112">
        <v>6000</v>
      </c>
    </row>
    <row r="15" spans="1:10" s="5" customFormat="1">
      <c r="A15" s="224"/>
      <c r="B15" s="228"/>
      <c r="C15" s="3">
        <v>3</v>
      </c>
      <c r="D15" s="121"/>
      <c r="E15" s="108"/>
      <c r="F15" s="109"/>
      <c r="G15" s="109"/>
      <c r="H15" s="110"/>
      <c r="I15" s="111"/>
      <c r="J15" s="112"/>
    </row>
    <row r="16" spans="1:10" s="5" customFormat="1">
      <c r="A16" s="224"/>
      <c r="B16" s="228"/>
      <c r="C16" s="3">
        <v>4</v>
      </c>
      <c r="D16" s="121"/>
      <c r="E16" s="108"/>
      <c r="F16" s="109"/>
      <c r="G16" s="109"/>
      <c r="H16" s="110"/>
      <c r="I16" s="111"/>
      <c r="J16" s="112"/>
    </row>
    <row r="17" spans="1:10" s="5" customFormat="1">
      <c r="A17" s="224"/>
      <c r="B17" s="228"/>
      <c r="C17" s="3">
        <v>5</v>
      </c>
      <c r="D17" s="121"/>
      <c r="E17" s="108"/>
      <c r="F17" s="109"/>
      <c r="G17" s="109"/>
      <c r="H17" s="110"/>
      <c r="I17" s="111"/>
      <c r="J17" s="112"/>
    </row>
    <row r="18" spans="1:10" s="5" customFormat="1">
      <c r="A18" s="224"/>
      <c r="B18" s="228"/>
      <c r="C18" s="3">
        <v>6</v>
      </c>
      <c r="D18" s="121"/>
      <c r="E18" s="108"/>
      <c r="F18" s="109"/>
      <c r="G18" s="109"/>
      <c r="H18" s="110"/>
      <c r="I18" s="111"/>
      <c r="J18" s="112"/>
    </row>
    <row r="19" spans="1:10" s="5" customFormat="1">
      <c r="A19" s="224"/>
      <c r="B19" s="228"/>
      <c r="C19" s="3">
        <v>7</v>
      </c>
      <c r="D19" s="121"/>
      <c r="E19" s="108"/>
      <c r="F19" s="109"/>
      <c r="G19" s="109"/>
      <c r="H19" s="110"/>
      <c r="I19" s="111"/>
      <c r="J19" s="112"/>
    </row>
    <row r="20" spans="1:10" s="5" customFormat="1">
      <c r="A20" s="224"/>
      <c r="B20" s="228"/>
      <c r="C20" s="3">
        <v>8</v>
      </c>
      <c r="D20" s="121"/>
      <c r="E20" s="108"/>
      <c r="F20" s="109"/>
      <c r="G20" s="109"/>
      <c r="H20" s="110"/>
      <c r="I20" s="111"/>
      <c r="J20" s="112"/>
    </row>
    <row r="21" spans="1:10" s="5" customFormat="1">
      <c r="A21" s="224"/>
      <c r="B21" s="228"/>
      <c r="C21" s="3">
        <v>9</v>
      </c>
      <c r="D21" s="121"/>
      <c r="E21" s="108"/>
      <c r="F21" s="109"/>
      <c r="G21" s="109"/>
      <c r="H21" s="110"/>
      <c r="I21" s="111"/>
      <c r="J21" s="112"/>
    </row>
    <row r="22" spans="1:10" s="5" customFormat="1">
      <c r="A22" s="224"/>
      <c r="B22" s="228"/>
      <c r="C22" s="3">
        <v>10</v>
      </c>
      <c r="D22" s="121"/>
      <c r="E22" s="108"/>
      <c r="F22" s="109"/>
      <c r="G22" s="109"/>
      <c r="H22" s="110"/>
      <c r="I22" s="111"/>
      <c r="J22" s="112"/>
    </row>
    <row r="23" spans="1:10" ht="19.5">
      <c r="A23" s="224"/>
      <c r="B23" s="228"/>
      <c r="C23" s="233" t="s">
        <v>44</v>
      </c>
      <c r="D23" s="234"/>
      <c r="E23" s="234"/>
      <c r="F23" s="234"/>
      <c r="G23" s="234"/>
      <c r="H23" s="234"/>
      <c r="I23" s="234"/>
      <c r="J23" s="68">
        <f>SUM(J13:J22)</f>
        <v>456000</v>
      </c>
    </row>
    <row r="24" spans="1:10" ht="33.75" customHeight="1">
      <c r="A24" s="224"/>
      <c r="B24" s="228"/>
      <c r="C24" s="306" t="s">
        <v>68</v>
      </c>
      <c r="D24" s="236"/>
      <c r="E24" s="236"/>
      <c r="F24" s="236"/>
      <c r="G24" s="236"/>
      <c r="H24" s="236"/>
      <c r="I24" s="236"/>
      <c r="J24" s="237"/>
    </row>
    <row r="25" spans="1:10" ht="37.5">
      <c r="A25" s="224"/>
      <c r="B25" s="228"/>
      <c r="C25" s="11" t="s">
        <v>6</v>
      </c>
      <c r="D25" s="6" t="s">
        <v>8</v>
      </c>
      <c r="E25" s="7" t="s">
        <v>63</v>
      </c>
      <c r="F25" s="7" t="s">
        <v>58</v>
      </c>
      <c r="G25" s="7" t="s">
        <v>59</v>
      </c>
      <c r="H25" s="10" t="s">
        <v>61</v>
      </c>
      <c r="I25" s="9" t="s">
        <v>60</v>
      </c>
      <c r="J25" s="77" t="s">
        <v>117</v>
      </c>
    </row>
    <row r="26" spans="1:10" ht="49.5">
      <c r="A26" s="224"/>
      <c r="B26" s="228"/>
      <c r="C26" s="3">
        <v>1</v>
      </c>
      <c r="D26" s="136" t="s">
        <v>209</v>
      </c>
      <c r="E26" s="137"/>
      <c r="F26" s="109" t="s">
        <v>210</v>
      </c>
      <c r="G26" s="109" t="s">
        <v>208</v>
      </c>
      <c r="H26" s="110"/>
      <c r="I26" s="111"/>
      <c r="J26" s="118">
        <v>120000</v>
      </c>
    </row>
    <row r="27" spans="1:10" ht="66">
      <c r="A27" s="224"/>
      <c r="B27" s="228"/>
      <c r="C27" s="3">
        <v>2</v>
      </c>
      <c r="D27" s="136" t="s">
        <v>209</v>
      </c>
      <c r="E27" s="137"/>
      <c r="F27" s="109" t="s">
        <v>211</v>
      </c>
      <c r="G27" s="109" t="s">
        <v>208</v>
      </c>
      <c r="H27" s="110"/>
      <c r="I27" s="111"/>
      <c r="J27" s="118">
        <v>300000</v>
      </c>
    </row>
    <row r="28" spans="1:10" ht="20.100000000000001" customHeight="1">
      <c r="A28" s="224"/>
      <c r="B28" s="228"/>
      <c r="C28" s="3">
        <v>3</v>
      </c>
      <c r="D28" s="136"/>
      <c r="E28" s="137"/>
      <c r="F28" s="109"/>
      <c r="G28" s="109"/>
      <c r="H28" s="110"/>
      <c r="I28" s="111"/>
      <c r="J28" s="118"/>
    </row>
    <row r="29" spans="1:10" ht="20.100000000000001" customHeight="1">
      <c r="A29" s="224"/>
      <c r="B29" s="228"/>
      <c r="C29" s="3">
        <v>4</v>
      </c>
      <c r="D29" s="136"/>
      <c r="E29" s="137"/>
      <c r="F29" s="109"/>
      <c r="G29" s="109"/>
      <c r="H29" s="110"/>
      <c r="I29" s="111"/>
      <c r="J29" s="118"/>
    </row>
    <row r="30" spans="1:10" ht="20.100000000000001" customHeight="1">
      <c r="A30" s="224"/>
      <c r="B30" s="228"/>
      <c r="C30" s="3">
        <v>5</v>
      </c>
      <c r="D30" s="136"/>
      <c r="E30" s="137"/>
      <c r="F30" s="109"/>
      <c r="G30" s="109"/>
      <c r="H30" s="110"/>
      <c r="I30" s="111"/>
      <c r="J30" s="118"/>
    </row>
    <row r="31" spans="1:10" ht="20.100000000000001" customHeight="1">
      <c r="A31" s="224"/>
      <c r="B31" s="228"/>
      <c r="C31" s="3">
        <v>6</v>
      </c>
      <c r="D31" s="136"/>
      <c r="E31" s="137"/>
      <c r="F31" s="109"/>
      <c r="G31" s="109"/>
      <c r="H31" s="110"/>
      <c r="I31" s="111"/>
      <c r="J31" s="118"/>
    </row>
    <row r="32" spans="1:10" ht="20.100000000000001" customHeight="1">
      <c r="A32" s="224"/>
      <c r="B32" s="228"/>
      <c r="C32" s="3">
        <v>7</v>
      </c>
      <c r="D32" s="136"/>
      <c r="E32" s="137"/>
      <c r="F32" s="109"/>
      <c r="G32" s="109"/>
      <c r="H32" s="110"/>
      <c r="I32" s="111"/>
      <c r="J32" s="118"/>
    </row>
    <row r="33" spans="1:10" ht="20.100000000000001" customHeight="1">
      <c r="A33" s="224"/>
      <c r="B33" s="228"/>
      <c r="C33" s="3">
        <v>8</v>
      </c>
      <c r="D33" s="136"/>
      <c r="E33" s="137"/>
      <c r="F33" s="109"/>
      <c r="G33" s="109"/>
      <c r="H33" s="110"/>
      <c r="I33" s="111"/>
      <c r="J33" s="118"/>
    </row>
    <row r="34" spans="1:10" ht="20.100000000000001" customHeight="1">
      <c r="A34" s="224"/>
      <c r="B34" s="228"/>
      <c r="C34" s="3">
        <v>9</v>
      </c>
      <c r="D34" s="136"/>
      <c r="E34" s="137"/>
      <c r="F34" s="109"/>
      <c r="G34" s="109"/>
      <c r="H34" s="110"/>
      <c r="I34" s="111"/>
      <c r="J34" s="118"/>
    </row>
    <row r="35" spans="1:10" ht="20.100000000000001" customHeight="1">
      <c r="A35" s="224"/>
      <c r="B35" s="228"/>
      <c r="C35" s="3">
        <v>10</v>
      </c>
      <c r="D35" s="136"/>
      <c r="E35" s="138"/>
      <c r="F35" s="139"/>
      <c r="G35" s="139"/>
      <c r="H35" s="110"/>
      <c r="I35" s="111"/>
      <c r="J35" s="118"/>
    </row>
    <row r="36" spans="1:10" ht="20.100000000000001" customHeight="1">
      <c r="A36" s="224"/>
      <c r="B36" s="305"/>
      <c r="C36" s="233" t="s">
        <v>45</v>
      </c>
      <c r="D36" s="234"/>
      <c r="E36" s="234"/>
      <c r="F36" s="234"/>
      <c r="G36" s="234"/>
      <c r="H36" s="234"/>
      <c r="I36" s="234"/>
      <c r="J36" s="68">
        <f>SUM(J25:J34)</f>
        <v>420000</v>
      </c>
    </row>
    <row r="37" spans="1:10" ht="20.100000000000001" customHeight="1" thickBot="1">
      <c r="A37" s="224"/>
      <c r="B37" s="305"/>
      <c r="C37" s="307" t="s">
        <v>66</v>
      </c>
      <c r="D37" s="308"/>
      <c r="E37" s="308"/>
      <c r="F37" s="308"/>
      <c r="G37" s="308"/>
      <c r="H37" s="308"/>
      <c r="I37" s="308"/>
      <c r="J37" s="145">
        <f>IF(J36&gt;J23/2,J23/2,J36)</f>
        <v>228000</v>
      </c>
    </row>
    <row r="38" spans="1:10" ht="24" customHeight="1">
      <c r="A38" s="37" t="s">
        <v>39</v>
      </c>
      <c r="B38" s="38" t="s">
        <v>29</v>
      </c>
      <c r="C38" s="326">
        <f>J23+J36</f>
        <v>876000</v>
      </c>
      <c r="D38" s="327"/>
      <c r="E38" s="328"/>
      <c r="F38" s="320" t="s">
        <v>43</v>
      </c>
      <c r="G38" s="321"/>
      <c r="H38" s="321"/>
      <c r="I38" s="321"/>
      <c r="J38" s="322"/>
    </row>
    <row r="39" spans="1:10" ht="24" customHeight="1">
      <c r="A39" s="39" t="s">
        <v>22</v>
      </c>
      <c r="B39" s="21" t="s">
        <v>28</v>
      </c>
      <c r="C39" s="309">
        <f>IF(1000000&lt;J23+J37,1000000,J23+J37)</f>
        <v>684000</v>
      </c>
      <c r="D39" s="310"/>
      <c r="E39" s="311"/>
      <c r="F39" s="312" t="s">
        <v>215</v>
      </c>
      <c r="G39" s="313"/>
      <c r="H39" s="313"/>
      <c r="I39" s="313"/>
      <c r="J39" s="314"/>
    </row>
    <row r="40" spans="1:10" ht="24" customHeight="1" thickBot="1">
      <c r="A40" s="40" t="s">
        <v>23</v>
      </c>
      <c r="B40" s="41" t="s">
        <v>27</v>
      </c>
      <c r="C40" s="251">
        <v>0.75</v>
      </c>
      <c r="D40" s="252"/>
      <c r="E40" s="253"/>
      <c r="F40" s="315" t="s">
        <v>65</v>
      </c>
      <c r="G40" s="316"/>
      <c r="H40" s="316"/>
      <c r="I40" s="316"/>
      <c r="J40" s="317"/>
    </row>
    <row r="41" spans="1:10" ht="24" customHeight="1" thickBot="1">
      <c r="A41" s="42" t="s">
        <v>24</v>
      </c>
      <c r="B41" s="43" t="s">
        <v>26</v>
      </c>
      <c r="C41" s="210">
        <f>ROUNDDOWN(C39*C40,-3)</f>
        <v>513000</v>
      </c>
      <c r="D41" s="211"/>
      <c r="E41" s="212"/>
      <c r="F41" s="408" t="s">
        <v>53</v>
      </c>
      <c r="G41" s="409"/>
      <c r="H41" s="409"/>
      <c r="I41" s="409"/>
      <c r="J41" s="410"/>
    </row>
    <row r="42" spans="1:10" ht="6.75" customHeight="1"/>
    <row r="43" spans="1:10">
      <c r="A43" s="226" t="s">
        <v>11</v>
      </c>
      <c r="B43" s="226"/>
      <c r="C43" s="226"/>
      <c r="D43" s="226"/>
      <c r="E43" s="226"/>
      <c r="F43" s="226"/>
      <c r="G43" s="226"/>
      <c r="H43" s="226"/>
      <c r="I43" s="226"/>
      <c r="J43" s="226"/>
    </row>
    <row r="44" spans="1:10">
      <c r="A44" s="201" t="s">
        <v>41</v>
      </c>
      <c r="B44" s="201"/>
      <c r="C44" s="201"/>
      <c r="D44" s="201"/>
      <c r="E44" s="201"/>
      <c r="F44" s="201"/>
      <c r="G44" s="201"/>
      <c r="H44" s="201"/>
      <c r="I44" s="201"/>
      <c r="J44" s="201"/>
    </row>
    <row r="45" spans="1:10">
      <c r="A45" s="201" t="s">
        <v>12</v>
      </c>
      <c r="B45" s="201"/>
      <c r="C45" s="201"/>
      <c r="D45" s="201"/>
      <c r="E45" s="201"/>
      <c r="F45" s="201"/>
      <c r="G45" s="201"/>
      <c r="H45" s="201"/>
      <c r="I45" s="201"/>
      <c r="J45" s="201"/>
    </row>
    <row r="46" spans="1:10">
      <c r="A46" s="201" t="s">
        <v>13</v>
      </c>
      <c r="B46" s="201"/>
      <c r="C46" s="201"/>
      <c r="D46" s="201"/>
      <c r="E46" s="201"/>
      <c r="F46" s="201"/>
      <c r="G46" s="201"/>
      <c r="H46" s="201"/>
      <c r="I46" s="201"/>
      <c r="J46" s="201"/>
    </row>
    <row r="47" spans="1:10">
      <c r="A47" s="201" t="s">
        <v>14</v>
      </c>
      <c r="B47" s="201"/>
      <c r="C47" s="201"/>
      <c r="D47" s="201"/>
      <c r="E47" s="201"/>
      <c r="F47" s="201"/>
      <c r="G47" s="201"/>
      <c r="H47" s="201"/>
      <c r="I47" s="201"/>
      <c r="J47" s="201"/>
    </row>
  </sheetData>
  <mergeCells count="33">
    <mergeCell ref="A47:J47"/>
    <mergeCell ref="C41:E41"/>
    <mergeCell ref="F41:J41"/>
    <mergeCell ref="A43:J43"/>
    <mergeCell ref="A44:J44"/>
    <mergeCell ref="A45:J45"/>
    <mergeCell ref="A46:J46"/>
    <mergeCell ref="C38:E38"/>
    <mergeCell ref="F38:J38"/>
    <mergeCell ref="C39:E39"/>
    <mergeCell ref="F39:J39"/>
    <mergeCell ref="C40:E40"/>
    <mergeCell ref="F40:J40"/>
    <mergeCell ref="A11:A37"/>
    <mergeCell ref="B11:B37"/>
    <mergeCell ref="C11:J11"/>
    <mergeCell ref="C23:I23"/>
    <mergeCell ref="C24:J24"/>
    <mergeCell ref="C36:I36"/>
    <mergeCell ref="C37:I37"/>
    <mergeCell ref="C9:D9"/>
    <mergeCell ref="E9:F9"/>
    <mergeCell ref="H9:J9"/>
    <mergeCell ref="C10:D10"/>
    <mergeCell ref="E10:F10"/>
    <mergeCell ref="H10:J10"/>
    <mergeCell ref="B3:J3"/>
    <mergeCell ref="B4:J4"/>
    <mergeCell ref="C6:J6"/>
    <mergeCell ref="C7:J7"/>
    <mergeCell ref="C8:D8"/>
    <mergeCell ref="E8:F8"/>
    <mergeCell ref="H8:J8"/>
  </mergeCells>
  <phoneticPr fontId="2"/>
  <conditionalFormatting sqref="E13:E22 E26:E35">
    <cfRule type="expression" dxfId="1" priority="1">
      <formula>$D13="その他"</formula>
    </cfRule>
  </conditionalFormatting>
  <dataValidations count="6">
    <dataValidation type="list" allowBlank="1" showInputMessage="1" showErrorMessage="1" sqref="C7:J7">
      <formula1>"私学助成,施設型給付,幼稚園型認定こども園"</formula1>
    </dataValidation>
    <dataValidation type="list" allowBlank="1" showInputMessage="1" showErrorMessage="1" sqref="G13:G22 G26:G35">
      <formula1>"幼稚園教諭の事務負担軽減,コロナ禍においてニーズが顕在化したICT化環境整備"</formula1>
    </dataValidation>
    <dataValidation type="list" allowBlank="1" showInputMessage="1" showErrorMessage="1" sqref="D13:D22">
      <formula1>"システム購入費,システムリース料,システム改修費,システム保守費,通信費,工事費,附属品購入費,消耗品購入費,その他"</formula1>
    </dataValidation>
    <dataValidation type="list" allowBlank="1" showInputMessage="1" showErrorMessage="1" sqref="H13:I22 H26:I35">
      <formula1>"R3.4月,R3.5月,R3.6月,R3.7月,R3.8月,R3.9月,R3.10月,R3.11月,R3.12月,R4.1月,R4.2月,R4.3月"</formula1>
    </dataValidation>
    <dataValidation type="list" allowBlank="1" showInputMessage="1" showErrorMessage="1" sqref="D26:D35">
      <formula1>"備品購入費,その他"</formula1>
    </dataValidation>
    <dataValidation type="list" allowBlank="1" showInputMessage="1" showErrorMessage="1" sqref="E8">
      <formula1>"学校法人立"</formula1>
    </dataValidation>
  </dataValidations>
  <hyperlinks>
    <hyperlink ref="H10" r:id="rId1"/>
  </hyperlinks>
  <printOptions horizontalCentered="1"/>
  <pageMargins left="0.70866141732283472" right="0.51181102362204722" top="0.55118110236220474" bottom="0.55118110236220474" header="0.31496062992125984" footer="0.31496062992125984"/>
  <pageSetup paperSize="9" scale="53"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view="pageBreakPreview" zoomScaleNormal="100" zoomScaleSheetLayoutView="100" workbookViewId="0">
      <selection activeCell="C7" sqref="C7:I7"/>
    </sheetView>
  </sheetViews>
  <sheetFormatPr defaultRowHeight="18.75"/>
  <cols>
    <col min="1" max="1" width="7.375" style="22" bestFit="1" customWidth="1"/>
    <col min="2" max="2" width="21.375" style="2" bestFit="1" customWidth="1"/>
    <col min="3" max="3" width="5.5" style="2" customWidth="1"/>
    <col min="4" max="4" width="10.75" style="2" customWidth="1"/>
    <col min="5" max="5" width="12.75" style="2" customWidth="1"/>
    <col min="6" max="6" width="28.75" style="2" customWidth="1"/>
    <col min="7" max="7" width="20.125" style="2" customWidth="1"/>
    <col min="8" max="8" width="32.75" style="2" customWidth="1"/>
    <col min="9" max="9" width="20.25" style="2" customWidth="1"/>
    <col min="10" max="16384" width="9" style="2"/>
  </cols>
  <sheetData>
    <row r="1" spans="1:10" ht="20.100000000000001" customHeight="1">
      <c r="A1" s="1" t="s">
        <v>122</v>
      </c>
      <c r="B1" s="1"/>
    </row>
    <row r="2" spans="1:10" ht="15" customHeight="1">
      <c r="B2" s="1"/>
    </row>
    <row r="3" spans="1:10" ht="25.5">
      <c r="B3" s="193" t="s">
        <v>124</v>
      </c>
      <c r="C3" s="193"/>
      <c r="D3" s="193"/>
      <c r="E3" s="193"/>
      <c r="F3" s="193"/>
      <c r="G3" s="193"/>
      <c r="H3" s="193"/>
      <c r="I3" s="193"/>
    </row>
    <row r="4" spans="1:10" ht="20.100000000000001" customHeight="1">
      <c r="B4" s="194" t="s">
        <v>90</v>
      </c>
      <c r="C4" s="194"/>
      <c r="D4" s="194"/>
      <c r="E4" s="194"/>
      <c r="F4" s="194"/>
      <c r="G4" s="194"/>
      <c r="H4" s="194"/>
      <c r="I4" s="194"/>
    </row>
    <row r="5" spans="1:10" ht="15" customHeight="1" thickBot="1"/>
    <row r="6" spans="1:10" ht="21" customHeight="1">
      <c r="A6" s="31" t="s">
        <v>15</v>
      </c>
      <c r="B6" s="32" t="s">
        <v>35</v>
      </c>
      <c r="C6" s="400" t="s">
        <v>137</v>
      </c>
      <c r="D6" s="401"/>
      <c r="E6" s="401"/>
      <c r="F6" s="401"/>
      <c r="G6" s="401"/>
      <c r="H6" s="401"/>
      <c r="I6" s="402"/>
    </row>
    <row r="7" spans="1:10" ht="21" customHeight="1">
      <c r="A7" s="33" t="s">
        <v>16</v>
      </c>
      <c r="B7" s="23" t="s">
        <v>40</v>
      </c>
      <c r="C7" s="390" t="s">
        <v>138</v>
      </c>
      <c r="D7" s="384"/>
      <c r="E7" s="384"/>
      <c r="F7" s="384"/>
      <c r="G7" s="384"/>
      <c r="H7" s="384"/>
      <c r="I7" s="385"/>
    </row>
    <row r="8" spans="1:10" s="1" customFormat="1" ht="21" customHeight="1">
      <c r="A8" s="34" t="s">
        <v>17</v>
      </c>
      <c r="B8" s="20" t="s">
        <v>32</v>
      </c>
      <c r="C8" s="189" t="s">
        <v>3</v>
      </c>
      <c r="D8" s="190"/>
      <c r="E8" s="190"/>
      <c r="F8" s="166" t="s">
        <v>139</v>
      </c>
      <c r="G8" s="163" t="s">
        <v>4</v>
      </c>
      <c r="H8" s="414" t="s">
        <v>199</v>
      </c>
      <c r="I8" s="415"/>
      <c r="J8" s="2"/>
    </row>
    <row r="9" spans="1:10" ht="21" customHeight="1">
      <c r="A9" s="33" t="s">
        <v>19</v>
      </c>
      <c r="B9" s="20" t="s">
        <v>31</v>
      </c>
      <c r="C9" s="189" t="s">
        <v>1</v>
      </c>
      <c r="D9" s="190"/>
      <c r="E9" s="190"/>
      <c r="F9" s="166" t="s">
        <v>141</v>
      </c>
      <c r="G9" s="162" t="s">
        <v>2</v>
      </c>
      <c r="H9" s="414" t="s">
        <v>200</v>
      </c>
      <c r="I9" s="415"/>
    </row>
    <row r="10" spans="1:10" ht="20.100000000000001" customHeight="1" thickBot="1">
      <c r="A10" s="35" t="s">
        <v>20</v>
      </c>
      <c r="B10" s="36" t="s">
        <v>30</v>
      </c>
      <c r="C10" s="191" t="s">
        <v>9</v>
      </c>
      <c r="D10" s="192"/>
      <c r="E10" s="192"/>
      <c r="F10" s="167" t="s">
        <v>143</v>
      </c>
      <c r="G10" s="165" t="s">
        <v>10</v>
      </c>
      <c r="H10" s="386" t="s">
        <v>144</v>
      </c>
      <c r="I10" s="391"/>
    </row>
    <row r="11" spans="1:10" ht="19.5" customHeight="1">
      <c r="A11" s="223" t="s">
        <v>38</v>
      </c>
      <c r="B11" s="353" t="s">
        <v>36</v>
      </c>
      <c r="C11" s="375" t="s">
        <v>96</v>
      </c>
      <c r="D11" s="376"/>
      <c r="E11" s="376"/>
      <c r="F11" s="376"/>
      <c r="G11" s="376"/>
      <c r="H11" s="376"/>
      <c r="I11" s="377"/>
    </row>
    <row r="12" spans="1:10">
      <c r="A12" s="276"/>
      <c r="B12" s="354"/>
      <c r="C12" s="366" t="s">
        <v>92</v>
      </c>
      <c r="D12" s="367"/>
      <c r="E12" s="367"/>
      <c r="F12" s="411" t="s">
        <v>216</v>
      </c>
      <c r="G12" s="412"/>
      <c r="H12" s="412"/>
      <c r="I12" s="413"/>
    </row>
    <row r="13" spans="1:10" ht="34.5" customHeight="1">
      <c r="A13" s="276"/>
      <c r="B13" s="354"/>
      <c r="C13" s="366" t="s">
        <v>95</v>
      </c>
      <c r="D13" s="367"/>
      <c r="E13" s="367"/>
      <c r="F13" s="416" t="s">
        <v>217</v>
      </c>
      <c r="G13" s="417"/>
      <c r="H13" s="417"/>
      <c r="I13" s="418"/>
    </row>
    <row r="14" spans="1:10">
      <c r="A14" s="276"/>
      <c r="B14" s="354"/>
      <c r="C14" s="366" t="s">
        <v>91</v>
      </c>
      <c r="D14" s="367"/>
      <c r="E14" s="367"/>
      <c r="F14" s="419">
        <v>44433</v>
      </c>
      <c r="G14" s="420"/>
      <c r="H14" s="420"/>
      <c r="I14" s="421"/>
    </row>
    <row r="15" spans="1:10">
      <c r="A15" s="276"/>
      <c r="B15" s="354"/>
      <c r="C15" s="366" t="s">
        <v>94</v>
      </c>
      <c r="D15" s="367"/>
      <c r="E15" s="367"/>
      <c r="F15" s="411" t="s">
        <v>137</v>
      </c>
      <c r="G15" s="412"/>
      <c r="H15" s="412"/>
      <c r="I15" s="413"/>
    </row>
    <row r="16" spans="1:10" s="4" customFormat="1" ht="33">
      <c r="A16" s="276"/>
      <c r="B16" s="354"/>
      <c r="C16" s="61" t="s">
        <v>6</v>
      </c>
      <c r="D16" s="50" t="s">
        <v>93</v>
      </c>
      <c r="E16" s="266" t="s">
        <v>105</v>
      </c>
      <c r="F16" s="267"/>
      <c r="G16" s="267"/>
      <c r="H16" s="268"/>
      <c r="I16" s="76" t="s">
        <v>117</v>
      </c>
    </row>
    <row r="17" spans="1:9" s="5" customFormat="1">
      <c r="A17" s="276"/>
      <c r="B17" s="354"/>
      <c r="C17" s="3">
        <v>1</v>
      </c>
      <c r="D17" s="142" t="s">
        <v>218</v>
      </c>
      <c r="E17" s="422" t="s">
        <v>220</v>
      </c>
      <c r="F17" s="423"/>
      <c r="G17" s="423"/>
      <c r="H17" s="424"/>
      <c r="I17" s="112">
        <v>25000</v>
      </c>
    </row>
    <row r="18" spans="1:9" s="5" customFormat="1">
      <c r="A18" s="276"/>
      <c r="B18" s="354"/>
      <c r="C18" s="3">
        <v>2</v>
      </c>
      <c r="D18" s="142" t="s">
        <v>176</v>
      </c>
      <c r="E18" s="422" t="s">
        <v>221</v>
      </c>
      <c r="F18" s="423"/>
      <c r="G18" s="423"/>
      <c r="H18" s="424"/>
      <c r="I18" s="112">
        <v>1800</v>
      </c>
    </row>
    <row r="19" spans="1:9" s="5" customFormat="1">
      <c r="A19" s="276"/>
      <c r="B19" s="354"/>
      <c r="C19" s="3">
        <v>3</v>
      </c>
      <c r="D19" s="142" t="s">
        <v>219</v>
      </c>
      <c r="E19" s="422" t="s">
        <v>222</v>
      </c>
      <c r="F19" s="423"/>
      <c r="G19" s="423"/>
      <c r="H19" s="424"/>
      <c r="I19" s="112">
        <v>30000</v>
      </c>
    </row>
    <row r="20" spans="1:9" s="5" customFormat="1">
      <c r="A20" s="276"/>
      <c r="B20" s="354"/>
      <c r="C20" s="3">
        <v>4</v>
      </c>
      <c r="D20" s="142" t="s">
        <v>150</v>
      </c>
      <c r="E20" s="422" t="s">
        <v>229</v>
      </c>
      <c r="F20" s="423"/>
      <c r="G20" s="423"/>
      <c r="H20" s="424"/>
      <c r="I20" s="112">
        <v>300</v>
      </c>
    </row>
    <row r="21" spans="1:9" s="5" customFormat="1">
      <c r="A21" s="276"/>
      <c r="B21" s="354"/>
      <c r="C21" s="3">
        <v>5</v>
      </c>
      <c r="D21" s="142"/>
      <c r="E21" s="422"/>
      <c r="F21" s="423"/>
      <c r="G21" s="423"/>
      <c r="H21" s="424"/>
      <c r="I21" s="112"/>
    </row>
    <row r="22" spans="1:9" s="5" customFormat="1" ht="20.25" thickBot="1">
      <c r="A22" s="276"/>
      <c r="B22" s="354"/>
      <c r="C22" s="233" t="s">
        <v>97</v>
      </c>
      <c r="D22" s="234"/>
      <c r="E22" s="234"/>
      <c r="F22" s="234"/>
      <c r="G22" s="234"/>
      <c r="H22" s="374"/>
      <c r="I22" s="68">
        <f>SUM(I17:I21)</f>
        <v>57100</v>
      </c>
    </row>
    <row r="23" spans="1:9" s="5" customFormat="1" ht="19.5">
      <c r="A23" s="276"/>
      <c r="B23" s="354"/>
      <c r="C23" s="375" t="s">
        <v>98</v>
      </c>
      <c r="D23" s="376"/>
      <c r="E23" s="376"/>
      <c r="F23" s="376"/>
      <c r="G23" s="376"/>
      <c r="H23" s="376"/>
      <c r="I23" s="377"/>
    </row>
    <row r="24" spans="1:9" s="5" customFormat="1">
      <c r="A24" s="276"/>
      <c r="B24" s="354"/>
      <c r="C24" s="366" t="s">
        <v>92</v>
      </c>
      <c r="D24" s="367"/>
      <c r="E24" s="367"/>
      <c r="F24" s="411" t="s">
        <v>223</v>
      </c>
      <c r="G24" s="412"/>
      <c r="H24" s="412"/>
      <c r="I24" s="413"/>
    </row>
    <row r="25" spans="1:9" s="5" customFormat="1">
      <c r="A25" s="276"/>
      <c r="B25" s="354"/>
      <c r="C25" s="366" t="s">
        <v>95</v>
      </c>
      <c r="D25" s="367"/>
      <c r="E25" s="367"/>
      <c r="F25" s="416" t="s">
        <v>224</v>
      </c>
      <c r="G25" s="417"/>
      <c r="H25" s="417"/>
      <c r="I25" s="418"/>
    </row>
    <row r="26" spans="1:9" s="5" customFormat="1">
      <c r="A26" s="276"/>
      <c r="B26" s="354"/>
      <c r="C26" s="366" t="s">
        <v>91</v>
      </c>
      <c r="D26" s="367"/>
      <c r="E26" s="367"/>
      <c r="F26" s="419">
        <v>44530</v>
      </c>
      <c r="G26" s="420"/>
      <c r="H26" s="420"/>
      <c r="I26" s="421"/>
    </row>
    <row r="27" spans="1:9" s="5" customFormat="1">
      <c r="A27" s="276"/>
      <c r="B27" s="354"/>
      <c r="C27" s="366" t="s">
        <v>94</v>
      </c>
      <c r="D27" s="367"/>
      <c r="E27" s="367"/>
      <c r="F27" s="411" t="s">
        <v>225</v>
      </c>
      <c r="G27" s="412"/>
      <c r="H27" s="412"/>
      <c r="I27" s="413"/>
    </row>
    <row r="28" spans="1:9" s="5" customFormat="1" ht="33">
      <c r="A28" s="276"/>
      <c r="B28" s="354"/>
      <c r="C28" s="61" t="s">
        <v>6</v>
      </c>
      <c r="D28" s="50" t="s">
        <v>93</v>
      </c>
      <c r="E28" s="266" t="s">
        <v>105</v>
      </c>
      <c r="F28" s="267"/>
      <c r="G28" s="267"/>
      <c r="H28" s="268"/>
      <c r="I28" s="76" t="s">
        <v>117</v>
      </c>
    </row>
    <row r="29" spans="1:9" s="5" customFormat="1">
      <c r="A29" s="276"/>
      <c r="B29" s="354"/>
      <c r="C29" s="3">
        <v>1</v>
      </c>
      <c r="D29" s="142" t="s">
        <v>176</v>
      </c>
      <c r="E29" s="422" t="s">
        <v>226</v>
      </c>
      <c r="F29" s="423"/>
      <c r="G29" s="423"/>
      <c r="H29" s="424"/>
      <c r="I29" s="112">
        <v>1080</v>
      </c>
    </row>
    <row r="30" spans="1:9" s="5" customFormat="1">
      <c r="A30" s="276"/>
      <c r="B30" s="354"/>
      <c r="C30" s="3">
        <v>2</v>
      </c>
      <c r="D30" s="142" t="s">
        <v>227</v>
      </c>
      <c r="E30" s="422" t="s">
        <v>228</v>
      </c>
      <c r="F30" s="423"/>
      <c r="G30" s="423"/>
      <c r="H30" s="424"/>
      <c r="I30" s="112">
        <v>1500</v>
      </c>
    </row>
    <row r="31" spans="1:9" s="5" customFormat="1">
      <c r="A31" s="276"/>
      <c r="B31" s="354"/>
      <c r="C31" s="3">
        <v>3</v>
      </c>
      <c r="D31" s="140"/>
      <c r="E31" s="425"/>
      <c r="F31" s="426"/>
      <c r="G31" s="426"/>
      <c r="H31" s="427"/>
      <c r="I31" s="120"/>
    </row>
    <row r="32" spans="1:9" s="5" customFormat="1">
      <c r="A32" s="276"/>
      <c r="B32" s="354"/>
      <c r="C32" s="3">
        <v>4</v>
      </c>
      <c r="D32" s="140"/>
      <c r="E32" s="425"/>
      <c r="F32" s="426"/>
      <c r="G32" s="426"/>
      <c r="H32" s="427"/>
      <c r="I32" s="120"/>
    </row>
    <row r="33" spans="1:9" s="5" customFormat="1">
      <c r="A33" s="276"/>
      <c r="B33" s="354"/>
      <c r="C33" s="3">
        <v>5</v>
      </c>
      <c r="D33" s="140"/>
      <c r="E33" s="425"/>
      <c r="F33" s="426"/>
      <c r="G33" s="426"/>
      <c r="H33" s="427"/>
      <c r="I33" s="120"/>
    </row>
    <row r="34" spans="1:9" s="5" customFormat="1" ht="20.25" thickBot="1">
      <c r="A34" s="276"/>
      <c r="B34" s="354"/>
      <c r="C34" s="233" t="s">
        <v>99</v>
      </c>
      <c r="D34" s="234"/>
      <c r="E34" s="234"/>
      <c r="F34" s="234"/>
      <c r="G34" s="234"/>
      <c r="H34" s="374"/>
      <c r="I34" s="68">
        <f>SUM(I29:I33)</f>
        <v>2580</v>
      </c>
    </row>
    <row r="35" spans="1:9" s="5" customFormat="1" ht="19.5">
      <c r="A35" s="276"/>
      <c r="B35" s="354"/>
      <c r="C35" s="375" t="s">
        <v>100</v>
      </c>
      <c r="D35" s="376"/>
      <c r="E35" s="376"/>
      <c r="F35" s="376"/>
      <c r="G35" s="376"/>
      <c r="H35" s="376"/>
      <c r="I35" s="377"/>
    </row>
    <row r="36" spans="1:9" s="5" customFormat="1">
      <c r="A36" s="276"/>
      <c r="B36" s="354"/>
      <c r="C36" s="366" t="s">
        <v>92</v>
      </c>
      <c r="D36" s="367"/>
      <c r="E36" s="367"/>
      <c r="F36" s="411"/>
      <c r="G36" s="412"/>
      <c r="H36" s="412"/>
      <c r="I36" s="413"/>
    </row>
    <row r="37" spans="1:9" s="5" customFormat="1">
      <c r="A37" s="276"/>
      <c r="B37" s="354"/>
      <c r="C37" s="366" t="s">
        <v>95</v>
      </c>
      <c r="D37" s="367"/>
      <c r="E37" s="367"/>
      <c r="F37" s="416"/>
      <c r="G37" s="417"/>
      <c r="H37" s="417"/>
      <c r="I37" s="418"/>
    </row>
    <row r="38" spans="1:9" s="5" customFormat="1">
      <c r="A38" s="276"/>
      <c r="B38" s="354"/>
      <c r="C38" s="366" t="s">
        <v>91</v>
      </c>
      <c r="D38" s="367"/>
      <c r="E38" s="367"/>
      <c r="F38" s="419"/>
      <c r="G38" s="420"/>
      <c r="H38" s="420"/>
      <c r="I38" s="421"/>
    </row>
    <row r="39" spans="1:9" s="5" customFormat="1">
      <c r="A39" s="276"/>
      <c r="B39" s="354"/>
      <c r="C39" s="366" t="s">
        <v>94</v>
      </c>
      <c r="D39" s="367"/>
      <c r="E39" s="367"/>
      <c r="F39" s="411"/>
      <c r="G39" s="412"/>
      <c r="H39" s="412"/>
      <c r="I39" s="413"/>
    </row>
    <row r="40" spans="1:9" s="5" customFormat="1" ht="33">
      <c r="A40" s="276"/>
      <c r="B40" s="354"/>
      <c r="C40" s="61" t="s">
        <v>6</v>
      </c>
      <c r="D40" s="50" t="s">
        <v>93</v>
      </c>
      <c r="E40" s="266" t="s">
        <v>105</v>
      </c>
      <c r="F40" s="267"/>
      <c r="G40" s="267"/>
      <c r="H40" s="268"/>
      <c r="I40" s="76" t="s">
        <v>117</v>
      </c>
    </row>
    <row r="41" spans="1:9" s="5" customFormat="1">
      <c r="A41" s="276"/>
      <c r="B41" s="354"/>
      <c r="C41" s="3">
        <v>1</v>
      </c>
      <c r="D41" s="140"/>
      <c r="E41" s="425"/>
      <c r="F41" s="426"/>
      <c r="G41" s="426"/>
      <c r="H41" s="427"/>
      <c r="I41" s="120"/>
    </row>
    <row r="42" spans="1:9" s="5" customFormat="1">
      <c r="A42" s="276"/>
      <c r="B42" s="354"/>
      <c r="C42" s="3">
        <v>2</v>
      </c>
      <c r="D42" s="140"/>
      <c r="E42" s="425"/>
      <c r="F42" s="426"/>
      <c r="G42" s="426"/>
      <c r="H42" s="427"/>
      <c r="I42" s="120"/>
    </row>
    <row r="43" spans="1:9" s="5" customFormat="1">
      <c r="A43" s="276"/>
      <c r="B43" s="354"/>
      <c r="C43" s="3">
        <v>3</v>
      </c>
      <c r="D43" s="140"/>
      <c r="E43" s="425"/>
      <c r="F43" s="426"/>
      <c r="G43" s="426"/>
      <c r="H43" s="427"/>
      <c r="I43" s="120"/>
    </row>
    <row r="44" spans="1:9" s="5" customFormat="1">
      <c r="A44" s="276"/>
      <c r="B44" s="354"/>
      <c r="C44" s="3">
        <v>4</v>
      </c>
      <c r="D44" s="140"/>
      <c r="E44" s="425"/>
      <c r="F44" s="426"/>
      <c r="G44" s="426"/>
      <c r="H44" s="427"/>
      <c r="I44" s="120"/>
    </row>
    <row r="45" spans="1:9" s="5" customFormat="1">
      <c r="A45" s="276"/>
      <c r="B45" s="354"/>
      <c r="C45" s="3">
        <v>5</v>
      </c>
      <c r="D45" s="140"/>
      <c r="E45" s="425"/>
      <c r="F45" s="426"/>
      <c r="G45" s="426"/>
      <c r="H45" s="427"/>
      <c r="I45" s="120"/>
    </row>
    <row r="46" spans="1:9" s="5" customFormat="1" ht="20.25" thickBot="1">
      <c r="A46" s="276"/>
      <c r="B46" s="354"/>
      <c r="C46" s="233" t="s">
        <v>101</v>
      </c>
      <c r="D46" s="234"/>
      <c r="E46" s="234"/>
      <c r="F46" s="234"/>
      <c r="G46" s="234"/>
      <c r="H46" s="374"/>
      <c r="I46" s="68">
        <f>SUM(I41:I45)</f>
        <v>0</v>
      </c>
    </row>
    <row r="47" spans="1:9" s="5" customFormat="1" ht="19.5">
      <c r="A47" s="276"/>
      <c r="B47" s="354"/>
      <c r="C47" s="375" t="s">
        <v>102</v>
      </c>
      <c r="D47" s="376"/>
      <c r="E47" s="376"/>
      <c r="F47" s="376"/>
      <c r="G47" s="376"/>
      <c r="H47" s="376"/>
      <c r="I47" s="377"/>
    </row>
    <row r="48" spans="1:9" s="5" customFormat="1">
      <c r="A48" s="276"/>
      <c r="B48" s="354"/>
      <c r="C48" s="366" t="s">
        <v>92</v>
      </c>
      <c r="D48" s="367"/>
      <c r="E48" s="367"/>
      <c r="F48" s="411"/>
      <c r="G48" s="412"/>
      <c r="H48" s="412"/>
      <c r="I48" s="413"/>
    </row>
    <row r="49" spans="1:9" s="5" customFormat="1">
      <c r="A49" s="276"/>
      <c r="B49" s="354"/>
      <c r="C49" s="366" t="s">
        <v>95</v>
      </c>
      <c r="D49" s="367"/>
      <c r="E49" s="367"/>
      <c r="F49" s="416"/>
      <c r="G49" s="417"/>
      <c r="H49" s="417"/>
      <c r="I49" s="418"/>
    </row>
    <row r="50" spans="1:9" s="5" customFormat="1">
      <c r="A50" s="276"/>
      <c r="B50" s="354"/>
      <c r="C50" s="366" t="s">
        <v>91</v>
      </c>
      <c r="D50" s="367"/>
      <c r="E50" s="367"/>
      <c r="F50" s="419"/>
      <c r="G50" s="420"/>
      <c r="H50" s="420"/>
      <c r="I50" s="421"/>
    </row>
    <row r="51" spans="1:9" s="5" customFormat="1">
      <c r="A51" s="276"/>
      <c r="B51" s="354"/>
      <c r="C51" s="366" t="s">
        <v>94</v>
      </c>
      <c r="D51" s="367"/>
      <c r="E51" s="367"/>
      <c r="F51" s="411"/>
      <c r="G51" s="412"/>
      <c r="H51" s="412"/>
      <c r="I51" s="413"/>
    </row>
    <row r="52" spans="1:9" s="5" customFormat="1" ht="33">
      <c r="A52" s="276"/>
      <c r="B52" s="354"/>
      <c r="C52" s="61" t="s">
        <v>6</v>
      </c>
      <c r="D52" s="50" t="s">
        <v>93</v>
      </c>
      <c r="E52" s="266" t="s">
        <v>105</v>
      </c>
      <c r="F52" s="267"/>
      <c r="G52" s="267"/>
      <c r="H52" s="268"/>
      <c r="I52" s="76" t="s">
        <v>117</v>
      </c>
    </row>
    <row r="53" spans="1:9" s="5" customFormat="1">
      <c r="A53" s="276"/>
      <c r="B53" s="354"/>
      <c r="C53" s="3">
        <v>1</v>
      </c>
      <c r="D53" s="140"/>
      <c r="E53" s="425"/>
      <c r="F53" s="426"/>
      <c r="G53" s="426"/>
      <c r="H53" s="427"/>
      <c r="I53" s="120"/>
    </row>
    <row r="54" spans="1:9" s="5" customFormat="1">
      <c r="A54" s="276"/>
      <c r="B54" s="354"/>
      <c r="C54" s="3">
        <v>2</v>
      </c>
      <c r="D54" s="140"/>
      <c r="E54" s="425"/>
      <c r="F54" s="426"/>
      <c r="G54" s="426"/>
      <c r="H54" s="427"/>
      <c r="I54" s="120"/>
    </row>
    <row r="55" spans="1:9" s="5" customFormat="1">
      <c r="A55" s="276"/>
      <c r="B55" s="354"/>
      <c r="C55" s="3">
        <v>3</v>
      </c>
      <c r="D55" s="140"/>
      <c r="E55" s="425"/>
      <c r="F55" s="426"/>
      <c r="G55" s="426"/>
      <c r="H55" s="427"/>
      <c r="I55" s="120"/>
    </row>
    <row r="56" spans="1:9" s="5" customFormat="1">
      <c r="A56" s="276"/>
      <c r="B56" s="354"/>
      <c r="C56" s="3">
        <v>4</v>
      </c>
      <c r="D56" s="140"/>
      <c r="E56" s="425"/>
      <c r="F56" s="426"/>
      <c r="G56" s="426"/>
      <c r="H56" s="427"/>
      <c r="I56" s="120"/>
    </row>
    <row r="57" spans="1:9" ht="19.5" customHeight="1">
      <c r="A57" s="276"/>
      <c r="B57" s="354"/>
      <c r="C57" s="3">
        <v>5</v>
      </c>
      <c r="D57" s="140"/>
      <c r="E57" s="425"/>
      <c r="F57" s="426"/>
      <c r="G57" s="426"/>
      <c r="H57" s="427"/>
      <c r="I57" s="120"/>
    </row>
    <row r="58" spans="1:9" ht="20.100000000000001" customHeight="1" thickBot="1">
      <c r="A58" s="276"/>
      <c r="B58" s="354"/>
      <c r="C58" s="233" t="s">
        <v>103</v>
      </c>
      <c r="D58" s="234"/>
      <c r="E58" s="234"/>
      <c r="F58" s="234"/>
      <c r="G58" s="234"/>
      <c r="H58" s="374"/>
      <c r="I58" s="68">
        <f>SUM(I53:I57)</f>
        <v>0</v>
      </c>
    </row>
    <row r="59" spans="1:9" s="5" customFormat="1" ht="19.5">
      <c r="A59" s="276"/>
      <c r="B59" s="354"/>
      <c r="C59" s="375" t="s">
        <v>104</v>
      </c>
      <c r="D59" s="376"/>
      <c r="E59" s="376"/>
      <c r="F59" s="376"/>
      <c r="G59" s="376"/>
      <c r="H59" s="376"/>
      <c r="I59" s="377"/>
    </row>
    <row r="60" spans="1:9" s="5" customFormat="1">
      <c r="A60" s="276"/>
      <c r="B60" s="354"/>
      <c r="C60" s="366" t="s">
        <v>92</v>
      </c>
      <c r="D60" s="367"/>
      <c r="E60" s="367"/>
      <c r="F60" s="411"/>
      <c r="G60" s="412"/>
      <c r="H60" s="412"/>
      <c r="I60" s="413"/>
    </row>
    <row r="61" spans="1:9" s="5" customFormat="1">
      <c r="A61" s="276"/>
      <c r="B61" s="354"/>
      <c r="C61" s="366" t="s">
        <v>95</v>
      </c>
      <c r="D61" s="367"/>
      <c r="E61" s="367"/>
      <c r="F61" s="416"/>
      <c r="G61" s="417"/>
      <c r="H61" s="417"/>
      <c r="I61" s="418"/>
    </row>
    <row r="62" spans="1:9" s="5" customFormat="1">
      <c r="A62" s="276"/>
      <c r="B62" s="354"/>
      <c r="C62" s="366" t="s">
        <v>91</v>
      </c>
      <c r="D62" s="367"/>
      <c r="E62" s="367"/>
      <c r="F62" s="419"/>
      <c r="G62" s="420"/>
      <c r="H62" s="420"/>
      <c r="I62" s="421"/>
    </row>
    <row r="63" spans="1:9" s="5" customFormat="1">
      <c r="A63" s="276"/>
      <c r="B63" s="354"/>
      <c r="C63" s="366" t="s">
        <v>94</v>
      </c>
      <c r="D63" s="367"/>
      <c r="E63" s="367"/>
      <c r="F63" s="411"/>
      <c r="G63" s="412"/>
      <c r="H63" s="412"/>
      <c r="I63" s="413"/>
    </row>
    <row r="64" spans="1:9" s="5" customFormat="1" ht="33">
      <c r="A64" s="276"/>
      <c r="B64" s="354"/>
      <c r="C64" s="61" t="s">
        <v>6</v>
      </c>
      <c r="D64" s="50" t="s">
        <v>93</v>
      </c>
      <c r="E64" s="266" t="s">
        <v>105</v>
      </c>
      <c r="F64" s="267"/>
      <c r="G64" s="267"/>
      <c r="H64" s="268"/>
      <c r="I64" s="76" t="s">
        <v>117</v>
      </c>
    </row>
    <row r="65" spans="1:9" s="5" customFormat="1">
      <c r="A65" s="276"/>
      <c r="B65" s="354"/>
      <c r="C65" s="3">
        <v>1</v>
      </c>
      <c r="D65" s="140"/>
      <c r="E65" s="425"/>
      <c r="F65" s="426"/>
      <c r="G65" s="426"/>
      <c r="H65" s="427"/>
      <c r="I65" s="120"/>
    </row>
    <row r="66" spans="1:9" s="5" customFormat="1">
      <c r="A66" s="276"/>
      <c r="B66" s="354"/>
      <c r="C66" s="3">
        <v>2</v>
      </c>
      <c r="D66" s="140"/>
      <c r="E66" s="425"/>
      <c r="F66" s="426"/>
      <c r="G66" s="426"/>
      <c r="H66" s="427"/>
      <c r="I66" s="120"/>
    </row>
    <row r="67" spans="1:9" s="5" customFormat="1">
      <c r="A67" s="276"/>
      <c r="B67" s="354"/>
      <c r="C67" s="3">
        <v>3</v>
      </c>
      <c r="D67" s="140"/>
      <c r="E67" s="425"/>
      <c r="F67" s="426"/>
      <c r="G67" s="426"/>
      <c r="H67" s="427"/>
      <c r="I67" s="120"/>
    </row>
    <row r="68" spans="1:9" s="5" customFormat="1">
      <c r="A68" s="276"/>
      <c r="B68" s="354"/>
      <c r="C68" s="3">
        <v>4</v>
      </c>
      <c r="D68" s="140"/>
      <c r="E68" s="425"/>
      <c r="F68" s="426"/>
      <c r="G68" s="426"/>
      <c r="H68" s="427"/>
      <c r="I68" s="120"/>
    </row>
    <row r="69" spans="1:9" ht="19.5" customHeight="1">
      <c r="A69" s="276"/>
      <c r="B69" s="354"/>
      <c r="C69" s="3">
        <v>5</v>
      </c>
      <c r="D69" s="140"/>
      <c r="E69" s="425"/>
      <c r="F69" s="426"/>
      <c r="G69" s="426"/>
      <c r="H69" s="427"/>
      <c r="I69" s="120"/>
    </row>
    <row r="70" spans="1:9" ht="20.100000000000001" customHeight="1" thickBot="1">
      <c r="A70" s="276"/>
      <c r="B70" s="354"/>
      <c r="C70" s="307" t="s">
        <v>106</v>
      </c>
      <c r="D70" s="308"/>
      <c r="E70" s="308"/>
      <c r="F70" s="308"/>
      <c r="G70" s="308"/>
      <c r="H70" s="362"/>
      <c r="I70" s="71">
        <f>SUM(I65:I69)</f>
        <v>0</v>
      </c>
    </row>
    <row r="71" spans="1:9" ht="20.100000000000001" customHeight="1">
      <c r="A71" s="72" t="s">
        <v>39</v>
      </c>
      <c r="B71" s="337" t="s">
        <v>111</v>
      </c>
      <c r="C71" s="337"/>
      <c r="D71" s="337"/>
      <c r="E71" s="337"/>
      <c r="F71" s="428">
        <v>23</v>
      </c>
      <c r="G71" s="429"/>
      <c r="H71" s="355" t="s">
        <v>115</v>
      </c>
      <c r="I71" s="356"/>
    </row>
    <row r="72" spans="1:9" ht="20.100000000000001" customHeight="1">
      <c r="A72" s="74" t="s">
        <v>112</v>
      </c>
      <c r="B72" s="338" t="s">
        <v>109</v>
      </c>
      <c r="C72" s="338"/>
      <c r="D72" s="338"/>
      <c r="E72" s="338"/>
      <c r="F72" s="434">
        <f>6250*F71</f>
        <v>143750</v>
      </c>
      <c r="G72" s="435"/>
      <c r="H72" s="378"/>
      <c r="I72" s="379"/>
    </row>
    <row r="73" spans="1:9" ht="24" customHeight="1">
      <c r="A73" s="73" t="s">
        <v>113</v>
      </c>
      <c r="B73" s="333" t="s">
        <v>29</v>
      </c>
      <c r="C73" s="333"/>
      <c r="D73" s="333"/>
      <c r="E73" s="333"/>
      <c r="F73" s="436">
        <f>I22+I34+I46+I58+I70</f>
        <v>59680</v>
      </c>
      <c r="G73" s="437"/>
      <c r="H73" s="357" t="s">
        <v>114</v>
      </c>
      <c r="I73" s="358"/>
    </row>
    <row r="74" spans="1:9" ht="24" customHeight="1">
      <c r="A74" s="63" t="s">
        <v>24</v>
      </c>
      <c r="B74" s="334" t="s">
        <v>28</v>
      </c>
      <c r="C74" s="334"/>
      <c r="D74" s="334"/>
      <c r="E74" s="334"/>
      <c r="F74" s="430">
        <f>IF(F72&lt;F73,F72,F73)</f>
        <v>59680</v>
      </c>
      <c r="G74" s="431"/>
      <c r="H74" s="312" t="s">
        <v>232</v>
      </c>
      <c r="I74" s="314"/>
    </row>
    <row r="75" spans="1:9" ht="24" customHeight="1" thickBot="1">
      <c r="A75" s="64" t="s">
        <v>108</v>
      </c>
      <c r="B75" s="335" t="s">
        <v>27</v>
      </c>
      <c r="C75" s="335"/>
      <c r="D75" s="335"/>
      <c r="E75" s="335"/>
      <c r="F75" s="432">
        <v>0.5</v>
      </c>
      <c r="G75" s="433"/>
      <c r="H75" s="329" t="s">
        <v>51</v>
      </c>
      <c r="I75" s="330"/>
    </row>
    <row r="76" spans="1:9" ht="24" customHeight="1" thickBot="1">
      <c r="A76" s="65" t="s">
        <v>25</v>
      </c>
      <c r="B76" s="336" t="s">
        <v>26</v>
      </c>
      <c r="C76" s="336"/>
      <c r="D76" s="336"/>
      <c r="E76" s="336"/>
      <c r="F76" s="438">
        <f>ROUNDDOWN(F74*F75,-3)</f>
        <v>29000</v>
      </c>
      <c r="G76" s="439"/>
      <c r="H76" s="331" t="s">
        <v>233</v>
      </c>
      <c r="I76" s="332"/>
    </row>
    <row r="77" spans="1:9" ht="6.75" customHeight="1"/>
    <row r="78" spans="1:9">
      <c r="A78" s="226" t="s">
        <v>11</v>
      </c>
      <c r="B78" s="226"/>
      <c r="C78" s="226"/>
      <c r="D78" s="226"/>
      <c r="E78" s="226"/>
      <c r="F78" s="226"/>
      <c r="G78" s="226"/>
      <c r="H78" s="226"/>
      <c r="I78" s="226"/>
    </row>
    <row r="79" spans="1:9">
      <c r="A79" s="201" t="s">
        <v>41</v>
      </c>
      <c r="B79" s="201"/>
      <c r="C79" s="201"/>
      <c r="D79" s="201"/>
      <c r="E79" s="201"/>
      <c r="F79" s="201"/>
      <c r="G79" s="201"/>
      <c r="H79" s="201"/>
      <c r="I79" s="201"/>
    </row>
    <row r="80" spans="1:9" s="95" customFormat="1">
      <c r="A80" s="201" t="s">
        <v>107</v>
      </c>
      <c r="B80" s="201"/>
      <c r="C80" s="201"/>
      <c r="D80" s="201"/>
      <c r="E80" s="201"/>
      <c r="F80" s="201"/>
      <c r="G80" s="201"/>
      <c r="H80" s="201"/>
      <c r="I80" s="201"/>
    </row>
    <row r="81" spans="1:9">
      <c r="A81" s="201" t="s">
        <v>12</v>
      </c>
      <c r="B81" s="201"/>
      <c r="C81" s="201"/>
      <c r="D81" s="201"/>
      <c r="E81" s="201"/>
      <c r="F81" s="201"/>
      <c r="G81" s="201"/>
      <c r="H81" s="201"/>
      <c r="I81" s="201"/>
    </row>
    <row r="82" spans="1:9">
      <c r="A82" s="201" t="s">
        <v>13</v>
      </c>
      <c r="B82" s="201"/>
      <c r="C82" s="201"/>
      <c r="D82" s="201"/>
      <c r="E82" s="201"/>
      <c r="F82" s="201"/>
      <c r="G82" s="201"/>
      <c r="H82" s="201"/>
      <c r="I82" s="201"/>
    </row>
    <row r="83" spans="1:9">
      <c r="A83" s="201" t="s">
        <v>14</v>
      </c>
      <c r="B83" s="201"/>
      <c r="C83" s="201"/>
      <c r="D83" s="201"/>
      <c r="E83" s="201"/>
      <c r="F83" s="201"/>
      <c r="G83" s="201"/>
      <c r="H83" s="201"/>
      <c r="I83" s="201"/>
    </row>
  </sheetData>
  <mergeCells count="116">
    <mergeCell ref="A81:I81"/>
    <mergeCell ref="A82:I82"/>
    <mergeCell ref="A83:I83"/>
    <mergeCell ref="B76:E76"/>
    <mergeCell ref="F76:G76"/>
    <mergeCell ref="H76:I76"/>
    <mergeCell ref="A78:I78"/>
    <mergeCell ref="A79:I79"/>
    <mergeCell ref="A80:I80"/>
    <mergeCell ref="B74:E74"/>
    <mergeCell ref="F74:G74"/>
    <mergeCell ref="H74:I74"/>
    <mergeCell ref="B75:E75"/>
    <mergeCell ref="F75:G75"/>
    <mergeCell ref="H75:I75"/>
    <mergeCell ref="B72:E72"/>
    <mergeCell ref="F72:G72"/>
    <mergeCell ref="H72:I72"/>
    <mergeCell ref="B73:E73"/>
    <mergeCell ref="F73:G73"/>
    <mergeCell ref="H73:I73"/>
    <mergeCell ref="E68:H68"/>
    <mergeCell ref="E69:H69"/>
    <mergeCell ref="C70:H70"/>
    <mergeCell ref="B71:E71"/>
    <mergeCell ref="F71:G71"/>
    <mergeCell ref="H71:I71"/>
    <mergeCell ref="C63:E63"/>
    <mergeCell ref="F63:I63"/>
    <mergeCell ref="E64:H64"/>
    <mergeCell ref="E65:H65"/>
    <mergeCell ref="E66:H66"/>
    <mergeCell ref="E67:H67"/>
    <mergeCell ref="C60:E60"/>
    <mergeCell ref="F60:I60"/>
    <mergeCell ref="C61:E61"/>
    <mergeCell ref="F61:I61"/>
    <mergeCell ref="C62:E62"/>
    <mergeCell ref="F62:I62"/>
    <mergeCell ref="E54:H54"/>
    <mergeCell ref="E55:H55"/>
    <mergeCell ref="E56:H56"/>
    <mergeCell ref="E57:H57"/>
    <mergeCell ref="C58:H58"/>
    <mergeCell ref="C59:I59"/>
    <mergeCell ref="C50:E50"/>
    <mergeCell ref="F50:I50"/>
    <mergeCell ref="C51:E51"/>
    <mergeCell ref="F51:I51"/>
    <mergeCell ref="E52:H52"/>
    <mergeCell ref="E53:H53"/>
    <mergeCell ref="C46:H46"/>
    <mergeCell ref="C47:I47"/>
    <mergeCell ref="C48:E48"/>
    <mergeCell ref="F48:I48"/>
    <mergeCell ref="C49:E49"/>
    <mergeCell ref="F49:I49"/>
    <mergeCell ref="E40:H40"/>
    <mergeCell ref="E41:H41"/>
    <mergeCell ref="E42:H42"/>
    <mergeCell ref="E43:H43"/>
    <mergeCell ref="E44:H44"/>
    <mergeCell ref="E45:H45"/>
    <mergeCell ref="C37:E37"/>
    <mergeCell ref="F37:I37"/>
    <mergeCell ref="C38:E38"/>
    <mergeCell ref="F38:I38"/>
    <mergeCell ref="C39:E39"/>
    <mergeCell ref="F39:I39"/>
    <mergeCell ref="E32:H32"/>
    <mergeCell ref="E33:H33"/>
    <mergeCell ref="C34:H34"/>
    <mergeCell ref="C35:I35"/>
    <mergeCell ref="C36:E36"/>
    <mergeCell ref="F36:I36"/>
    <mergeCell ref="C27:E27"/>
    <mergeCell ref="F27:I27"/>
    <mergeCell ref="E28:H28"/>
    <mergeCell ref="E29:H29"/>
    <mergeCell ref="E30:H30"/>
    <mergeCell ref="E31:H31"/>
    <mergeCell ref="F24:I24"/>
    <mergeCell ref="C25:E25"/>
    <mergeCell ref="F25:I25"/>
    <mergeCell ref="C26:E26"/>
    <mergeCell ref="F26:I26"/>
    <mergeCell ref="E17:H17"/>
    <mergeCell ref="E18:H18"/>
    <mergeCell ref="E19:H19"/>
    <mergeCell ref="E20:H20"/>
    <mergeCell ref="E21:H21"/>
    <mergeCell ref="C22:H22"/>
    <mergeCell ref="A11:A70"/>
    <mergeCell ref="B11:B70"/>
    <mergeCell ref="C11:I11"/>
    <mergeCell ref="C12:E12"/>
    <mergeCell ref="F12:I12"/>
    <mergeCell ref="C13:E13"/>
    <mergeCell ref="B3:I3"/>
    <mergeCell ref="B4:I4"/>
    <mergeCell ref="C6:I6"/>
    <mergeCell ref="C7:I7"/>
    <mergeCell ref="C8:E8"/>
    <mergeCell ref="H8:I8"/>
    <mergeCell ref="F13:I13"/>
    <mergeCell ref="C14:E14"/>
    <mergeCell ref="F14:I14"/>
    <mergeCell ref="C15:E15"/>
    <mergeCell ref="F15:I15"/>
    <mergeCell ref="E16:H16"/>
    <mergeCell ref="C9:E9"/>
    <mergeCell ref="H9:I9"/>
    <mergeCell ref="C10:E10"/>
    <mergeCell ref="H10:I10"/>
    <mergeCell ref="C23:I23"/>
    <mergeCell ref="C24:E24"/>
  </mergeCells>
  <phoneticPr fontId="2"/>
  <dataValidations count="3">
    <dataValidation type="list" allowBlank="1" showInputMessage="1" showErrorMessage="1" sqref="C7:I7">
      <formula1>"私学助成,施設型給付,幼稚園型認定こども園,幼保連携型認定こども園"</formula1>
    </dataValidation>
    <dataValidation type="list" allowBlank="1" showInputMessage="1" showErrorMessage="1" sqref="D17:D21 D29:D33 D41:D45 D53:D57 D65:D69">
      <formula1>"講師料,旅費,使用料,受講料,その他"</formula1>
    </dataValidation>
    <dataValidation type="list" allowBlank="1" showInputMessage="1" showErrorMessage="1" sqref="F8">
      <formula1>"学校法人立,個人立,宗教法人立"</formula1>
    </dataValidation>
  </dataValidations>
  <hyperlinks>
    <hyperlink ref="H10" r:id="rId1"/>
  </hyperlinks>
  <printOptions horizontalCentered="1"/>
  <pageMargins left="0.70866141732283472" right="0.51181102362204722" top="0.55118110236220474" bottom="0.55118110236220474" header="0.31496062992125984" footer="0.31496062992125984"/>
  <pageSetup paperSize="9" scale="46"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67"/>
  <sheetViews>
    <sheetView view="pageBreakPreview" zoomScaleNormal="100" zoomScaleSheetLayoutView="100" workbookViewId="0">
      <selection activeCell="C7" sqref="C7:I7"/>
    </sheetView>
  </sheetViews>
  <sheetFormatPr defaultRowHeight="18.75"/>
  <cols>
    <col min="1" max="1" width="7.375" style="22" bestFit="1" customWidth="1"/>
    <col min="2" max="2" width="21.375" style="2" bestFit="1" customWidth="1"/>
    <col min="3" max="3" width="4.875" style="2" customWidth="1"/>
    <col min="4" max="4" width="18.75" style="2" customWidth="1"/>
    <col min="5" max="5" width="20" style="2" customWidth="1"/>
    <col min="6" max="6" width="23.75" style="2" customWidth="1"/>
    <col min="7" max="8" width="11.75" style="2" customWidth="1"/>
    <col min="9" max="9" width="17.375" style="2" customWidth="1"/>
    <col min="10" max="16384" width="9" style="2"/>
  </cols>
  <sheetData>
    <row r="1" spans="1:9" ht="20.100000000000001" customHeight="1">
      <c r="A1" s="1" t="s">
        <v>118</v>
      </c>
      <c r="B1" s="1"/>
    </row>
    <row r="2" spans="1:9" ht="15" customHeight="1">
      <c r="B2" s="1"/>
    </row>
    <row r="3" spans="1:9" ht="25.5">
      <c r="B3" s="193" t="s">
        <v>124</v>
      </c>
      <c r="C3" s="193"/>
      <c r="D3" s="193"/>
      <c r="E3" s="193"/>
      <c r="F3" s="193"/>
      <c r="G3" s="193"/>
      <c r="H3" s="193"/>
      <c r="I3" s="193"/>
    </row>
    <row r="4" spans="1:9" ht="20.100000000000001" customHeight="1">
      <c r="B4" s="194" t="s">
        <v>0</v>
      </c>
      <c r="C4" s="194"/>
      <c r="D4" s="194"/>
      <c r="E4" s="194"/>
      <c r="F4" s="194"/>
      <c r="G4" s="194"/>
      <c r="H4" s="194"/>
      <c r="I4" s="194"/>
    </row>
    <row r="5" spans="1:9" ht="15" customHeight="1" thickBot="1"/>
    <row r="6" spans="1:9" ht="21" customHeight="1">
      <c r="A6" s="31" t="s">
        <v>15</v>
      </c>
      <c r="B6" s="32" t="s">
        <v>35</v>
      </c>
      <c r="C6" s="195">
        <f>鑑!D9</f>
        <v>0</v>
      </c>
      <c r="D6" s="196"/>
      <c r="E6" s="196"/>
      <c r="F6" s="196"/>
      <c r="G6" s="196"/>
      <c r="H6" s="196"/>
      <c r="I6" s="197"/>
    </row>
    <row r="7" spans="1:9" ht="21" customHeight="1">
      <c r="A7" s="33" t="s">
        <v>16</v>
      </c>
      <c r="B7" s="23" t="s">
        <v>40</v>
      </c>
      <c r="C7" s="198"/>
      <c r="D7" s="199"/>
      <c r="E7" s="199"/>
      <c r="F7" s="199"/>
      <c r="G7" s="199"/>
      <c r="H7" s="199"/>
      <c r="I7" s="200"/>
    </row>
    <row r="8" spans="1:9" s="1" customFormat="1" ht="21" customHeight="1">
      <c r="A8" s="34" t="s">
        <v>17</v>
      </c>
      <c r="B8" s="20" t="s">
        <v>32</v>
      </c>
      <c r="C8" s="189" t="s">
        <v>3</v>
      </c>
      <c r="D8" s="190"/>
      <c r="E8" s="123"/>
      <c r="F8" s="13" t="s">
        <v>4</v>
      </c>
      <c r="G8" s="185"/>
      <c r="H8" s="185"/>
      <c r="I8" s="186"/>
    </row>
    <row r="9" spans="1:9" ht="21" customHeight="1">
      <c r="A9" s="33" t="s">
        <v>19</v>
      </c>
      <c r="B9" s="20" t="s">
        <v>31</v>
      </c>
      <c r="C9" s="189" t="s">
        <v>1</v>
      </c>
      <c r="D9" s="190"/>
      <c r="E9" s="123"/>
      <c r="F9" s="12" t="s">
        <v>2</v>
      </c>
      <c r="G9" s="185"/>
      <c r="H9" s="185"/>
      <c r="I9" s="186"/>
    </row>
    <row r="10" spans="1:9" ht="20.100000000000001" customHeight="1" thickBot="1">
      <c r="A10" s="35" t="s">
        <v>20</v>
      </c>
      <c r="B10" s="36" t="s">
        <v>30</v>
      </c>
      <c r="C10" s="191" t="s">
        <v>9</v>
      </c>
      <c r="D10" s="192"/>
      <c r="E10" s="124"/>
      <c r="F10" s="30" t="s">
        <v>10</v>
      </c>
      <c r="G10" s="187"/>
      <c r="H10" s="187"/>
      <c r="I10" s="188"/>
    </row>
    <row r="11" spans="1:9" ht="33.75" customHeight="1">
      <c r="A11" s="223" t="s">
        <v>38</v>
      </c>
      <c r="B11" s="227" t="s">
        <v>36</v>
      </c>
      <c r="C11" s="230" t="s">
        <v>46</v>
      </c>
      <c r="D11" s="231"/>
      <c r="E11" s="231"/>
      <c r="F11" s="231"/>
      <c r="G11" s="231"/>
      <c r="H11" s="231"/>
      <c r="I11" s="232"/>
    </row>
    <row r="12" spans="1:9" s="4" customFormat="1" ht="39" customHeight="1">
      <c r="A12" s="224"/>
      <c r="B12" s="228"/>
      <c r="C12" s="11" t="s">
        <v>6</v>
      </c>
      <c r="D12" s="6" t="s">
        <v>7</v>
      </c>
      <c r="E12" s="7" t="s">
        <v>64</v>
      </c>
      <c r="F12" s="7" t="s">
        <v>5</v>
      </c>
      <c r="G12" s="10" t="s">
        <v>61</v>
      </c>
      <c r="H12" s="9" t="s">
        <v>62</v>
      </c>
      <c r="I12" s="77" t="s">
        <v>117</v>
      </c>
    </row>
    <row r="13" spans="1:9" s="5" customFormat="1" ht="18.75" customHeight="1">
      <c r="A13" s="224"/>
      <c r="B13" s="228"/>
      <c r="C13" s="3">
        <v>1</v>
      </c>
      <c r="D13" s="27"/>
      <c r="E13" s="105"/>
      <c r="F13" s="16"/>
      <c r="G13" s="17"/>
      <c r="H13" s="18"/>
      <c r="I13" s="66"/>
    </row>
    <row r="14" spans="1:9" s="5" customFormat="1">
      <c r="A14" s="224"/>
      <c r="B14" s="228"/>
      <c r="C14" s="3">
        <v>2</v>
      </c>
      <c r="D14" s="27"/>
      <c r="E14" s="105"/>
      <c r="F14" s="16"/>
      <c r="G14" s="17"/>
      <c r="H14" s="18"/>
      <c r="I14" s="66"/>
    </row>
    <row r="15" spans="1:9" s="5" customFormat="1">
      <c r="A15" s="224"/>
      <c r="B15" s="228"/>
      <c r="C15" s="3">
        <v>3</v>
      </c>
      <c r="D15" s="27"/>
      <c r="E15" s="105"/>
      <c r="F15" s="16"/>
      <c r="G15" s="17"/>
      <c r="H15" s="18"/>
      <c r="I15" s="66"/>
    </row>
    <row r="16" spans="1:9" s="5" customFormat="1">
      <c r="A16" s="224"/>
      <c r="B16" s="228"/>
      <c r="C16" s="3">
        <v>4</v>
      </c>
      <c r="D16" s="27"/>
      <c r="E16" s="105"/>
      <c r="F16" s="16"/>
      <c r="G16" s="17"/>
      <c r="H16" s="18"/>
      <c r="I16" s="66"/>
    </row>
    <row r="17" spans="1:9" s="5" customFormat="1">
      <c r="A17" s="224"/>
      <c r="B17" s="228"/>
      <c r="C17" s="3">
        <v>5</v>
      </c>
      <c r="D17" s="27"/>
      <c r="E17" s="105"/>
      <c r="F17" s="16"/>
      <c r="G17" s="17"/>
      <c r="H17" s="18"/>
      <c r="I17" s="66"/>
    </row>
    <row r="18" spans="1:9" s="5" customFormat="1">
      <c r="A18" s="224"/>
      <c r="B18" s="228"/>
      <c r="C18" s="3">
        <v>6</v>
      </c>
      <c r="D18" s="27"/>
      <c r="E18" s="105"/>
      <c r="F18" s="16"/>
      <c r="G18" s="17"/>
      <c r="H18" s="18"/>
      <c r="I18" s="66"/>
    </row>
    <row r="19" spans="1:9" s="5" customFormat="1">
      <c r="A19" s="224"/>
      <c r="B19" s="228"/>
      <c r="C19" s="3">
        <v>7</v>
      </c>
      <c r="D19" s="27"/>
      <c r="E19" s="105"/>
      <c r="F19" s="16"/>
      <c r="G19" s="17"/>
      <c r="H19" s="18"/>
      <c r="I19" s="66"/>
    </row>
    <row r="20" spans="1:9" s="5" customFormat="1">
      <c r="A20" s="224"/>
      <c r="B20" s="228"/>
      <c r="C20" s="3">
        <v>8</v>
      </c>
      <c r="D20" s="27"/>
      <c r="E20" s="105"/>
      <c r="F20" s="16"/>
      <c r="G20" s="17"/>
      <c r="H20" s="18"/>
      <c r="I20" s="66"/>
    </row>
    <row r="21" spans="1:9" s="5" customFormat="1">
      <c r="A21" s="224"/>
      <c r="B21" s="228"/>
      <c r="C21" s="3">
        <v>9</v>
      </c>
      <c r="D21" s="27"/>
      <c r="E21" s="105"/>
      <c r="F21" s="16"/>
      <c r="G21" s="17"/>
      <c r="H21" s="18"/>
      <c r="I21" s="66"/>
    </row>
    <row r="22" spans="1:9" s="5" customFormat="1">
      <c r="A22" s="224"/>
      <c r="B22" s="228"/>
      <c r="C22" s="3">
        <v>10</v>
      </c>
      <c r="D22" s="27"/>
      <c r="E22" s="105"/>
      <c r="F22" s="16"/>
      <c r="G22" s="17"/>
      <c r="H22" s="18"/>
      <c r="I22" s="66"/>
    </row>
    <row r="23" spans="1:9" s="5" customFormat="1">
      <c r="A23" s="224"/>
      <c r="B23" s="228"/>
      <c r="C23" s="3">
        <v>11</v>
      </c>
      <c r="D23" s="27"/>
      <c r="E23" s="105"/>
      <c r="F23" s="16"/>
      <c r="G23" s="17"/>
      <c r="H23" s="18"/>
      <c r="I23" s="66"/>
    </row>
    <row r="24" spans="1:9" s="5" customFormat="1">
      <c r="A24" s="224"/>
      <c r="B24" s="228"/>
      <c r="C24" s="3">
        <v>12</v>
      </c>
      <c r="D24" s="27"/>
      <c r="E24" s="105"/>
      <c r="F24" s="16"/>
      <c r="G24" s="17"/>
      <c r="H24" s="18"/>
      <c r="I24" s="66"/>
    </row>
    <row r="25" spans="1:9" s="5" customFormat="1">
      <c r="A25" s="224"/>
      <c r="B25" s="228"/>
      <c r="C25" s="3">
        <v>13</v>
      </c>
      <c r="D25" s="27"/>
      <c r="E25" s="105"/>
      <c r="F25" s="16"/>
      <c r="G25" s="17"/>
      <c r="H25" s="18"/>
      <c r="I25" s="66"/>
    </row>
    <row r="26" spans="1:9" s="5" customFormat="1">
      <c r="A26" s="224"/>
      <c r="B26" s="228"/>
      <c r="C26" s="3">
        <v>14</v>
      </c>
      <c r="D26" s="27"/>
      <c r="E26" s="105"/>
      <c r="F26" s="16"/>
      <c r="G26" s="17"/>
      <c r="H26" s="18"/>
      <c r="I26" s="66"/>
    </row>
    <row r="27" spans="1:9" s="5" customFormat="1">
      <c r="A27" s="224"/>
      <c r="B27" s="228"/>
      <c r="C27" s="3">
        <v>15</v>
      </c>
      <c r="D27" s="27"/>
      <c r="E27" s="105"/>
      <c r="F27" s="16"/>
      <c r="G27" s="17"/>
      <c r="H27" s="18"/>
      <c r="I27" s="66"/>
    </row>
    <row r="28" spans="1:9" s="5" customFormat="1">
      <c r="A28" s="224"/>
      <c r="B28" s="228"/>
      <c r="C28" s="3">
        <v>16</v>
      </c>
      <c r="D28" s="27"/>
      <c r="E28" s="105"/>
      <c r="F28" s="16"/>
      <c r="G28" s="17"/>
      <c r="H28" s="18"/>
      <c r="I28" s="66"/>
    </row>
    <row r="29" spans="1:9" s="5" customFormat="1">
      <c r="A29" s="224"/>
      <c r="B29" s="228"/>
      <c r="C29" s="3">
        <v>17</v>
      </c>
      <c r="D29" s="27"/>
      <c r="E29" s="105"/>
      <c r="F29" s="16"/>
      <c r="G29" s="17"/>
      <c r="H29" s="18"/>
      <c r="I29" s="66"/>
    </row>
    <row r="30" spans="1:9" s="5" customFormat="1">
      <c r="A30" s="224"/>
      <c r="B30" s="228"/>
      <c r="C30" s="3">
        <v>18</v>
      </c>
      <c r="D30" s="27"/>
      <c r="E30" s="105"/>
      <c r="F30" s="16"/>
      <c r="G30" s="17"/>
      <c r="H30" s="18"/>
      <c r="I30" s="66"/>
    </row>
    <row r="31" spans="1:9" s="5" customFormat="1">
      <c r="A31" s="224"/>
      <c r="B31" s="228"/>
      <c r="C31" s="3">
        <v>19</v>
      </c>
      <c r="D31" s="27"/>
      <c r="E31" s="105"/>
      <c r="F31" s="16"/>
      <c r="G31" s="17"/>
      <c r="H31" s="18"/>
      <c r="I31" s="66"/>
    </row>
    <row r="32" spans="1:9" s="5" customFormat="1">
      <c r="A32" s="224"/>
      <c r="B32" s="228"/>
      <c r="C32" s="3">
        <v>20</v>
      </c>
      <c r="D32" s="27"/>
      <c r="E32" s="105"/>
      <c r="F32" s="16"/>
      <c r="G32" s="19"/>
      <c r="H32" s="15"/>
      <c r="I32" s="66"/>
    </row>
    <row r="33" spans="1:9" ht="20.100000000000001" customHeight="1">
      <c r="A33" s="224"/>
      <c r="B33" s="228"/>
      <c r="C33" s="233" t="s">
        <v>44</v>
      </c>
      <c r="D33" s="234"/>
      <c r="E33" s="234"/>
      <c r="F33" s="234"/>
      <c r="G33" s="234"/>
      <c r="H33" s="234"/>
      <c r="I33" s="68">
        <f>SUM(I13:I32)</f>
        <v>0</v>
      </c>
    </row>
    <row r="34" spans="1:9" ht="33.75" customHeight="1">
      <c r="A34" s="224"/>
      <c r="B34" s="228"/>
      <c r="C34" s="235" t="s">
        <v>47</v>
      </c>
      <c r="D34" s="236"/>
      <c r="E34" s="236"/>
      <c r="F34" s="236"/>
      <c r="G34" s="236"/>
      <c r="H34" s="236"/>
      <c r="I34" s="237"/>
    </row>
    <row r="35" spans="1:9" ht="37.5">
      <c r="A35" s="224"/>
      <c r="B35" s="228"/>
      <c r="C35" s="11" t="s">
        <v>6</v>
      </c>
      <c r="D35" s="6" t="s">
        <v>8</v>
      </c>
      <c r="E35" s="7" t="s">
        <v>63</v>
      </c>
      <c r="F35" s="8" t="s">
        <v>54</v>
      </c>
      <c r="G35" s="9" t="s">
        <v>61</v>
      </c>
      <c r="H35" s="9" t="s">
        <v>55</v>
      </c>
      <c r="I35" s="77" t="s">
        <v>117</v>
      </c>
    </row>
    <row r="36" spans="1:9" ht="20.100000000000001" customHeight="1">
      <c r="A36" s="224"/>
      <c r="B36" s="228"/>
      <c r="C36" s="3">
        <v>1</v>
      </c>
      <c r="D36" s="28"/>
      <c r="E36" s="106"/>
      <c r="F36" s="104"/>
      <c r="G36" s="17"/>
      <c r="H36" s="18"/>
      <c r="I36" s="69"/>
    </row>
    <row r="37" spans="1:9" ht="20.100000000000001" customHeight="1">
      <c r="A37" s="224"/>
      <c r="B37" s="228"/>
      <c r="C37" s="3">
        <v>2</v>
      </c>
      <c r="D37" s="28"/>
      <c r="E37" s="106"/>
      <c r="F37" s="104"/>
      <c r="G37" s="17"/>
      <c r="H37" s="18"/>
      <c r="I37" s="69"/>
    </row>
    <row r="38" spans="1:9" ht="20.100000000000001" customHeight="1">
      <c r="A38" s="224"/>
      <c r="B38" s="228"/>
      <c r="C38" s="3">
        <v>3</v>
      </c>
      <c r="D38" s="28"/>
      <c r="E38" s="106"/>
      <c r="F38" s="104"/>
      <c r="G38" s="17"/>
      <c r="H38" s="18"/>
      <c r="I38" s="69"/>
    </row>
    <row r="39" spans="1:9" ht="20.100000000000001" customHeight="1">
      <c r="A39" s="224"/>
      <c r="B39" s="228"/>
      <c r="C39" s="3">
        <v>4</v>
      </c>
      <c r="D39" s="28"/>
      <c r="E39" s="106"/>
      <c r="F39" s="104"/>
      <c r="G39" s="17"/>
      <c r="H39" s="18"/>
      <c r="I39" s="69"/>
    </row>
    <row r="40" spans="1:9" ht="20.100000000000001" customHeight="1">
      <c r="A40" s="224"/>
      <c r="B40" s="228"/>
      <c r="C40" s="3">
        <v>5</v>
      </c>
      <c r="D40" s="28"/>
      <c r="E40" s="106"/>
      <c r="F40" s="104"/>
      <c r="G40" s="17"/>
      <c r="H40" s="18"/>
      <c r="I40" s="69"/>
    </row>
    <row r="41" spans="1:9" ht="20.100000000000001" customHeight="1">
      <c r="A41" s="224"/>
      <c r="B41" s="228"/>
      <c r="C41" s="3">
        <v>6</v>
      </c>
      <c r="D41" s="28"/>
      <c r="E41" s="106"/>
      <c r="F41" s="104"/>
      <c r="G41" s="17"/>
      <c r="H41" s="18"/>
      <c r="I41" s="69"/>
    </row>
    <row r="42" spans="1:9" ht="20.100000000000001" customHeight="1">
      <c r="A42" s="224"/>
      <c r="B42" s="228"/>
      <c r="C42" s="3">
        <v>7</v>
      </c>
      <c r="D42" s="28"/>
      <c r="E42" s="106"/>
      <c r="F42" s="104"/>
      <c r="G42" s="17"/>
      <c r="H42" s="18"/>
      <c r="I42" s="69"/>
    </row>
    <row r="43" spans="1:9" ht="20.100000000000001" customHeight="1">
      <c r="A43" s="224"/>
      <c r="B43" s="228"/>
      <c r="C43" s="3">
        <v>8</v>
      </c>
      <c r="D43" s="28"/>
      <c r="E43" s="106"/>
      <c r="F43" s="104"/>
      <c r="G43" s="17"/>
      <c r="H43" s="18"/>
      <c r="I43" s="69"/>
    </row>
    <row r="44" spans="1:9" ht="20.100000000000001" customHeight="1">
      <c r="A44" s="224"/>
      <c r="B44" s="228"/>
      <c r="C44" s="3">
        <v>9</v>
      </c>
      <c r="D44" s="28"/>
      <c r="E44" s="106"/>
      <c r="F44" s="104"/>
      <c r="G44" s="17"/>
      <c r="H44" s="18"/>
      <c r="I44" s="69"/>
    </row>
    <row r="45" spans="1:9" ht="20.100000000000001" customHeight="1">
      <c r="A45" s="224"/>
      <c r="B45" s="228"/>
      <c r="C45" s="3">
        <v>10</v>
      </c>
      <c r="D45" s="28"/>
      <c r="E45" s="106"/>
      <c r="F45" s="104"/>
      <c r="G45" s="17"/>
      <c r="H45" s="18"/>
      <c r="I45" s="69"/>
    </row>
    <row r="46" spans="1:9" ht="20.100000000000001" customHeight="1">
      <c r="A46" s="224"/>
      <c r="B46" s="228"/>
      <c r="C46" s="3">
        <v>11</v>
      </c>
      <c r="D46" s="28"/>
      <c r="E46" s="106"/>
      <c r="F46" s="104"/>
      <c r="G46" s="17"/>
      <c r="H46" s="18"/>
      <c r="I46" s="69"/>
    </row>
    <row r="47" spans="1:9" ht="20.100000000000001" customHeight="1">
      <c r="A47" s="224"/>
      <c r="B47" s="228"/>
      <c r="C47" s="3">
        <v>12</v>
      </c>
      <c r="D47" s="28"/>
      <c r="E47" s="106"/>
      <c r="F47" s="104"/>
      <c r="G47" s="17"/>
      <c r="H47" s="18"/>
      <c r="I47" s="69"/>
    </row>
    <row r="48" spans="1:9" ht="20.100000000000001" customHeight="1">
      <c r="A48" s="224"/>
      <c r="B48" s="228"/>
      <c r="C48" s="3">
        <v>13</v>
      </c>
      <c r="D48" s="28"/>
      <c r="E48" s="106"/>
      <c r="F48" s="104"/>
      <c r="G48" s="17"/>
      <c r="H48" s="18"/>
      <c r="I48" s="69"/>
    </row>
    <row r="49" spans="1:9" ht="20.100000000000001" customHeight="1">
      <c r="A49" s="224"/>
      <c r="B49" s="228"/>
      <c r="C49" s="3">
        <v>14</v>
      </c>
      <c r="D49" s="28"/>
      <c r="E49" s="106"/>
      <c r="F49" s="104"/>
      <c r="G49" s="17"/>
      <c r="H49" s="18"/>
      <c r="I49" s="69"/>
    </row>
    <row r="50" spans="1:9" ht="20.100000000000001" customHeight="1">
      <c r="A50" s="224"/>
      <c r="B50" s="228"/>
      <c r="C50" s="3">
        <v>15</v>
      </c>
      <c r="D50" s="28"/>
      <c r="E50" s="106"/>
      <c r="F50" s="104"/>
      <c r="G50" s="17"/>
      <c r="H50" s="18"/>
      <c r="I50" s="69"/>
    </row>
    <row r="51" spans="1:9" ht="20.100000000000001" customHeight="1">
      <c r="A51" s="224"/>
      <c r="B51" s="228"/>
      <c r="C51" s="3">
        <v>16</v>
      </c>
      <c r="D51" s="28"/>
      <c r="E51" s="106"/>
      <c r="F51" s="104"/>
      <c r="G51" s="17"/>
      <c r="H51" s="18"/>
      <c r="I51" s="69"/>
    </row>
    <row r="52" spans="1:9" ht="20.100000000000001" customHeight="1">
      <c r="A52" s="224"/>
      <c r="B52" s="228"/>
      <c r="C52" s="3">
        <v>17</v>
      </c>
      <c r="D52" s="28"/>
      <c r="E52" s="106"/>
      <c r="F52" s="104"/>
      <c r="G52" s="17"/>
      <c r="H52" s="18"/>
      <c r="I52" s="69"/>
    </row>
    <row r="53" spans="1:9" ht="20.100000000000001" customHeight="1">
      <c r="A53" s="224"/>
      <c r="B53" s="228"/>
      <c r="C53" s="3">
        <v>18</v>
      </c>
      <c r="D53" s="28"/>
      <c r="E53" s="106"/>
      <c r="F53" s="104"/>
      <c r="G53" s="17"/>
      <c r="H53" s="18"/>
      <c r="I53" s="69"/>
    </row>
    <row r="54" spans="1:9" ht="20.100000000000001" customHeight="1">
      <c r="A54" s="224"/>
      <c r="B54" s="228"/>
      <c r="C54" s="3">
        <v>19</v>
      </c>
      <c r="D54" s="28"/>
      <c r="E54" s="106"/>
      <c r="F54" s="104"/>
      <c r="G54" s="17"/>
      <c r="H54" s="18"/>
      <c r="I54" s="69"/>
    </row>
    <row r="55" spans="1:9" ht="20.100000000000001" customHeight="1">
      <c r="A55" s="224"/>
      <c r="B55" s="228"/>
      <c r="C55" s="3">
        <v>20</v>
      </c>
      <c r="D55" s="28"/>
      <c r="E55" s="106"/>
      <c r="F55" s="104"/>
      <c r="G55" s="17"/>
      <c r="H55" s="18"/>
      <c r="I55" s="70"/>
    </row>
    <row r="56" spans="1:9" ht="20.100000000000001" customHeight="1" thickBot="1">
      <c r="A56" s="225"/>
      <c r="B56" s="229"/>
      <c r="C56" s="238" t="s">
        <v>45</v>
      </c>
      <c r="D56" s="239"/>
      <c r="E56" s="239"/>
      <c r="F56" s="239"/>
      <c r="G56" s="239"/>
      <c r="H56" s="240"/>
      <c r="I56" s="67">
        <f>SUM(I36:I55)</f>
        <v>0</v>
      </c>
    </row>
    <row r="57" spans="1:9" ht="24" customHeight="1">
      <c r="A57" s="37" t="s">
        <v>39</v>
      </c>
      <c r="B57" s="38" t="s">
        <v>29</v>
      </c>
      <c r="C57" s="219">
        <f>I56+I33</f>
        <v>0</v>
      </c>
      <c r="D57" s="220"/>
      <c r="E57" s="221"/>
      <c r="F57" s="202" t="s">
        <v>43</v>
      </c>
      <c r="G57" s="202"/>
      <c r="H57" s="202"/>
      <c r="I57" s="203"/>
    </row>
    <row r="58" spans="1:9" ht="18.75" customHeight="1">
      <c r="A58" s="39" t="s">
        <v>22</v>
      </c>
      <c r="B58" s="21" t="s">
        <v>28</v>
      </c>
      <c r="C58" s="216">
        <f>IF(500000&lt;C57,500000,C57)</f>
        <v>0</v>
      </c>
      <c r="D58" s="217"/>
      <c r="E58" s="218"/>
      <c r="F58" s="204" t="s">
        <v>50</v>
      </c>
      <c r="G58" s="204"/>
      <c r="H58" s="204"/>
      <c r="I58" s="205"/>
    </row>
    <row r="59" spans="1:9" ht="24" customHeight="1" thickBot="1">
      <c r="A59" s="40" t="s">
        <v>23</v>
      </c>
      <c r="B59" s="41" t="s">
        <v>27</v>
      </c>
      <c r="C59" s="213">
        <v>1</v>
      </c>
      <c r="D59" s="214"/>
      <c r="E59" s="215"/>
      <c r="F59" s="206" t="s">
        <v>230</v>
      </c>
      <c r="G59" s="206"/>
      <c r="H59" s="206"/>
      <c r="I59" s="207"/>
    </row>
    <row r="60" spans="1:9" ht="24" customHeight="1" thickBot="1">
      <c r="A60" s="42" t="s">
        <v>24</v>
      </c>
      <c r="B60" s="43" t="s">
        <v>26</v>
      </c>
      <c r="C60" s="210">
        <f>ROUNDDOWN(C58*C59,-3)</f>
        <v>0</v>
      </c>
      <c r="D60" s="211"/>
      <c r="E60" s="212"/>
      <c r="F60" s="208" t="s">
        <v>53</v>
      </c>
      <c r="G60" s="208"/>
      <c r="H60" s="208"/>
      <c r="I60" s="209"/>
    </row>
    <row r="61" spans="1:9" ht="6.75" customHeight="1"/>
    <row r="62" spans="1:9">
      <c r="A62" s="226" t="s">
        <v>11</v>
      </c>
      <c r="B62" s="226"/>
      <c r="C62" s="226"/>
      <c r="D62" s="226"/>
      <c r="E62" s="226"/>
      <c r="F62" s="226"/>
      <c r="G62" s="226"/>
      <c r="H62" s="226"/>
      <c r="I62" s="226"/>
    </row>
    <row r="63" spans="1:9">
      <c r="A63" s="201" t="s">
        <v>41</v>
      </c>
      <c r="B63" s="201"/>
      <c r="C63" s="201"/>
      <c r="D63" s="201"/>
      <c r="E63" s="201"/>
      <c r="F63" s="201"/>
      <c r="G63" s="201"/>
      <c r="H63" s="201"/>
      <c r="I63" s="201"/>
    </row>
    <row r="64" spans="1:9" ht="37.5" customHeight="1">
      <c r="A64" s="222" t="s">
        <v>231</v>
      </c>
      <c r="B64" s="201"/>
      <c r="C64" s="201"/>
      <c r="D64" s="201"/>
      <c r="E64" s="201"/>
      <c r="F64" s="201"/>
      <c r="G64" s="201"/>
      <c r="H64" s="201"/>
      <c r="I64" s="201"/>
    </row>
    <row r="65" spans="1:9">
      <c r="A65" s="201" t="s">
        <v>12</v>
      </c>
      <c r="B65" s="201"/>
      <c r="C65" s="201"/>
      <c r="D65" s="201"/>
      <c r="E65" s="201"/>
      <c r="F65" s="201"/>
      <c r="G65" s="201"/>
      <c r="H65" s="201"/>
      <c r="I65" s="201"/>
    </row>
    <row r="66" spans="1:9">
      <c r="A66" s="201" t="s">
        <v>13</v>
      </c>
      <c r="B66" s="201"/>
      <c r="C66" s="201"/>
      <c r="D66" s="201"/>
      <c r="E66" s="201"/>
      <c r="F66" s="201"/>
      <c r="G66" s="201"/>
      <c r="H66" s="201"/>
      <c r="I66" s="201"/>
    </row>
    <row r="67" spans="1:9">
      <c r="A67" s="201" t="s">
        <v>14</v>
      </c>
      <c r="B67" s="201"/>
      <c r="C67" s="201"/>
      <c r="D67" s="201"/>
      <c r="E67" s="201"/>
      <c r="F67" s="201"/>
      <c r="G67" s="201"/>
      <c r="H67" s="201"/>
      <c r="I67" s="201"/>
    </row>
  </sheetData>
  <mergeCells count="30">
    <mergeCell ref="A11:A56"/>
    <mergeCell ref="A62:I62"/>
    <mergeCell ref="A65:I65"/>
    <mergeCell ref="A66:I66"/>
    <mergeCell ref="B11:B56"/>
    <mergeCell ref="C11:I11"/>
    <mergeCell ref="C33:H33"/>
    <mergeCell ref="C34:I34"/>
    <mergeCell ref="C56:H56"/>
    <mergeCell ref="A67:I67"/>
    <mergeCell ref="A63:I63"/>
    <mergeCell ref="F57:I57"/>
    <mergeCell ref="F58:I58"/>
    <mergeCell ref="F59:I59"/>
    <mergeCell ref="F60:I60"/>
    <mergeCell ref="C60:E60"/>
    <mergeCell ref="C59:E59"/>
    <mergeCell ref="C58:E58"/>
    <mergeCell ref="C57:E57"/>
    <mergeCell ref="A64:I64"/>
    <mergeCell ref="G9:I9"/>
    <mergeCell ref="G10:I10"/>
    <mergeCell ref="C9:D9"/>
    <mergeCell ref="C10:D10"/>
    <mergeCell ref="B3:I3"/>
    <mergeCell ref="B4:I4"/>
    <mergeCell ref="C6:I6"/>
    <mergeCell ref="C7:I7"/>
    <mergeCell ref="C8:D8"/>
    <mergeCell ref="G8:I8"/>
  </mergeCells>
  <phoneticPr fontId="2"/>
  <conditionalFormatting sqref="E36:E55 E13:E32">
    <cfRule type="expression" dxfId="9" priority="2">
      <formula>$D13="その他"</formula>
    </cfRule>
  </conditionalFormatting>
  <dataValidations count="5">
    <dataValidation type="list" allowBlank="1" showInputMessage="1" showErrorMessage="1" sqref="D13:D32">
      <formula1>"マスク,アルコール消毒液,ハンドソープ,ペーパータオル,使い捨て手袋,洗剤,その他"</formula1>
    </dataValidation>
    <dataValidation type="list" allowBlank="1" showInputMessage="1" showErrorMessage="1" sqref="G13:H32 G36:H55">
      <formula1>"R3.4月,R3.5月,R3.6月,R3.7月,R3.8月,R3.9月,R3.10月,R3.11月,R3.12月,R4.1月,R4.2月,R4.3月"</formula1>
    </dataValidation>
    <dataValidation type="list" allowBlank="1" showInputMessage="1" showErrorMessage="1" sqref="C7:I7">
      <formula1>"私学助成,施設型給付,幼稚園型認定こども園"</formula1>
    </dataValidation>
    <dataValidation type="list" allowBlank="1" showInputMessage="1" showErrorMessage="1" sqref="D36:D55">
      <formula1>"預かり保育実施にかかる人件費,委託費,旅費,通信費,教材費,研修費,検査費,その他"</formula1>
    </dataValidation>
    <dataValidation type="list" allowBlank="1" showInputMessage="1" showErrorMessage="1" sqref="E8">
      <formula1>"学校法人立,個人立,宗教法人立"</formula1>
    </dataValidation>
  </dataValidations>
  <printOptions horizontalCentered="1"/>
  <pageMargins left="0.51181102362204722" right="0.51181102362204722" top="0.55118110236220474" bottom="0.55118110236220474" header="0.31496062992125984" footer="0.31496062992125984"/>
  <pageSetup paperSize="9" scale="5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K73"/>
  <sheetViews>
    <sheetView view="pageBreakPreview" zoomScaleNormal="85" zoomScaleSheetLayoutView="100" workbookViewId="0">
      <selection activeCell="C7" sqref="C7:J7"/>
    </sheetView>
  </sheetViews>
  <sheetFormatPr defaultRowHeight="18.75"/>
  <cols>
    <col min="1" max="1" width="7.375" style="25" bestFit="1" customWidth="1"/>
    <col min="2" max="2" width="21.375" style="2" bestFit="1" customWidth="1"/>
    <col min="3" max="3" width="4.875" style="2" customWidth="1"/>
    <col min="4" max="4" width="18.75" style="2" customWidth="1"/>
    <col min="5" max="5" width="20" style="2" customWidth="1"/>
    <col min="6" max="6" width="23.75" style="2" customWidth="1"/>
    <col min="7" max="7" width="9.375" style="2" customWidth="1"/>
    <col min="8" max="9" width="11.75" style="2" customWidth="1"/>
    <col min="10" max="10" width="17.375" style="2" customWidth="1"/>
    <col min="11" max="16384" width="9" style="2"/>
  </cols>
  <sheetData>
    <row r="1" spans="1:11" ht="20.100000000000001" customHeight="1">
      <c r="A1" s="1" t="s">
        <v>119</v>
      </c>
      <c r="B1" s="1"/>
    </row>
    <row r="2" spans="1:11" ht="15" customHeight="1">
      <c r="B2" s="1"/>
    </row>
    <row r="3" spans="1:11" ht="25.5">
      <c r="B3" s="193" t="s">
        <v>124</v>
      </c>
      <c r="C3" s="193"/>
      <c r="D3" s="193"/>
      <c r="E3" s="193"/>
      <c r="F3" s="193"/>
      <c r="G3" s="193"/>
      <c r="H3" s="193"/>
      <c r="I3" s="193"/>
      <c r="J3" s="193"/>
    </row>
    <row r="4" spans="1:11" ht="20.100000000000001" customHeight="1">
      <c r="B4" s="241" t="s">
        <v>116</v>
      </c>
      <c r="C4" s="241"/>
      <c r="D4" s="241"/>
      <c r="E4" s="241"/>
      <c r="F4" s="241"/>
      <c r="G4" s="241"/>
      <c r="H4" s="241"/>
      <c r="I4" s="241"/>
      <c r="J4" s="241"/>
    </row>
    <row r="5" spans="1:11" ht="15" customHeight="1" thickBot="1"/>
    <row r="6" spans="1:11" ht="21" customHeight="1">
      <c r="A6" s="37" t="s">
        <v>15</v>
      </c>
      <c r="B6" s="32" t="s">
        <v>35</v>
      </c>
      <c r="C6" s="195">
        <f>鑑!D9</f>
        <v>0</v>
      </c>
      <c r="D6" s="196"/>
      <c r="E6" s="196"/>
      <c r="F6" s="196"/>
      <c r="G6" s="196"/>
      <c r="H6" s="196"/>
      <c r="I6" s="196"/>
      <c r="J6" s="197"/>
    </row>
    <row r="7" spans="1:11" ht="21" customHeight="1">
      <c r="A7" s="44" t="s">
        <v>16</v>
      </c>
      <c r="B7" s="23" t="s">
        <v>34</v>
      </c>
      <c r="C7" s="198"/>
      <c r="D7" s="199"/>
      <c r="E7" s="199"/>
      <c r="F7" s="199"/>
      <c r="G7" s="199"/>
      <c r="H7" s="199"/>
      <c r="I7" s="199"/>
      <c r="J7" s="200"/>
      <c r="K7" s="24" t="str">
        <f>IF(C7="","",IF(C7="私学助成","幼稚園",IF(C7="施設型給付","幼稚園","認定こども園")))</f>
        <v/>
      </c>
    </row>
    <row r="8" spans="1:11" ht="21" customHeight="1">
      <c r="A8" s="39" t="s">
        <v>18</v>
      </c>
      <c r="B8" s="20" t="s">
        <v>33</v>
      </c>
      <c r="C8" s="242"/>
      <c r="D8" s="243"/>
      <c r="E8" s="243"/>
      <c r="F8" s="243"/>
      <c r="G8" s="243"/>
      <c r="H8" s="243"/>
      <c r="I8" s="243"/>
      <c r="J8" s="244"/>
      <c r="K8" s="24" t="str">
        <f>IF(C8="","",IF(C8="私学助成（予定）","幼稚園",IF(C8="施設型給付（予定）","幼稚園","認定こども園")))</f>
        <v/>
      </c>
    </row>
    <row r="9" spans="1:11" s="1" customFormat="1" ht="21" customHeight="1">
      <c r="A9" s="39" t="s">
        <v>19</v>
      </c>
      <c r="B9" s="20" t="s">
        <v>32</v>
      </c>
      <c r="C9" s="189" t="s">
        <v>3</v>
      </c>
      <c r="D9" s="190"/>
      <c r="E9" s="123"/>
      <c r="F9" s="13" t="s">
        <v>4</v>
      </c>
      <c r="G9" s="245"/>
      <c r="H9" s="245"/>
      <c r="I9" s="245"/>
      <c r="J9" s="246"/>
    </row>
    <row r="10" spans="1:11" ht="21" customHeight="1">
      <c r="A10" s="39" t="s">
        <v>20</v>
      </c>
      <c r="B10" s="20" t="s">
        <v>31</v>
      </c>
      <c r="C10" s="189" t="s">
        <v>1</v>
      </c>
      <c r="D10" s="190"/>
      <c r="E10" s="123"/>
      <c r="F10" s="12" t="s">
        <v>2</v>
      </c>
      <c r="G10" s="245"/>
      <c r="H10" s="245"/>
      <c r="I10" s="245"/>
      <c r="J10" s="246"/>
    </row>
    <row r="11" spans="1:11" ht="20.100000000000001" customHeight="1" thickBot="1">
      <c r="A11" s="40" t="s">
        <v>21</v>
      </c>
      <c r="B11" s="36" t="s">
        <v>30</v>
      </c>
      <c r="C11" s="191" t="s">
        <v>9</v>
      </c>
      <c r="D11" s="192"/>
      <c r="E11" s="124"/>
      <c r="F11" s="30" t="s">
        <v>10</v>
      </c>
      <c r="G11" s="247"/>
      <c r="H11" s="247"/>
      <c r="I11" s="247"/>
      <c r="J11" s="248"/>
    </row>
    <row r="12" spans="1:11" ht="40.5" customHeight="1">
      <c r="A12" s="223" t="s">
        <v>37</v>
      </c>
      <c r="B12" s="227" t="s">
        <v>36</v>
      </c>
      <c r="C12" s="45" t="s">
        <v>6</v>
      </c>
      <c r="D12" s="46" t="s">
        <v>7</v>
      </c>
      <c r="E12" s="47" t="s">
        <v>131</v>
      </c>
      <c r="F12" s="47" t="s">
        <v>5</v>
      </c>
      <c r="G12" s="47" t="s">
        <v>243</v>
      </c>
      <c r="H12" s="48" t="s">
        <v>61</v>
      </c>
      <c r="I12" s="49" t="s">
        <v>62</v>
      </c>
      <c r="J12" s="78" t="s">
        <v>117</v>
      </c>
    </row>
    <row r="13" spans="1:11" s="5" customFormat="1" ht="18.75" customHeight="1">
      <c r="A13" s="224"/>
      <c r="B13" s="228"/>
      <c r="C13" s="3">
        <v>1</v>
      </c>
      <c r="D13" s="26"/>
      <c r="E13" s="29"/>
      <c r="F13" s="29"/>
      <c r="G13" s="158"/>
      <c r="H13" s="17"/>
      <c r="I13" s="18"/>
      <c r="J13" s="66"/>
      <c r="K13" s="122"/>
    </row>
    <row r="14" spans="1:11" s="5" customFormat="1">
      <c r="A14" s="224"/>
      <c r="B14" s="228"/>
      <c r="C14" s="3">
        <v>2</v>
      </c>
      <c r="D14" s="26"/>
      <c r="E14" s="29"/>
      <c r="F14" s="29"/>
      <c r="G14" s="158"/>
      <c r="H14" s="17"/>
      <c r="I14" s="18"/>
      <c r="J14" s="66"/>
      <c r="K14" s="122"/>
    </row>
    <row r="15" spans="1:11" s="5" customFormat="1">
      <c r="A15" s="224"/>
      <c r="B15" s="228"/>
      <c r="C15" s="3">
        <v>3</v>
      </c>
      <c r="D15" s="26"/>
      <c r="E15" s="29"/>
      <c r="F15" s="29"/>
      <c r="G15" s="158"/>
      <c r="H15" s="17"/>
      <c r="I15" s="18"/>
      <c r="J15" s="66"/>
      <c r="K15" s="122"/>
    </row>
    <row r="16" spans="1:11" s="5" customFormat="1">
      <c r="A16" s="224"/>
      <c r="B16" s="228"/>
      <c r="C16" s="3">
        <v>4</v>
      </c>
      <c r="D16" s="26"/>
      <c r="E16" s="29"/>
      <c r="F16" s="29"/>
      <c r="G16" s="158"/>
      <c r="H16" s="17"/>
      <c r="I16" s="18"/>
      <c r="J16" s="66"/>
      <c r="K16" s="122"/>
    </row>
    <row r="17" spans="1:11" s="5" customFormat="1">
      <c r="A17" s="224"/>
      <c r="B17" s="228"/>
      <c r="C17" s="3">
        <v>5</v>
      </c>
      <c r="D17" s="26"/>
      <c r="E17" s="29"/>
      <c r="F17" s="29"/>
      <c r="G17" s="158"/>
      <c r="H17" s="17"/>
      <c r="I17" s="18"/>
      <c r="J17" s="66"/>
      <c r="K17" s="122"/>
    </row>
    <row r="18" spans="1:11" s="5" customFormat="1">
      <c r="A18" s="224"/>
      <c r="B18" s="228"/>
      <c r="C18" s="3">
        <v>6</v>
      </c>
      <c r="D18" s="26"/>
      <c r="E18" s="29"/>
      <c r="F18" s="29"/>
      <c r="G18" s="158"/>
      <c r="H18" s="17"/>
      <c r="I18" s="18"/>
      <c r="J18" s="66"/>
      <c r="K18" s="122"/>
    </row>
    <row r="19" spans="1:11" s="5" customFormat="1">
      <c r="A19" s="224"/>
      <c r="B19" s="228"/>
      <c r="C19" s="3">
        <v>7</v>
      </c>
      <c r="D19" s="26"/>
      <c r="E19" s="29"/>
      <c r="F19" s="29"/>
      <c r="G19" s="158"/>
      <c r="H19" s="17"/>
      <c r="I19" s="18"/>
      <c r="J19" s="66"/>
      <c r="K19" s="122"/>
    </row>
    <row r="20" spans="1:11" s="5" customFormat="1">
      <c r="A20" s="224"/>
      <c r="B20" s="228"/>
      <c r="C20" s="3">
        <v>8</v>
      </c>
      <c r="D20" s="26"/>
      <c r="E20" s="29"/>
      <c r="F20" s="29"/>
      <c r="G20" s="158"/>
      <c r="H20" s="17"/>
      <c r="I20" s="18"/>
      <c r="J20" s="66"/>
      <c r="K20" s="122"/>
    </row>
    <row r="21" spans="1:11" s="5" customFormat="1">
      <c r="A21" s="224"/>
      <c r="B21" s="228"/>
      <c r="C21" s="3">
        <v>9</v>
      </c>
      <c r="D21" s="26"/>
      <c r="E21" s="29"/>
      <c r="F21" s="29"/>
      <c r="G21" s="158"/>
      <c r="H21" s="17"/>
      <c r="I21" s="18"/>
      <c r="J21" s="66"/>
      <c r="K21" s="122"/>
    </row>
    <row r="22" spans="1:11" s="5" customFormat="1">
      <c r="A22" s="224"/>
      <c r="B22" s="228"/>
      <c r="C22" s="3">
        <v>10</v>
      </c>
      <c r="D22" s="26"/>
      <c r="E22" s="29"/>
      <c r="F22" s="29"/>
      <c r="G22" s="158"/>
      <c r="H22" s="17"/>
      <c r="I22" s="18"/>
      <c r="J22" s="66"/>
      <c r="K22" s="122"/>
    </row>
    <row r="23" spans="1:11" s="5" customFormat="1">
      <c r="A23" s="224"/>
      <c r="B23" s="228"/>
      <c r="C23" s="3">
        <v>11</v>
      </c>
      <c r="D23" s="26"/>
      <c r="E23" s="29"/>
      <c r="F23" s="29"/>
      <c r="G23" s="158"/>
      <c r="H23" s="17"/>
      <c r="I23" s="18"/>
      <c r="J23" s="66"/>
      <c r="K23" s="122"/>
    </row>
    <row r="24" spans="1:11" s="5" customFormat="1">
      <c r="A24" s="224"/>
      <c r="B24" s="228"/>
      <c r="C24" s="3">
        <v>12</v>
      </c>
      <c r="D24" s="26"/>
      <c r="E24" s="29"/>
      <c r="F24" s="29"/>
      <c r="G24" s="158"/>
      <c r="H24" s="17"/>
      <c r="I24" s="18"/>
      <c r="J24" s="66"/>
      <c r="K24" s="122"/>
    </row>
    <row r="25" spans="1:11" s="5" customFormat="1">
      <c r="A25" s="224"/>
      <c r="B25" s="228"/>
      <c r="C25" s="3">
        <v>13</v>
      </c>
      <c r="D25" s="26"/>
      <c r="E25" s="29"/>
      <c r="F25" s="29"/>
      <c r="G25" s="158"/>
      <c r="H25" s="17"/>
      <c r="I25" s="18"/>
      <c r="J25" s="66"/>
      <c r="K25" s="122"/>
    </row>
    <row r="26" spans="1:11" s="5" customFormat="1">
      <c r="A26" s="224"/>
      <c r="B26" s="228"/>
      <c r="C26" s="3">
        <v>14</v>
      </c>
      <c r="D26" s="26"/>
      <c r="E26" s="29"/>
      <c r="F26" s="29"/>
      <c r="G26" s="158"/>
      <c r="H26" s="17"/>
      <c r="I26" s="18"/>
      <c r="J26" s="66"/>
      <c r="K26" s="122"/>
    </row>
    <row r="27" spans="1:11" s="5" customFormat="1">
      <c r="A27" s="224"/>
      <c r="B27" s="228"/>
      <c r="C27" s="3">
        <v>15</v>
      </c>
      <c r="D27" s="26"/>
      <c r="E27" s="29"/>
      <c r="F27" s="29"/>
      <c r="G27" s="158"/>
      <c r="H27" s="17"/>
      <c r="I27" s="18"/>
      <c r="J27" s="66"/>
      <c r="K27" s="122"/>
    </row>
    <row r="28" spans="1:11" s="5" customFormat="1">
      <c r="A28" s="224"/>
      <c r="B28" s="228"/>
      <c r="C28" s="3">
        <v>16</v>
      </c>
      <c r="D28" s="26"/>
      <c r="E28" s="29"/>
      <c r="F28" s="29"/>
      <c r="G28" s="158"/>
      <c r="H28" s="17"/>
      <c r="I28" s="18"/>
      <c r="J28" s="66"/>
      <c r="K28" s="122"/>
    </row>
    <row r="29" spans="1:11" s="5" customFormat="1">
      <c r="A29" s="224"/>
      <c r="B29" s="228"/>
      <c r="C29" s="3">
        <v>17</v>
      </c>
      <c r="D29" s="26"/>
      <c r="E29" s="29"/>
      <c r="F29" s="29"/>
      <c r="G29" s="158"/>
      <c r="H29" s="17"/>
      <c r="I29" s="18"/>
      <c r="J29" s="66"/>
      <c r="K29" s="122"/>
    </row>
    <row r="30" spans="1:11" s="5" customFormat="1">
      <c r="A30" s="224"/>
      <c r="B30" s="228"/>
      <c r="C30" s="3">
        <v>18</v>
      </c>
      <c r="D30" s="26"/>
      <c r="E30" s="29"/>
      <c r="F30" s="29"/>
      <c r="G30" s="158"/>
      <c r="H30" s="17"/>
      <c r="I30" s="18"/>
      <c r="J30" s="66"/>
      <c r="K30" s="122"/>
    </row>
    <row r="31" spans="1:11" s="5" customFormat="1">
      <c r="A31" s="224"/>
      <c r="B31" s="228"/>
      <c r="C31" s="3">
        <v>19</v>
      </c>
      <c r="D31" s="26"/>
      <c r="E31" s="29"/>
      <c r="F31" s="29"/>
      <c r="G31" s="158"/>
      <c r="H31" s="17"/>
      <c r="I31" s="18"/>
      <c r="J31" s="66"/>
      <c r="K31" s="122"/>
    </row>
    <row r="32" spans="1:11" s="5" customFormat="1">
      <c r="A32" s="224"/>
      <c r="B32" s="228"/>
      <c r="C32" s="3">
        <v>20</v>
      </c>
      <c r="D32" s="26"/>
      <c r="E32" s="29"/>
      <c r="F32" s="29"/>
      <c r="G32" s="158"/>
      <c r="H32" s="17"/>
      <c r="I32" s="18"/>
      <c r="J32" s="66"/>
      <c r="K32" s="122"/>
    </row>
    <row r="33" spans="1:11" s="5" customFormat="1">
      <c r="A33" s="224"/>
      <c r="B33" s="228"/>
      <c r="C33" s="3">
        <v>21</v>
      </c>
      <c r="D33" s="26"/>
      <c r="E33" s="29"/>
      <c r="F33" s="29"/>
      <c r="G33" s="158"/>
      <c r="H33" s="17"/>
      <c r="I33" s="18"/>
      <c r="J33" s="66"/>
      <c r="K33" s="122"/>
    </row>
    <row r="34" spans="1:11" s="5" customFormat="1">
      <c r="A34" s="224"/>
      <c r="B34" s="228"/>
      <c r="C34" s="3">
        <v>22</v>
      </c>
      <c r="D34" s="26"/>
      <c r="E34" s="29"/>
      <c r="F34" s="29"/>
      <c r="G34" s="158"/>
      <c r="H34" s="17"/>
      <c r="I34" s="18"/>
      <c r="J34" s="66"/>
      <c r="K34" s="122"/>
    </row>
    <row r="35" spans="1:11" s="5" customFormat="1">
      <c r="A35" s="224"/>
      <c r="B35" s="228"/>
      <c r="C35" s="3">
        <v>23</v>
      </c>
      <c r="D35" s="26"/>
      <c r="E35" s="29"/>
      <c r="F35" s="29"/>
      <c r="G35" s="158"/>
      <c r="H35" s="17"/>
      <c r="I35" s="18"/>
      <c r="J35" s="66"/>
      <c r="K35" s="122"/>
    </row>
    <row r="36" spans="1:11" s="5" customFormat="1">
      <c r="A36" s="224"/>
      <c r="B36" s="228"/>
      <c r="C36" s="3">
        <v>24</v>
      </c>
      <c r="D36" s="26"/>
      <c r="E36" s="29"/>
      <c r="F36" s="29"/>
      <c r="G36" s="158"/>
      <c r="H36" s="17"/>
      <c r="I36" s="18"/>
      <c r="J36" s="66"/>
      <c r="K36" s="122"/>
    </row>
    <row r="37" spans="1:11" s="5" customFormat="1">
      <c r="A37" s="224"/>
      <c r="B37" s="228"/>
      <c r="C37" s="3">
        <v>25</v>
      </c>
      <c r="D37" s="26"/>
      <c r="E37" s="29"/>
      <c r="F37" s="29"/>
      <c r="G37" s="158"/>
      <c r="H37" s="17"/>
      <c r="I37" s="18"/>
      <c r="J37" s="66"/>
      <c r="K37" s="122"/>
    </row>
    <row r="38" spans="1:11" s="5" customFormat="1">
      <c r="A38" s="224"/>
      <c r="B38" s="228"/>
      <c r="C38" s="3">
        <v>26</v>
      </c>
      <c r="D38" s="26"/>
      <c r="E38" s="29"/>
      <c r="F38" s="29"/>
      <c r="G38" s="158"/>
      <c r="H38" s="17"/>
      <c r="I38" s="18"/>
      <c r="J38" s="66"/>
      <c r="K38" s="122"/>
    </row>
    <row r="39" spans="1:11" s="5" customFormat="1">
      <c r="A39" s="224"/>
      <c r="B39" s="228"/>
      <c r="C39" s="3">
        <v>27</v>
      </c>
      <c r="D39" s="26"/>
      <c r="E39" s="29"/>
      <c r="F39" s="29"/>
      <c r="G39" s="158"/>
      <c r="H39" s="17"/>
      <c r="I39" s="18"/>
      <c r="J39" s="66"/>
      <c r="K39" s="122"/>
    </row>
    <row r="40" spans="1:11" s="5" customFormat="1">
      <c r="A40" s="224"/>
      <c r="B40" s="228"/>
      <c r="C40" s="3">
        <v>28</v>
      </c>
      <c r="D40" s="26"/>
      <c r="E40" s="29"/>
      <c r="F40" s="29"/>
      <c r="G40" s="158"/>
      <c r="H40" s="17"/>
      <c r="I40" s="18"/>
      <c r="J40" s="66"/>
      <c r="K40" s="122"/>
    </row>
    <row r="41" spans="1:11" s="5" customFormat="1">
      <c r="A41" s="224"/>
      <c r="B41" s="228"/>
      <c r="C41" s="3">
        <v>29</v>
      </c>
      <c r="D41" s="26"/>
      <c r="E41" s="29"/>
      <c r="F41" s="29"/>
      <c r="G41" s="158"/>
      <c r="H41" s="17"/>
      <c r="I41" s="18"/>
      <c r="J41" s="66"/>
      <c r="K41" s="122"/>
    </row>
    <row r="42" spans="1:11" s="5" customFormat="1">
      <c r="A42" s="224"/>
      <c r="B42" s="228"/>
      <c r="C42" s="3">
        <v>30</v>
      </c>
      <c r="D42" s="26"/>
      <c r="E42" s="29"/>
      <c r="F42" s="29"/>
      <c r="G42" s="158"/>
      <c r="H42" s="17"/>
      <c r="I42" s="18"/>
      <c r="J42" s="66"/>
      <c r="K42" s="122"/>
    </row>
    <row r="43" spans="1:11" s="5" customFormat="1">
      <c r="A43" s="224"/>
      <c r="B43" s="228"/>
      <c r="C43" s="3">
        <v>31</v>
      </c>
      <c r="D43" s="26"/>
      <c r="E43" s="29"/>
      <c r="F43" s="29"/>
      <c r="G43" s="158"/>
      <c r="H43" s="17"/>
      <c r="I43" s="18"/>
      <c r="J43" s="66"/>
      <c r="K43" s="122"/>
    </row>
    <row r="44" spans="1:11" s="5" customFormat="1">
      <c r="A44" s="224"/>
      <c r="B44" s="228"/>
      <c r="C44" s="3">
        <v>32</v>
      </c>
      <c r="D44" s="26"/>
      <c r="E44" s="29"/>
      <c r="F44" s="29"/>
      <c r="G44" s="158"/>
      <c r="H44" s="17"/>
      <c r="I44" s="18"/>
      <c r="J44" s="66"/>
      <c r="K44" s="122"/>
    </row>
    <row r="45" spans="1:11" s="5" customFormat="1">
      <c r="A45" s="224"/>
      <c r="B45" s="228"/>
      <c r="C45" s="3">
        <v>33</v>
      </c>
      <c r="D45" s="26"/>
      <c r="E45" s="29"/>
      <c r="F45" s="29"/>
      <c r="G45" s="158"/>
      <c r="H45" s="17"/>
      <c r="I45" s="18"/>
      <c r="J45" s="66"/>
      <c r="K45" s="122"/>
    </row>
    <row r="46" spans="1:11" s="5" customFormat="1">
      <c r="A46" s="224"/>
      <c r="B46" s="228"/>
      <c r="C46" s="3">
        <v>34</v>
      </c>
      <c r="D46" s="26"/>
      <c r="E46" s="29"/>
      <c r="F46" s="29"/>
      <c r="G46" s="158"/>
      <c r="H46" s="17"/>
      <c r="I46" s="18"/>
      <c r="J46" s="66"/>
      <c r="K46" s="122"/>
    </row>
    <row r="47" spans="1:11" s="5" customFormat="1">
      <c r="A47" s="224"/>
      <c r="B47" s="228"/>
      <c r="C47" s="3">
        <v>35</v>
      </c>
      <c r="D47" s="26"/>
      <c r="E47" s="29"/>
      <c r="F47" s="29"/>
      <c r="G47" s="158"/>
      <c r="H47" s="17"/>
      <c r="I47" s="18"/>
      <c r="J47" s="66"/>
      <c r="K47" s="122"/>
    </row>
    <row r="48" spans="1:11" s="5" customFormat="1">
      <c r="A48" s="224"/>
      <c r="B48" s="228"/>
      <c r="C48" s="3">
        <v>36</v>
      </c>
      <c r="D48" s="26"/>
      <c r="E48" s="29"/>
      <c r="F48" s="29"/>
      <c r="G48" s="158"/>
      <c r="H48" s="17"/>
      <c r="I48" s="18"/>
      <c r="J48" s="66"/>
      <c r="K48" s="122"/>
    </row>
    <row r="49" spans="1:11" s="5" customFormat="1">
      <c r="A49" s="224"/>
      <c r="B49" s="228"/>
      <c r="C49" s="3">
        <v>37</v>
      </c>
      <c r="D49" s="26"/>
      <c r="E49" s="29"/>
      <c r="F49" s="29"/>
      <c r="G49" s="158"/>
      <c r="H49" s="17"/>
      <c r="I49" s="18"/>
      <c r="J49" s="66"/>
      <c r="K49" s="122"/>
    </row>
    <row r="50" spans="1:11" s="5" customFormat="1">
      <c r="A50" s="224"/>
      <c r="B50" s="228"/>
      <c r="C50" s="3">
        <v>38</v>
      </c>
      <c r="D50" s="26"/>
      <c r="E50" s="29"/>
      <c r="F50" s="29"/>
      <c r="G50" s="158"/>
      <c r="H50" s="17"/>
      <c r="I50" s="18"/>
      <c r="J50" s="66"/>
      <c r="K50" s="122"/>
    </row>
    <row r="51" spans="1:11" s="5" customFormat="1">
      <c r="A51" s="224"/>
      <c r="B51" s="228"/>
      <c r="C51" s="3">
        <v>39</v>
      </c>
      <c r="D51" s="26"/>
      <c r="E51" s="29"/>
      <c r="F51" s="29"/>
      <c r="G51" s="158"/>
      <c r="H51" s="17"/>
      <c r="I51" s="18"/>
      <c r="J51" s="66"/>
      <c r="K51" s="122"/>
    </row>
    <row r="52" spans="1:11" s="5" customFormat="1">
      <c r="A52" s="224"/>
      <c r="B52" s="228"/>
      <c r="C52" s="3">
        <v>40</v>
      </c>
      <c r="D52" s="26"/>
      <c r="E52" s="29"/>
      <c r="F52" s="29"/>
      <c r="G52" s="158"/>
      <c r="H52" s="17"/>
      <c r="I52" s="18"/>
      <c r="J52" s="66"/>
      <c r="K52" s="122"/>
    </row>
    <row r="53" spans="1:11" s="5" customFormat="1">
      <c r="A53" s="224"/>
      <c r="B53" s="228"/>
      <c r="C53" s="3">
        <v>41</v>
      </c>
      <c r="D53" s="26"/>
      <c r="E53" s="29"/>
      <c r="F53" s="29"/>
      <c r="G53" s="158"/>
      <c r="H53" s="17"/>
      <c r="I53" s="18"/>
      <c r="J53" s="66"/>
      <c r="K53" s="122"/>
    </row>
    <row r="54" spans="1:11" s="5" customFormat="1">
      <c r="A54" s="224"/>
      <c r="B54" s="228"/>
      <c r="C54" s="3">
        <v>42</v>
      </c>
      <c r="D54" s="26"/>
      <c r="E54" s="29"/>
      <c r="F54" s="29"/>
      <c r="G54" s="158"/>
      <c r="H54" s="17"/>
      <c r="I54" s="18"/>
      <c r="J54" s="66"/>
      <c r="K54" s="122"/>
    </row>
    <row r="55" spans="1:11" s="5" customFormat="1">
      <c r="A55" s="224"/>
      <c r="B55" s="228"/>
      <c r="C55" s="3">
        <v>43</v>
      </c>
      <c r="D55" s="26"/>
      <c r="E55" s="29"/>
      <c r="F55" s="29"/>
      <c r="G55" s="158"/>
      <c r="H55" s="17"/>
      <c r="I55" s="18"/>
      <c r="J55" s="66"/>
      <c r="K55" s="122"/>
    </row>
    <row r="56" spans="1:11" s="5" customFormat="1">
      <c r="A56" s="224"/>
      <c r="B56" s="228"/>
      <c r="C56" s="3">
        <v>44</v>
      </c>
      <c r="D56" s="26"/>
      <c r="E56" s="29"/>
      <c r="F56" s="29"/>
      <c r="G56" s="158"/>
      <c r="H56" s="17"/>
      <c r="I56" s="18"/>
      <c r="J56" s="66"/>
      <c r="K56" s="122"/>
    </row>
    <row r="57" spans="1:11" s="5" customFormat="1">
      <c r="A57" s="224"/>
      <c r="B57" s="228"/>
      <c r="C57" s="3">
        <v>45</v>
      </c>
      <c r="D57" s="26"/>
      <c r="E57" s="29"/>
      <c r="F57" s="29"/>
      <c r="G57" s="158"/>
      <c r="H57" s="17"/>
      <c r="I57" s="18"/>
      <c r="J57" s="66"/>
      <c r="K57" s="122"/>
    </row>
    <row r="58" spans="1:11" s="5" customFormat="1">
      <c r="A58" s="224"/>
      <c r="B58" s="228"/>
      <c r="C58" s="3">
        <v>46</v>
      </c>
      <c r="D58" s="26"/>
      <c r="E58" s="29"/>
      <c r="F58" s="29"/>
      <c r="G58" s="158"/>
      <c r="H58" s="17"/>
      <c r="I58" s="18"/>
      <c r="J58" s="66"/>
      <c r="K58" s="122"/>
    </row>
    <row r="59" spans="1:11" s="5" customFormat="1">
      <c r="A59" s="224"/>
      <c r="B59" s="228"/>
      <c r="C59" s="3">
        <v>47</v>
      </c>
      <c r="D59" s="26"/>
      <c r="E59" s="29"/>
      <c r="F59" s="29"/>
      <c r="G59" s="158"/>
      <c r="H59" s="17"/>
      <c r="I59" s="18"/>
      <c r="J59" s="66"/>
      <c r="K59" s="122"/>
    </row>
    <row r="60" spans="1:11" s="5" customFormat="1">
      <c r="A60" s="224"/>
      <c r="B60" s="228"/>
      <c r="C60" s="3">
        <v>48</v>
      </c>
      <c r="D60" s="26"/>
      <c r="E60" s="29"/>
      <c r="F60" s="29"/>
      <c r="G60" s="158"/>
      <c r="H60" s="17"/>
      <c r="I60" s="18"/>
      <c r="J60" s="66"/>
      <c r="K60" s="122"/>
    </row>
    <row r="61" spans="1:11" s="5" customFormat="1">
      <c r="A61" s="224"/>
      <c r="B61" s="228"/>
      <c r="C61" s="3">
        <v>49</v>
      </c>
      <c r="D61" s="26"/>
      <c r="E61" s="29"/>
      <c r="F61" s="29"/>
      <c r="G61" s="158"/>
      <c r="H61" s="17"/>
      <c r="I61" s="18"/>
      <c r="J61" s="66"/>
      <c r="K61" s="122"/>
    </row>
    <row r="62" spans="1:11" s="5" customFormat="1">
      <c r="A62" s="224"/>
      <c r="B62" s="228"/>
      <c r="C62" s="3">
        <v>50</v>
      </c>
      <c r="D62" s="26"/>
      <c r="E62" s="29"/>
      <c r="F62" s="29"/>
      <c r="G62" s="158"/>
      <c r="H62" s="17"/>
      <c r="I62" s="18"/>
      <c r="J62" s="66"/>
      <c r="K62" s="122"/>
    </row>
    <row r="63" spans="1:11" ht="20.100000000000001" customHeight="1" thickBot="1">
      <c r="A63" s="225"/>
      <c r="B63" s="229"/>
      <c r="C63" s="238" t="s">
        <v>42</v>
      </c>
      <c r="D63" s="239"/>
      <c r="E63" s="239"/>
      <c r="F63" s="239"/>
      <c r="G63" s="239"/>
      <c r="H63" s="239"/>
      <c r="I63" s="239"/>
      <c r="J63" s="67">
        <f>SUM(J13:J62)</f>
        <v>0</v>
      </c>
    </row>
    <row r="64" spans="1:11" ht="24" customHeight="1">
      <c r="A64" s="37" t="s">
        <v>22</v>
      </c>
      <c r="B64" s="38" t="s">
        <v>29</v>
      </c>
      <c r="C64" s="219">
        <f>J63</f>
        <v>0</v>
      </c>
      <c r="D64" s="220"/>
      <c r="E64" s="221"/>
      <c r="F64" s="202" t="s">
        <v>48</v>
      </c>
      <c r="G64" s="202"/>
      <c r="H64" s="202"/>
      <c r="I64" s="202"/>
      <c r="J64" s="203"/>
    </row>
    <row r="65" spans="1:10" ht="24" customHeight="1">
      <c r="A65" s="39" t="s">
        <v>23</v>
      </c>
      <c r="B65" s="21" t="s">
        <v>28</v>
      </c>
      <c r="C65" s="216">
        <f>IF(2000000&lt;C64,2000000,C64)</f>
        <v>0</v>
      </c>
      <c r="D65" s="217"/>
      <c r="E65" s="218"/>
      <c r="F65" s="204" t="s">
        <v>56</v>
      </c>
      <c r="G65" s="204"/>
      <c r="H65" s="204"/>
      <c r="I65" s="204"/>
      <c r="J65" s="205"/>
    </row>
    <row r="66" spans="1:10" ht="36" customHeight="1" thickBot="1">
      <c r="A66" s="40" t="s">
        <v>24</v>
      </c>
      <c r="B66" s="41" t="s">
        <v>27</v>
      </c>
      <c r="C66" s="251">
        <f>IF(K7="認定こども園",1/2,IF(K8="認定こども園",1/2,1/3))</f>
        <v>0.33333333333333331</v>
      </c>
      <c r="D66" s="252"/>
      <c r="E66" s="253"/>
      <c r="F66" s="249" t="s">
        <v>49</v>
      </c>
      <c r="G66" s="249"/>
      <c r="H66" s="249"/>
      <c r="I66" s="249"/>
      <c r="J66" s="250"/>
    </row>
    <row r="67" spans="1:10" ht="24" customHeight="1" thickBot="1">
      <c r="A67" s="42" t="s">
        <v>25</v>
      </c>
      <c r="B67" s="43" t="s">
        <v>26</v>
      </c>
      <c r="C67" s="210">
        <f>ROUNDDOWN(C65*C66,-3)</f>
        <v>0</v>
      </c>
      <c r="D67" s="211"/>
      <c r="E67" s="212"/>
      <c r="F67" s="208" t="s">
        <v>52</v>
      </c>
      <c r="G67" s="208"/>
      <c r="H67" s="208"/>
      <c r="I67" s="208"/>
      <c r="J67" s="209"/>
    </row>
    <row r="68" spans="1:10" ht="6.75" customHeight="1"/>
    <row r="69" spans="1:10">
      <c r="A69" s="226" t="s">
        <v>11</v>
      </c>
      <c r="B69" s="226"/>
      <c r="C69" s="226"/>
      <c r="D69" s="226"/>
      <c r="E69" s="226"/>
      <c r="F69" s="226"/>
      <c r="G69" s="226"/>
      <c r="H69" s="226"/>
      <c r="I69" s="226"/>
      <c r="J69" s="226"/>
    </row>
    <row r="70" spans="1:10">
      <c r="A70" s="201" t="s">
        <v>41</v>
      </c>
      <c r="B70" s="201"/>
      <c r="C70" s="201"/>
      <c r="D70" s="201"/>
      <c r="E70" s="201"/>
      <c r="F70" s="201"/>
      <c r="G70" s="201"/>
      <c r="H70" s="201"/>
      <c r="I70" s="201"/>
      <c r="J70" s="201"/>
    </row>
    <row r="71" spans="1:10">
      <c r="A71" s="201" t="s">
        <v>12</v>
      </c>
      <c r="B71" s="201"/>
      <c r="C71" s="201"/>
      <c r="D71" s="201"/>
      <c r="E71" s="201"/>
      <c r="F71" s="201"/>
      <c r="G71" s="201"/>
      <c r="H71" s="201"/>
      <c r="I71" s="201"/>
      <c r="J71" s="201"/>
    </row>
    <row r="72" spans="1:10">
      <c r="A72" s="201" t="s">
        <v>13</v>
      </c>
      <c r="B72" s="201"/>
      <c r="C72" s="201"/>
      <c r="D72" s="201"/>
      <c r="E72" s="201"/>
      <c r="F72" s="201"/>
      <c r="G72" s="201"/>
      <c r="H72" s="201"/>
      <c r="I72" s="201"/>
      <c r="J72" s="201"/>
    </row>
    <row r="73" spans="1:10">
      <c r="A73" s="201" t="s">
        <v>14</v>
      </c>
      <c r="B73" s="201"/>
      <c r="C73" s="201"/>
      <c r="D73" s="201"/>
      <c r="E73" s="201"/>
      <c r="F73" s="201"/>
      <c r="G73" s="201"/>
      <c r="H73" s="201"/>
      <c r="I73" s="201"/>
      <c r="J73" s="201"/>
    </row>
  </sheetData>
  <mergeCells count="27">
    <mergeCell ref="A71:J71"/>
    <mergeCell ref="A72:J72"/>
    <mergeCell ref="A73:J73"/>
    <mergeCell ref="F64:J64"/>
    <mergeCell ref="F65:J65"/>
    <mergeCell ref="F66:J66"/>
    <mergeCell ref="F67:J67"/>
    <mergeCell ref="C64:E64"/>
    <mergeCell ref="C65:E65"/>
    <mergeCell ref="C66:E66"/>
    <mergeCell ref="C67:E67"/>
    <mergeCell ref="A69:J69"/>
    <mergeCell ref="A70:J70"/>
    <mergeCell ref="C10:D10"/>
    <mergeCell ref="C11:D11"/>
    <mergeCell ref="A12:A63"/>
    <mergeCell ref="B12:B63"/>
    <mergeCell ref="C63:I63"/>
    <mergeCell ref="G10:J10"/>
    <mergeCell ref="G11:J11"/>
    <mergeCell ref="C9:D9"/>
    <mergeCell ref="B3:J3"/>
    <mergeCell ref="B4:J4"/>
    <mergeCell ref="C6:J6"/>
    <mergeCell ref="C7:J7"/>
    <mergeCell ref="C8:J8"/>
    <mergeCell ref="G9:J9"/>
  </mergeCells>
  <phoneticPr fontId="2"/>
  <conditionalFormatting sqref="J13:J62">
    <cfRule type="expression" dxfId="8" priority="1">
      <formula>IF($D13="遊具",COUNTIF($J13:$J13,"&lt;500000"),COUNTIF($J13:$J13,"&lt;100000"))</formula>
    </cfRule>
  </conditionalFormatting>
  <dataValidations count="6">
    <dataValidation type="list" allowBlank="1" showInputMessage="1" showErrorMessage="1" sqref="E9">
      <formula1>"学校法人立"</formula1>
    </dataValidation>
    <dataValidation type="list" allowBlank="1" showInputMessage="1" showErrorMessage="1" sqref="C8:J8">
      <formula1>"私学助成（予定）,施設型給付（予定）,幼稚園型認定こども園（予定）,幼保連携型認定こども園（予定）"</formula1>
    </dataValidation>
    <dataValidation type="list" allowBlank="1" showInputMessage="1" showErrorMessage="1" sqref="C7:J7">
      <formula1>"私学助成,施設型給付,幼稚園型認定こども園,幼保連携型認定こども園"</formula1>
    </dataValidation>
    <dataValidation type="list" allowBlank="1" showInputMessage="1" showErrorMessage="1" sqref="H13:I62">
      <formula1>"R3.4月,R3.5月,R3.6月,R3.7月,R3.8月,R3.9月,R3.10月,R3.11月,R3.12月,R4.1月,R4.2月,R4.3月"</formula1>
    </dataValidation>
    <dataValidation type="list" allowBlank="1" showInputMessage="1" showErrorMessage="1" sqref="D13:D62">
      <formula1>"遊具,運動用具,教具,保健衛生用品,保健衛生用品（新型コロナ対策）"</formula1>
    </dataValidation>
    <dataValidation type="list" allowBlank="1" showInputMessage="1" showErrorMessage="1" sqref="G13:G62">
      <formula1>"○,×"</formula1>
    </dataValidation>
  </dataValidations>
  <printOptions horizontalCentered="1"/>
  <pageMargins left="0.51181102362204722" right="0.51181102362204722" top="0.55118110236220474" bottom="0.55118110236220474" header="0.31496062992125984" footer="0.31496062992125984"/>
  <pageSetup paperSize="9" scale="5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L44"/>
  <sheetViews>
    <sheetView view="pageBreakPreview" zoomScaleNormal="85" zoomScaleSheetLayoutView="100" workbookViewId="0">
      <selection activeCell="C7" sqref="C7:K7"/>
    </sheetView>
  </sheetViews>
  <sheetFormatPr defaultRowHeight="18.75"/>
  <cols>
    <col min="1" max="1" width="7.375" style="25" bestFit="1" customWidth="1"/>
    <col min="2" max="2" width="21.375" style="2" bestFit="1" customWidth="1"/>
    <col min="3" max="3" width="6" style="2" customWidth="1"/>
    <col min="4" max="5" width="11.125" style="2" customWidth="1"/>
    <col min="6" max="6" width="10.375" style="2" customWidth="1"/>
    <col min="7" max="8" width="11.125" style="2" customWidth="1"/>
    <col min="9" max="9" width="8.125" style="2" customWidth="1"/>
    <col min="10" max="10" width="24.75" style="2" customWidth="1"/>
    <col min="11" max="11" width="14.625" style="2" customWidth="1"/>
    <col min="12" max="12" width="16.375" style="2" customWidth="1"/>
    <col min="13" max="16384" width="9" style="2"/>
  </cols>
  <sheetData>
    <row r="1" spans="1:12" s="62" customFormat="1" ht="20.100000000000001" customHeight="1">
      <c r="A1" s="75" t="s">
        <v>120</v>
      </c>
      <c r="B1" s="75"/>
    </row>
    <row r="2" spans="1:12" ht="15" customHeight="1">
      <c r="B2" s="1"/>
    </row>
    <row r="3" spans="1:12" ht="25.5">
      <c r="B3" s="193" t="s">
        <v>124</v>
      </c>
      <c r="C3" s="193"/>
      <c r="D3" s="193"/>
      <c r="E3" s="193"/>
      <c r="F3" s="193"/>
      <c r="G3" s="193"/>
      <c r="H3" s="193"/>
      <c r="I3" s="193"/>
      <c r="J3" s="193"/>
      <c r="K3" s="193"/>
    </row>
    <row r="4" spans="1:12" ht="20.100000000000001" customHeight="1">
      <c r="B4" s="194" t="s">
        <v>69</v>
      </c>
      <c r="C4" s="194"/>
      <c r="D4" s="194"/>
      <c r="E4" s="194"/>
      <c r="F4" s="194"/>
      <c r="G4" s="194"/>
      <c r="H4" s="194"/>
      <c r="I4" s="194"/>
      <c r="J4" s="194"/>
      <c r="K4" s="194"/>
    </row>
    <row r="5" spans="1:12" ht="15" customHeight="1" thickBot="1"/>
    <row r="6" spans="1:12" ht="21" customHeight="1">
      <c r="A6" s="37" t="s">
        <v>15</v>
      </c>
      <c r="B6" s="32" t="s">
        <v>35</v>
      </c>
      <c r="C6" s="271">
        <f>鑑!D9</f>
        <v>0</v>
      </c>
      <c r="D6" s="271"/>
      <c r="E6" s="271"/>
      <c r="F6" s="271"/>
      <c r="G6" s="271"/>
      <c r="H6" s="271"/>
      <c r="I6" s="271"/>
      <c r="J6" s="271"/>
      <c r="K6" s="272"/>
    </row>
    <row r="7" spans="1:12" ht="21" customHeight="1">
      <c r="A7" s="44" t="s">
        <v>16</v>
      </c>
      <c r="B7" s="23" t="s">
        <v>34</v>
      </c>
      <c r="C7" s="199"/>
      <c r="D7" s="199"/>
      <c r="E7" s="199"/>
      <c r="F7" s="199"/>
      <c r="G7" s="199"/>
      <c r="H7" s="199"/>
      <c r="I7" s="199"/>
      <c r="J7" s="199"/>
      <c r="K7" s="200"/>
    </row>
    <row r="8" spans="1:12" ht="21" customHeight="1">
      <c r="A8" s="39" t="s">
        <v>18</v>
      </c>
      <c r="B8" s="20" t="s">
        <v>33</v>
      </c>
      <c r="C8" s="243"/>
      <c r="D8" s="243"/>
      <c r="E8" s="243"/>
      <c r="F8" s="243"/>
      <c r="G8" s="243"/>
      <c r="H8" s="243"/>
      <c r="I8" s="243"/>
      <c r="J8" s="243"/>
      <c r="K8" s="244"/>
    </row>
    <row r="9" spans="1:12" s="1" customFormat="1" ht="21" customHeight="1">
      <c r="A9" s="39" t="s">
        <v>19</v>
      </c>
      <c r="B9" s="20" t="s">
        <v>32</v>
      </c>
      <c r="C9" s="189" t="s">
        <v>70</v>
      </c>
      <c r="D9" s="190"/>
      <c r="E9" s="199"/>
      <c r="F9" s="273"/>
      <c r="G9" s="261" t="s">
        <v>4</v>
      </c>
      <c r="H9" s="262"/>
      <c r="I9" s="185"/>
      <c r="J9" s="185"/>
      <c r="K9" s="186"/>
    </row>
    <row r="10" spans="1:12" ht="21" customHeight="1">
      <c r="A10" s="39" t="s">
        <v>20</v>
      </c>
      <c r="B10" s="20" t="s">
        <v>31</v>
      </c>
      <c r="C10" s="189" t="s">
        <v>71</v>
      </c>
      <c r="D10" s="190"/>
      <c r="E10" s="199"/>
      <c r="F10" s="273"/>
      <c r="G10" s="261" t="s">
        <v>2</v>
      </c>
      <c r="H10" s="262"/>
      <c r="I10" s="185"/>
      <c r="J10" s="185"/>
      <c r="K10" s="186"/>
    </row>
    <row r="11" spans="1:12" ht="20.100000000000001" customHeight="1" thickBot="1">
      <c r="A11" s="40" t="s">
        <v>21</v>
      </c>
      <c r="B11" s="36" t="s">
        <v>30</v>
      </c>
      <c r="C11" s="191" t="s">
        <v>72</v>
      </c>
      <c r="D11" s="192"/>
      <c r="E11" s="274"/>
      <c r="F11" s="275"/>
      <c r="G11" s="269" t="s">
        <v>10</v>
      </c>
      <c r="H11" s="270"/>
      <c r="I11" s="187"/>
      <c r="J11" s="187"/>
      <c r="K11" s="188"/>
    </row>
    <row r="12" spans="1:12" ht="33.75" customHeight="1">
      <c r="A12" s="276" t="s">
        <v>37</v>
      </c>
      <c r="B12" s="277" t="s">
        <v>36</v>
      </c>
      <c r="C12" s="278" t="s">
        <v>82</v>
      </c>
      <c r="D12" s="279"/>
      <c r="E12" s="280"/>
      <c r="F12" s="280"/>
      <c r="G12" s="280"/>
      <c r="H12" s="280"/>
      <c r="I12" s="280"/>
      <c r="J12" s="280"/>
      <c r="K12" s="281"/>
    </row>
    <row r="13" spans="1:12" s="5" customFormat="1" ht="29.25" customHeight="1">
      <c r="A13" s="224"/>
      <c r="B13" s="228"/>
      <c r="C13" s="285" t="s">
        <v>76</v>
      </c>
      <c r="D13" s="257" t="s">
        <v>73</v>
      </c>
      <c r="E13" s="258"/>
      <c r="F13" s="265" t="s">
        <v>79</v>
      </c>
      <c r="G13" s="259" t="s">
        <v>80</v>
      </c>
      <c r="H13" s="259" t="s">
        <v>81</v>
      </c>
      <c r="I13" s="259" t="s">
        <v>85</v>
      </c>
      <c r="J13" s="259" t="s">
        <v>78</v>
      </c>
      <c r="K13" s="282" t="s">
        <v>123</v>
      </c>
    </row>
    <row r="14" spans="1:12" s="5" customFormat="1" ht="29.25" customHeight="1">
      <c r="A14" s="224"/>
      <c r="B14" s="228"/>
      <c r="C14" s="286"/>
      <c r="D14" s="54" t="s">
        <v>74</v>
      </c>
      <c r="E14" s="168" t="s">
        <v>75</v>
      </c>
      <c r="F14" s="268"/>
      <c r="G14" s="260"/>
      <c r="H14" s="260"/>
      <c r="I14" s="260"/>
      <c r="J14" s="260"/>
      <c r="K14" s="283"/>
    </row>
    <row r="15" spans="1:12" s="5" customFormat="1">
      <c r="A15" s="224"/>
      <c r="B15" s="228"/>
      <c r="C15" s="3">
        <v>1</v>
      </c>
      <c r="D15" s="55"/>
      <c r="E15" s="55"/>
      <c r="F15" s="53"/>
      <c r="G15" s="51"/>
      <c r="H15" s="52"/>
      <c r="I15" s="18"/>
      <c r="J15" s="125"/>
      <c r="K15" s="66"/>
      <c r="L15" s="57" t="str">
        <f>IF(I15="他業務と兼務","経費は按分の上、
計上してください。","")</f>
        <v/>
      </c>
    </row>
    <row r="16" spans="1:12" s="5" customFormat="1">
      <c r="A16" s="224"/>
      <c r="B16" s="228"/>
      <c r="C16" s="3">
        <v>2</v>
      </c>
      <c r="D16" s="55"/>
      <c r="E16" s="55"/>
      <c r="F16" s="53"/>
      <c r="G16" s="51"/>
      <c r="H16" s="52"/>
      <c r="I16" s="18"/>
      <c r="J16" s="125"/>
      <c r="K16" s="66"/>
    </row>
    <row r="17" spans="1:11" s="5" customFormat="1">
      <c r="A17" s="224"/>
      <c r="B17" s="228"/>
      <c r="C17" s="3">
        <v>3</v>
      </c>
      <c r="D17" s="55"/>
      <c r="E17" s="55"/>
      <c r="F17" s="53"/>
      <c r="G17" s="51"/>
      <c r="H17" s="52"/>
      <c r="I17" s="18"/>
      <c r="J17" s="125"/>
      <c r="K17" s="66"/>
    </row>
    <row r="18" spans="1:11" s="5" customFormat="1">
      <c r="A18" s="224"/>
      <c r="B18" s="228"/>
      <c r="C18" s="3">
        <v>4</v>
      </c>
      <c r="D18" s="55"/>
      <c r="E18" s="55"/>
      <c r="F18" s="53"/>
      <c r="G18" s="51"/>
      <c r="H18" s="52"/>
      <c r="I18" s="18"/>
      <c r="J18" s="125"/>
      <c r="K18" s="66"/>
    </row>
    <row r="19" spans="1:11" s="5" customFormat="1">
      <c r="A19" s="224"/>
      <c r="B19" s="228"/>
      <c r="C19" s="3">
        <v>5</v>
      </c>
      <c r="D19" s="55"/>
      <c r="E19" s="55"/>
      <c r="F19" s="53"/>
      <c r="G19" s="51"/>
      <c r="H19" s="52"/>
      <c r="I19" s="18"/>
      <c r="J19" s="125"/>
      <c r="K19" s="66"/>
    </row>
    <row r="20" spans="1:11" s="5" customFormat="1">
      <c r="A20" s="224"/>
      <c r="B20" s="228"/>
      <c r="C20" s="3">
        <v>6</v>
      </c>
      <c r="D20" s="55"/>
      <c r="E20" s="55"/>
      <c r="F20" s="53"/>
      <c r="G20" s="51"/>
      <c r="H20" s="52"/>
      <c r="I20" s="18"/>
      <c r="J20" s="125"/>
      <c r="K20" s="66"/>
    </row>
    <row r="21" spans="1:11" s="5" customFormat="1">
      <c r="A21" s="224"/>
      <c r="B21" s="228"/>
      <c r="C21" s="3">
        <v>7</v>
      </c>
      <c r="D21" s="55"/>
      <c r="E21" s="55"/>
      <c r="F21" s="53"/>
      <c r="G21" s="51"/>
      <c r="H21" s="52"/>
      <c r="I21" s="18"/>
      <c r="J21" s="125"/>
      <c r="K21" s="66"/>
    </row>
    <row r="22" spans="1:11" s="5" customFormat="1">
      <c r="A22" s="224"/>
      <c r="B22" s="228"/>
      <c r="C22" s="3">
        <v>8</v>
      </c>
      <c r="D22" s="56"/>
      <c r="E22" s="56"/>
      <c r="F22" s="53"/>
      <c r="G22" s="51"/>
      <c r="H22" s="52"/>
      <c r="I22" s="18"/>
      <c r="J22" s="125"/>
      <c r="K22" s="66"/>
    </row>
    <row r="23" spans="1:11" s="5" customFormat="1">
      <c r="A23" s="224"/>
      <c r="B23" s="228"/>
      <c r="C23" s="3">
        <v>9</v>
      </c>
      <c r="D23" s="56"/>
      <c r="E23" s="56"/>
      <c r="F23" s="53"/>
      <c r="G23" s="51"/>
      <c r="H23" s="52"/>
      <c r="I23" s="18"/>
      <c r="J23" s="125"/>
      <c r="K23" s="66"/>
    </row>
    <row r="24" spans="1:11" s="5" customFormat="1">
      <c r="A24" s="224"/>
      <c r="B24" s="228"/>
      <c r="C24" s="3">
        <v>10</v>
      </c>
      <c r="D24" s="56"/>
      <c r="E24" s="56"/>
      <c r="F24" s="53"/>
      <c r="G24" s="51"/>
      <c r="H24" s="52"/>
      <c r="I24" s="18"/>
      <c r="J24" s="125"/>
      <c r="K24" s="66"/>
    </row>
    <row r="25" spans="1:11" s="5" customFormat="1" ht="18.75" customHeight="1">
      <c r="A25" s="224"/>
      <c r="B25" s="228"/>
      <c r="C25" s="233" t="s">
        <v>44</v>
      </c>
      <c r="D25" s="234"/>
      <c r="E25" s="234"/>
      <c r="F25" s="234"/>
      <c r="G25" s="234"/>
      <c r="H25" s="234"/>
      <c r="I25" s="234"/>
      <c r="J25" s="234"/>
      <c r="K25" s="170">
        <f>SUM(K15:K24)</f>
        <v>0</v>
      </c>
    </row>
    <row r="26" spans="1:11" s="5" customFormat="1" ht="33.75" customHeight="1">
      <c r="A26" s="224"/>
      <c r="B26" s="228"/>
      <c r="C26" s="278" t="s">
        <v>83</v>
      </c>
      <c r="D26" s="279"/>
      <c r="E26" s="280"/>
      <c r="F26" s="280"/>
      <c r="G26" s="280"/>
      <c r="H26" s="280"/>
      <c r="I26" s="280"/>
      <c r="J26" s="280"/>
      <c r="K26" s="281"/>
    </row>
    <row r="27" spans="1:11" s="5" customFormat="1" ht="18.75" customHeight="1">
      <c r="A27" s="224"/>
      <c r="B27" s="228"/>
      <c r="C27" s="285" t="s">
        <v>6</v>
      </c>
      <c r="D27" s="257" t="s">
        <v>77</v>
      </c>
      <c r="E27" s="284"/>
      <c r="F27" s="263" t="s">
        <v>84</v>
      </c>
      <c r="G27" s="264"/>
      <c r="H27" s="264"/>
      <c r="I27" s="264"/>
      <c r="J27" s="265"/>
      <c r="K27" s="282" t="s">
        <v>123</v>
      </c>
    </row>
    <row r="28" spans="1:11" s="5" customFormat="1">
      <c r="A28" s="224"/>
      <c r="B28" s="228"/>
      <c r="C28" s="286"/>
      <c r="D28" s="54" t="s">
        <v>74</v>
      </c>
      <c r="E28" s="169" t="s">
        <v>75</v>
      </c>
      <c r="F28" s="266"/>
      <c r="G28" s="267"/>
      <c r="H28" s="267"/>
      <c r="I28" s="267"/>
      <c r="J28" s="268"/>
      <c r="K28" s="283"/>
    </row>
    <row r="29" spans="1:11" s="5" customFormat="1">
      <c r="A29" s="224"/>
      <c r="B29" s="228"/>
      <c r="C29" s="3">
        <v>1</v>
      </c>
      <c r="D29" s="127"/>
      <c r="E29" s="134"/>
      <c r="F29" s="254"/>
      <c r="G29" s="255"/>
      <c r="H29" s="255"/>
      <c r="I29" s="255"/>
      <c r="J29" s="256"/>
      <c r="K29" s="66"/>
    </row>
    <row r="30" spans="1:11" s="5" customFormat="1">
      <c r="A30" s="224"/>
      <c r="B30" s="228"/>
      <c r="C30" s="3">
        <v>2</v>
      </c>
      <c r="D30" s="127"/>
      <c r="E30" s="134"/>
      <c r="F30" s="254"/>
      <c r="G30" s="255"/>
      <c r="H30" s="255"/>
      <c r="I30" s="255"/>
      <c r="J30" s="256"/>
      <c r="K30" s="66"/>
    </row>
    <row r="31" spans="1:11" s="5" customFormat="1">
      <c r="A31" s="224"/>
      <c r="B31" s="228"/>
      <c r="C31" s="3">
        <v>3</v>
      </c>
      <c r="D31" s="127"/>
      <c r="E31" s="134"/>
      <c r="F31" s="254"/>
      <c r="G31" s="255"/>
      <c r="H31" s="255"/>
      <c r="I31" s="255"/>
      <c r="J31" s="256"/>
      <c r="K31" s="66"/>
    </row>
    <row r="32" spans="1:11" s="5" customFormat="1">
      <c r="A32" s="224"/>
      <c r="B32" s="228"/>
      <c r="C32" s="3">
        <v>4</v>
      </c>
      <c r="D32" s="127"/>
      <c r="E32" s="134"/>
      <c r="F32" s="254"/>
      <c r="G32" s="255"/>
      <c r="H32" s="255"/>
      <c r="I32" s="255"/>
      <c r="J32" s="256"/>
      <c r="K32" s="66"/>
    </row>
    <row r="33" spans="1:11" s="5" customFormat="1">
      <c r="A33" s="224"/>
      <c r="B33" s="228"/>
      <c r="C33" s="3">
        <v>5</v>
      </c>
      <c r="D33" s="127"/>
      <c r="E33" s="134"/>
      <c r="F33" s="254"/>
      <c r="G33" s="255"/>
      <c r="H33" s="255"/>
      <c r="I33" s="255"/>
      <c r="J33" s="256"/>
      <c r="K33" s="66"/>
    </row>
    <row r="34" spans="1:11" ht="20.100000000000001" customHeight="1" thickBot="1">
      <c r="A34" s="225"/>
      <c r="B34" s="229"/>
      <c r="C34" s="238" t="s">
        <v>45</v>
      </c>
      <c r="D34" s="239"/>
      <c r="E34" s="239"/>
      <c r="F34" s="239"/>
      <c r="G34" s="239"/>
      <c r="H34" s="239"/>
      <c r="I34" s="239"/>
      <c r="J34" s="240"/>
      <c r="K34" s="67">
        <f>SUM(K29:K33)</f>
        <v>0</v>
      </c>
    </row>
    <row r="35" spans="1:11" ht="24" customHeight="1">
      <c r="A35" s="37" t="s">
        <v>22</v>
      </c>
      <c r="B35" s="38" t="s">
        <v>29</v>
      </c>
      <c r="C35" s="219">
        <f>K25+K34</f>
        <v>0</v>
      </c>
      <c r="D35" s="220"/>
      <c r="E35" s="220"/>
      <c r="F35" s="221"/>
      <c r="G35" s="290" t="s">
        <v>86</v>
      </c>
      <c r="H35" s="291"/>
      <c r="I35" s="291"/>
      <c r="J35" s="291"/>
      <c r="K35" s="292"/>
    </row>
    <row r="36" spans="1:11" ht="24" customHeight="1">
      <c r="A36" s="39" t="s">
        <v>23</v>
      </c>
      <c r="B36" s="21" t="s">
        <v>28</v>
      </c>
      <c r="C36" s="216">
        <f>IF(1600000&lt;C35,1600000,C35)</f>
        <v>0</v>
      </c>
      <c r="D36" s="217"/>
      <c r="E36" s="217"/>
      <c r="F36" s="218"/>
      <c r="G36" s="293" t="s">
        <v>87</v>
      </c>
      <c r="H36" s="294"/>
      <c r="I36" s="294"/>
      <c r="J36" s="294"/>
      <c r="K36" s="295"/>
    </row>
    <row r="37" spans="1:11" ht="24" customHeight="1" thickBot="1">
      <c r="A37" s="40" t="s">
        <v>24</v>
      </c>
      <c r="B37" s="41" t="s">
        <v>27</v>
      </c>
      <c r="C37" s="302">
        <v>0.5</v>
      </c>
      <c r="D37" s="303"/>
      <c r="E37" s="303"/>
      <c r="F37" s="304"/>
      <c r="G37" s="296" t="s">
        <v>88</v>
      </c>
      <c r="H37" s="297"/>
      <c r="I37" s="297"/>
      <c r="J37" s="297"/>
      <c r="K37" s="298"/>
    </row>
    <row r="38" spans="1:11" ht="24" customHeight="1" thickBot="1">
      <c r="A38" s="58" t="s">
        <v>25</v>
      </c>
      <c r="B38" s="59" t="s">
        <v>26</v>
      </c>
      <c r="C38" s="287">
        <f>C37*C36</f>
        <v>0</v>
      </c>
      <c r="D38" s="288"/>
      <c r="E38" s="288"/>
      <c r="F38" s="289"/>
      <c r="G38" s="299" t="s">
        <v>52</v>
      </c>
      <c r="H38" s="300"/>
      <c r="I38" s="300"/>
      <c r="J38" s="300"/>
      <c r="K38" s="301"/>
    </row>
    <row r="39" spans="1:11" ht="6.75" customHeight="1"/>
    <row r="40" spans="1:11">
      <c r="A40" s="226" t="s">
        <v>11</v>
      </c>
      <c r="B40" s="226"/>
      <c r="C40" s="226"/>
      <c r="D40" s="226"/>
      <c r="E40" s="226"/>
      <c r="F40" s="226"/>
      <c r="G40" s="226"/>
      <c r="H40" s="226"/>
      <c r="I40" s="226"/>
      <c r="J40" s="226"/>
      <c r="K40" s="226"/>
    </row>
    <row r="41" spans="1:11">
      <c r="A41" s="201" t="s">
        <v>41</v>
      </c>
      <c r="B41" s="201"/>
      <c r="C41" s="201"/>
      <c r="D41" s="201"/>
      <c r="E41" s="201"/>
      <c r="F41" s="201"/>
      <c r="G41" s="201"/>
      <c r="H41" s="201"/>
      <c r="I41" s="201"/>
      <c r="J41" s="201"/>
      <c r="K41" s="201"/>
    </row>
    <row r="42" spans="1:11">
      <c r="A42" s="201" t="s">
        <v>89</v>
      </c>
      <c r="B42" s="201"/>
      <c r="C42" s="201"/>
      <c r="D42" s="201"/>
      <c r="E42" s="201"/>
      <c r="F42" s="201"/>
      <c r="G42" s="201"/>
      <c r="H42" s="201"/>
      <c r="I42" s="201"/>
      <c r="J42" s="201"/>
      <c r="K42" s="201"/>
    </row>
    <row r="43" spans="1:11">
      <c r="A43" s="201" t="s">
        <v>13</v>
      </c>
      <c r="B43" s="201"/>
      <c r="C43" s="201"/>
      <c r="D43" s="201"/>
      <c r="E43" s="201"/>
      <c r="F43" s="201"/>
      <c r="G43" s="201"/>
      <c r="H43" s="201"/>
      <c r="I43" s="201"/>
      <c r="J43" s="201"/>
      <c r="K43" s="201"/>
    </row>
    <row r="44" spans="1:11">
      <c r="A44" s="201" t="s">
        <v>14</v>
      </c>
      <c r="B44" s="201"/>
      <c r="C44" s="201"/>
      <c r="D44" s="201"/>
      <c r="E44" s="201"/>
      <c r="F44" s="201"/>
      <c r="G44" s="201"/>
      <c r="H44" s="201"/>
      <c r="I44" s="201"/>
      <c r="J44" s="201"/>
      <c r="K44" s="201"/>
    </row>
  </sheetData>
  <mergeCells count="53">
    <mergeCell ref="F13:F14"/>
    <mergeCell ref="G13:G14"/>
    <mergeCell ref="C13:C14"/>
    <mergeCell ref="A44:K44"/>
    <mergeCell ref="A40:K40"/>
    <mergeCell ref="A41:K41"/>
    <mergeCell ref="A42:K42"/>
    <mergeCell ref="A43:K43"/>
    <mergeCell ref="C38:F38"/>
    <mergeCell ref="G35:K35"/>
    <mergeCell ref="G36:K36"/>
    <mergeCell ref="G37:K37"/>
    <mergeCell ref="G38:K38"/>
    <mergeCell ref="C37:F37"/>
    <mergeCell ref="C36:F36"/>
    <mergeCell ref="C35:F35"/>
    <mergeCell ref="E9:F9"/>
    <mergeCell ref="E10:F10"/>
    <mergeCell ref="E11:F11"/>
    <mergeCell ref="A12:A34"/>
    <mergeCell ref="B12:B34"/>
    <mergeCell ref="C26:K26"/>
    <mergeCell ref="I13:I14"/>
    <mergeCell ref="J13:J14"/>
    <mergeCell ref="K13:K14"/>
    <mergeCell ref="C25:J25"/>
    <mergeCell ref="K27:K28"/>
    <mergeCell ref="D27:E27"/>
    <mergeCell ref="C27:C28"/>
    <mergeCell ref="F33:J33"/>
    <mergeCell ref="C34:J34"/>
    <mergeCell ref="C12:K12"/>
    <mergeCell ref="B3:K3"/>
    <mergeCell ref="B4:K4"/>
    <mergeCell ref="C6:K6"/>
    <mergeCell ref="C7:K7"/>
    <mergeCell ref="C8:K8"/>
    <mergeCell ref="F32:J32"/>
    <mergeCell ref="C9:D9"/>
    <mergeCell ref="D13:E13"/>
    <mergeCell ref="H13:H14"/>
    <mergeCell ref="G10:H10"/>
    <mergeCell ref="G9:H9"/>
    <mergeCell ref="F27:J28"/>
    <mergeCell ref="F29:J29"/>
    <mergeCell ref="F30:J30"/>
    <mergeCell ref="F31:J31"/>
    <mergeCell ref="I9:K9"/>
    <mergeCell ref="I10:K10"/>
    <mergeCell ref="I11:K11"/>
    <mergeCell ref="G11:H11"/>
    <mergeCell ref="C10:D10"/>
    <mergeCell ref="C11:D11"/>
  </mergeCells>
  <phoneticPr fontId="2"/>
  <dataValidations count="4">
    <dataValidation type="list" allowBlank="1" showInputMessage="1" showErrorMessage="1" sqref="E9">
      <formula1>"学校法人立"</formula1>
    </dataValidation>
    <dataValidation type="list" allowBlank="1" showInputMessage="1" showErrorMessage="1" sqref="C7:K7">
      <formula1>"私学助成"</formula1>
    </dataValidation>
    <dataValidation type="list" allowBlank="1" showInputMessage="1" showErrorMessage="1" sqref="C8:K8">
      <formula1>"施設型給付（予定）,幼稚園型認定こども園（予定）,幼保連携型認定こども園（予定）"</formula1>
    </dataValidation>
    <dataValidation type="list" allowBlank="1" showInputMessage="1" showErrorMessage="1" sqref="I15:I24">
      <formula1>"○,他業務と兼務"</formula1>
    </dataValidation>
  </dataValidations>
  <printOptions horizontalCentered="1"/>
  <pageMargins left="0.51181102362204722" right="0.51181102362204722" top="0.55118110236220474" bottom="0.55118110236220474" header="0.31496062992125984" footer="0.31496062992125984"/>
  <pageSetup paperSize="9" scale="5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J47"/>
  <sheetViews>
    <sheetView view="pageBreakPreview" topLeftCell="B1" zoomScaleNormal="100" zoomScaleSheetLayoutView="100" workbookViewId="0">
      <selection activeCell="C7" sqref="C7:J7"/>
    </sheetView>
  </sheetViews>
  <sheetFormatPr defaultRowHeight="18.75"/>
  <cols>
    <col min="1" max="1" width="7.375" style="22" bestFit="1" customWidth="1"/>
    <col min="2" max="2" width="21.375" style="2" bestFit="1" customWidth="1"/>
    <col min="3" max="3" width="4.875" style="2" customWidth="1"/>
    <col min="4" max="4" width="17" style="2" customWidth="1"/>
    <col min="5" max="6" width="20" style="2" customWidth="1"/>
    <col min="7" max="7" width="20.125" style="2" customWidth="1"/>
    <col min="8" max="9" width="11.875" style="2" customWidth="1"/>
    <col min="10" max="10" width="17.375" style="2" customWidth="1"/>
    <col min="11" max="16384" width="9" style="2"/>
  </cols>
  <sheetData>
    <row r="1" spans="1:10" s="62" customFormat="1" ht="20.100000000000001" customHeight="1">
      <c r="A1" s="75" t="s">
        <v>121</v>
      </c>
      <c r="B1" s="75"/>
    </row>
    <row r="2" spans="1:10" ht="15" customHeight="1">
      <c r="B2" s="1"/>
    </row>
    <row r="3" spans="1:10" ht="25.5">
      <c r="B3" s="193" t="s">
        <v>124</v>
      </c>
      <c r="C3" s="193"/>
      <c r="D3" s="193"/>
      <c r="E3" s="193"/>
      <c r="F3" s="193"/>
      <c r="G3" s="193"/>
      <c r="H3" s="193"/>
      <c r="I3" s="193"/>
      <c r="J3" s="193"/>
    </row>
    <row r="4" spans="1:10" ht="20.100000000000001" customHeight="1">
      <c r="B4" s="194" t="s">
        <v>57</v>
      </c>
      <c r="C4" s="194"/>
      <c r="D4" s="194"/>
      <c r="E4" s="194"/>
      <c r="F4" s="194"/>
      <c r="G4" s="194"/>
      <c r="H4" s="194"/>
      <c r="I4" s="194"/>
      <c r="J4" s="194"/>
    </row>
    <row r="5" spans="1:10" ht="15" customHeight="1" thickBot="1"/>
    <row r="6" spans="1:10" ht="21" customHeight="1">
      <c r="A6" s="31" t="s">
        <v>15</v>
      </c>
      <c r="B6" s="32" t="s">
        <v>35</v>
      </c>
      <c r="C6" s="195">
        <f>鑑!D9</f>
        <v>0</v>
      </c>
      <c r="D6" s="196"/>
      <c r="E6" s="196"/>
      <c r="F6" s="196"/>
      <c r="G6" s="196"/>
      <c r="H6" s="196"/>
      <c r="I6" s="196"/>
      <c r="J6" s="197"/>
    </row>
    <row r="7" spans="1:10" ht="21" customHeight="1">
      <c r="A7" s="33" t="s">
        <v>16</v>
      </c>
      <c r="B7" s="23" t="s">
        <v>40</v>
      </c>
      <c r="C7" s="198"/>
      <c r="D7" s="199"/>
      <c r="E7" s="199"/>
      <c r="F7" s="199"/>
      <c r="G7" s="199"/>
      <c r="H7" s="199"/>
      <c r="I7" s="199"/>
      <c r="J7" s="200"/>
    </row>
    <row r="8" spans="1:10" s="1" customFormat="1" ht="21" customHeight="1">
      <c r="A8" s="34" t="s">
        <v>17</v>
      </c>
      <c r="B8" s="20" t="s">
        <v>32</v>
      </c>
      <c r="C8" s="189" t="s">
        <v>3</v>
      </c>
      <c r="D8" s="190"/>
      <c r="E8" s="185"/>
      <c r="F8" s="318"/>
      <c r="G8" s="12" t="s">
        <v>4</v>
      </c>
      <c r="H8" s="185"/>
      <c r="I8" s="185"/>
      <c r="J8" s="186"/>
    </row>
    <row r="9" spans="1:10" ht="21" customHeight="1">
      <c r="A9" s="33" t="s">
        <v>19</v>
      </c>
      <c r="B9" s="20" t="s">
        <v>31</v>
      </c>
      <c r="C9" s="189" t="s">
        <v>1</v>
      </c>
      <c r="D9" s="190"/>
      <c r="E9" s="185"/>
      <c r="F9" s="318"/>
      <c r="G9" s="13" t="s">
        <v>2</v>
      </c>
      <c r="H9" s="185"/>
      <c r="I9" s="185"/>
      <c r="J9" s="186"/>
    </row>
    <row r="10" spans="1:10" ht="20.100000000000001" customHeight="1" thickBot="1">
      <c r="A10" s="35" t="s">
        <v>20</v>
      </c>
      <c r="B10" s="36" t="s">
        <v>30</v>
      </c>
      <c r="C10" s="191" t="s">
        <v>9</v>
      </c>
      <c r="D10" s="192"/>
      <c r="E10" s="187"/>
      <c r="F10" s="319"/>
      <c r="G10" s="30" t="s">
        <v>10</v>
      </c>
      <c r="H10" s="187"/>
      <c r="I10" s="187"/>
      <c r="J10" s="188"/>
    </row>
    <row r="11" spans="1:10" ht="33.75" customHeight="1">
      <c r="A11" s="276" t="s">
        <v>38</v>
      </c>
      <c r="B11" s="227" t="s">
        <v>36</v>
      </c>
      <c r="C11" s="278" t="s">
        <v>67</v>
      </c>
      <c r="D11" s="280"/>
      <c r="E11" s="280"/>
      <c r="F11" s="280"/>
      <c r="G11" s="280"/>
      <c r="H11" s="280"/>
      <c r="I11" s="280"/>
      <c r="J11" s="281"/>
    </row>
    <row r="12" spans="1:10" s="4" customFormat="1" ht="39" customHeight="1">
      <c r="A12" s="224"/>
      <c r="B12" s="228"/>
      <c r="C12" s="11" t="s">
        <v>6</v>
      </c>
      <c r="D12" s="6" t="s">
        <v>8</v>
      </c>
      <c r="E12" s="7" t="s">
        <v>63</v>
      </c>
      <c r="F12" s="7" t="s">
        <v>58</v>
      </c>
      <c r="G12" s="7" t="s">
        <v>59</v>
      </c>
      <c r="H12" s="10" t="s">
        <v>61</v>
      </c>
      <c r="I12" s="9" t="s">
        <v>60</v>
      </c>
      <c r="J12" s="77" t="s">
        <v>117</v>
      </c>
    </row>
    <row r="13" spans="1:10" s="5" customFormat="1">
      <c r="A13" s="224"/>
      <c r="B13" s="228"/>
      <c r="C13" s="3">
        <v>1</v>
      </c>
      <c r="D13" s="26"/>
      <c r="E13" s="105"/>
      <c r="F13" s="29"/>
      <c r="G13" s="29"/>
      <c r="H13" s="17"/>
      <c r="I13" s="18"/>
      <c r="J13" s="66"/>
    </row>
    <row r="14" spans="1:10" s="5" customFormat="1">
      <c r="A14" s="224"/>
      <c r="B14" s="228"/>
      <c r="C14" s="3">
        <v>2</v>
      </c>
      <c r="D14" s="26"/>
      <c r="E14" s="105"/>
      <c r="F14" s="29"/>
      <c r="G14" s="29"/>
      <c r="H14" s="17"/>
      <c r="I14" s="18"/>
      <c r="J14" s="66"/>
    </row>
    <row r="15" spans="1:10" s="5" customFormat="1">
      <c r="A15" s="224"/>
      <c r="B15" s="228"/>
      <c r="C15" s="3">
        <v>3</v>
      </c>
      <c r="D15" s="26"/>
      <c r="E15" s="105"/>
      <c r="F15" s="29"/>
      <c r="G15" s="29"/>
      <c r="H15" s="17"/>
      <c r="I15" s="18"/>
      <c r="J15" s="66"/>
    </row>
    <row r="16" spans="1:10" s="5" customFormat="1">
      <c r="A16" s="224"/>
      <c r="B16" s="228"/>
      <c r="C16" s="3">
        <v>4</v>
      </c>
      <c r="D16" s="26"/>
      <c r="E16" s="105"/>
      <c r="F16" s="29"/>
      <c r="G16" s="29"/>
      <c r="H16" s="17"/>
      <c r="I16" s="18"/>
      <c r="J16" s="66"/>
    </row>
    <row r="17" spans="1:10" s="5" customFormat="1">
      <c r="A17" s="224"/>
      <c r="B17" s="228"/>
      <c r="C17" s="3">
        <v>5</v>
      </c>
      <c r="D17" s="26"/>
      <c r="E17" s="105"/>
      <c r="F17" s="29"/>
      <c r="G17" s="29"/>
      <c r="H17" s="17"/>
      <c r="I17" s="18"/>
      <c r="J17" s="66"/>
    </row>
    <row r="18" spans="1:10" s="5" customFormat="1">
      <c r="A18" s="224"/>
      <c r="B18" s="228"/>
      <c r="C18" s="3">
        <v>6</v>
      </c>
      <c r="D18" s="26"/>
      <c r="E18" s="105"/>
      <c r="F18" s="29"/>
      <c r="G18" s="29"/>
      <c r="H18" s="17"/>
      <c r="I18" s="18"/>
      <c r="J18" s="66"/>
    </row>
    <row r="19" spans="1:10" s="5" customFormat="1">
      <c r="A19" s="224"/>
      <c r="B19" s="228"/>
      <c r="C19" s="3">
        <v>7</v>
      </c>
      <c r="D19" s="26"/>
      <c r="E19" s="105"/>
      <c r="F19" s="29"/>
      <c r="G19" s="29"/>
      <c r="H19" s="17"/>
      <c r="I19" s="18"/>
      <c r="J19" s="66"/>
    </row>
    <row r="20" spans="1:10" s="5" customFormat="1">
      <c r="A20" s="224"/>
      <c r="B20" s="228"/>
      <c r="C20" s="3">
        <v>8</v>
      </c>
      <c r="D20" s="26"/>
      <c r="E20" s="105"/>
      <c r="F20" s="29"/>
      <c r="G20" s="29"/>
      <c r="H20" s="17"/>
      <c r="I20" s="18"/>
      <c r="J20" s="66"/>
    </row>
    <row r="21" spans="1:10" s="5" customFormat="1">
      <c r="A21" s="224"/>
      <c r="B21" s="228"/>
      <c r="C21" s="3">
        <v>9</v>
      </c>
      <c r="D21" s="26"/>
      <c r="E21" s="105"/>
      <c r="F21" s="29"/>
      <c r="G21" s="29"/>
      <c r="H21" s="17"/>
      <c r="I21" s="18"/>
      <c r="J21" s="66"/>
    </row>
    <row r="22" spans="1:10" s="5" customFormat="1">
      <c r="A22" s="224"/>
      <c r="B22" s="228"/>
      <c r="C22" s="3">
        <v>10</v>
      </c>
      <c r="D22" s="26"/>
      <c r="E22" s="105"/>
      <c r="F22" s="29"/>
      <c r="G22" s="29"/>
      <c r="H22" s="17"/>
      <c r="I22" s="18"/>
      <c r="J22" s="66"/>
    </row>
    <row r="23" spans="1:10" ht="19.5">
      <c r="A23" s="224"/>
      <c r="B23" s="228"/>
      <c r="C23" s="233" t="s">
        <v>44</v>
      </c>
      <c r="D23" s="234"/>
      <c r="E23" s="234"/>
      <c r="F23" s="234"/>
      <c r="G23" s="234"/>
      <c r="H23" s="234"/>
      <c r="I23" s="234"/>
      <c r="J23" s="68">
        <f>SUM(J13:J22)</f>
        <v>0</v>
      </c>
    </row>
    <row r="24" spans="1:10" ht="33.75" customHeight="1">
      <c r="A24" s="224"/>
      <c r="B24" s="228"/>
      <c r="C24" s="306" t="s">
        <v>68</v>
      </c>
      <c r="D24" s="236"/>
      <c r="E24" s="236"/>
      <c r="F24" s="236"/>
      <c r="G24" s="236"/>
      <c r="H24" s="236"/>
      <c r="I24" s="236"/>
      <c r="J24" s="237"/>
    </row>
    <row r="25" spans="1:10" ht="37.5">
      <c r="A25" s="224"/>
      <c r="B25" s="228"/>
      <c r="C25" s="11" t="s">
        <v>6</v>
      </c>
      <c r="D25" s="6" t="s">
        <v>8</v>
      </c>
      <c r="E25" s="7" t="s">
        <v>63</v>
      </c>
      <c r="F25" s="7" t="s">
        <v>58</v>
      </c>
      <c r="G25" s="7" t="s">
        <v>59</v>
      </c>
      <c r="H25" s="10" t="s">
        <v>61</v>
      </c>
      <c r="I25" s="9" t="s">
        <v>60</v>
      </c>
      <c r="J25" s="77" t="s">
        <v>117</v>
      </c>
    </row>
    <row r="26" spans="1:10">
      <c r="A26" s="224"/>
      <c r="B26" s="228"/>
      <c r="C26" s="3">
        <v>1</v>
      </c>
      <c r="D26" s="14"/>
      <c r="E26" s="135"/>
      <c r="F26" s="29"/>
      <c r="G26" s="29"/>
      <c r="H26" s="17"/>
      <c r="I26" s="18"/>
      <c r="J26" s="69"/>
    </row>
    <row r="27" spans="1:10" ht="20.100000000000001" customHeight="1">
      <c r="A27" s="224"/>
      <c r="B27" s="228"/>
      <c r="C27" s="3">
        <v>2</v>
      </c>
      <c r="D27" s="14"/>
      <c r="E27" s="135"/>
      <c r="F27" s="29"/>
      <c r="G27" s="29"/>
      <c r="H27" s="17"/>
      <c r="I27" s="18"/>
      <c r="J27" s="69"/>
    </row>
    <row r="28" spans="1:10" ht="20.100000000000001" customHeight="1">
      <c r="A28" s="224"/>
      <c r="B28" s="228"/>
      <c r="C28" s="3">
        <v>3</v>
      </c>
      <c r="D28" s="14"/>
      <c r="E28" s="135"/>
      <c r="F28" s="29"/>
      <c r="G28" s="29"/>
      <c r="H28" s="17"/>
      <c r="I28" s="18"/>
      <c r="J28" s="69"/>
    </row>
    <row r="29" spans="1:10" ht="20.100000000000001" customHeight="1">
      <c r="A29" s="224"/>
      <c r="B29" s="228"/>
      <c r="C29" s="3">
        <v>4</v>
      </c>
      <c r="D29" s="14"/>
      <c r="E29" s="135"/>
      <c r="F29" s="29"/>
      <c r="G29" s="29"/>
      <c r="H29" s="17"/>
      <c r="I29" s="18"/>
      <c r="J29" s="69"/>
    </row>
    <row r="30" spans="1:10" ht="20.100000000000001" customHeight="1">
      <c r="A30" s="224"/>
      <c r="B30" s="228"/>
      <c r="C30" s="3">
        <v>5</v>
      </c>
      <c r="D30" s="14"/>
      <c r="E30" s="135"/>
      <c r="F30" s="29"/>
      <c r="G30" s="29"/>
      <c r="H30" s="17"/>
      <c r="I30" s="18"/>
      <c r="J30" s="69"/>
    </row>
    <row r="31" spans="1:10" ht="20.100000000000001" customHeight="1">
      <c r="A31" s="224"/>
      <c r="B31" s="228"/>
      <c r="C31" s="3">
        <v>6</v>
      </c>
      <c r="D31" s="14"/>
      <c r="E31" s="135"/>
      <c r="F31" s="29"/>
      <c r="G31" s="29"/>
      <c r="H31" s="17"/>
      <c r="I31" s="18"/>
      <c r="J31" s="69"/>
    </row>
    <row r="32" spans="1:10" ht="20.100000000000001" customHeight="1">
      <c r="A32" s="224"/>
      <c r="B32" s="228"/>
      <c r="C32" s="3">
        <v>7</v>
      </c>
      <c r="D32" s="14"/>
      <c r="E32" s="135"/>
      <c r="F32" s="29"/>
      <c r="G32" s="29"/>
      <c r="H32" s="17"/>
      <c r="I32" s="18"/>
      <c r="J32" s="69"/>
    </row>
    <row r="33" spans="1:10" ht="20.100000000000001" customHeight="1">
      <c r="A33" s="224"/>
      <c r="B33" s="228"/>
      <c r="C33" s="3">
        <v>8</v>
      </c>
      <c r="D33" s="14"/>
      <c r="E33" s="135"/>
      <c r="F33" s="29"/>
      <c r="G33" s="29"/>
      <c r="H33" s="17"/>
      <c r="I33" s="18"/>
      <c r="J33" s="69"/>
    </row>
    <row r="34" spans="1:10" ht="20.100000000000001" customHeight="1">
      <c r="A34" s="224"/>
      <c r="B34" s="228"/>
      <c r="C34" s="3">
        <v>9</v>
      </c>
      <c r="D34" s="14"/>
      <c r="E34" s="135"/>
      <c r="F34" s="29"/>
      <c r="G34" s="29"/>
      <c r="H34" s="17"/>
      <c r="I34" s="18"/>
      <c r="J34" s="69"/>
    </row>
    <row r="35" spans="1:10" ht="20.100000000000001" customHeight="1">
      <c r="A35" s="224"/>
      <c r="B35" s="228"/>
      <c r="C35" s="3">
        <v>10</v>
      </c>
      <c r="D35" s="14"/>
      <c r="E35" s="135"/>
      <c r="F35" s="29"/>
      <c r="G35" s="29"/>
      <c r="H35" s="17"/>
      <c r="I35" s="18"/>
      <c r="J35" s="69"/>
    </row>
    <row r="36" spans="1:10" ht="20.100000000000001" customHeight="1">
      <c r="A36" s="224"/>
      <c r="B36" s="305"/>
      <c r="C36" s="233" t="s">
        <v>45</v>
      </c>
      <c r="D36" s="234"/>
      <c r="E36" s="234"/>
      <c r="F36" s="234"/>
      <c r="G36" s="234"/>
      <c r="H36" s="234"/>
      <c r="I36" s="234"/>
      <c r="J36" s="68">
        <f>SUM(J25:J34)</f>
        <v>0</v>
      </c>
    </row>
    <row r="37" spans="1:10" ht="20.100000000000001" customHeight="1" thickBot="1">
      <c r="A37" s="224"/>
      <c r="B37" s="305"/>
      <c r="C37" s="307" t="s">
        <v>66</v>
      </c>
      <c r="D37" s="308"/>
      <c r="E37" s="308"/>
      <c r="F37" s="308"/>
      <c r="G37" s="308"/>
      <c r="H37" s="308"/>
      <c r="I37" s="308"/>
      <c r="J37" s="145">
        <f>IF(J36&gt;J23/2,J23/2,J36)</f>
        <v>0</v>
      </c>
    </row>
    <row r="38" spans="1:10" ht="24" customHeight="1">
      <c r="A38" s="37" t="s">
        <v>39</v>
      </c>
      <c r="B38" s="38" t="s">
        <v>29</v>
      </c>
      <c r="C38" s="326">
        <f>J23+J36</f>
        <v>0</v>
      </c>
      <c r="D38" s="327"/>
      <c r="E38" s="328"/>
      <c r="F38" s="320" t="s">
        <v>43</v>
      </c>
      <c r="G38" s="321"/>
      <c r="H38" s="321"/>
      <c r="I38" s="321"/>
      <c r="J38" s="322"/>
    </row>
    <row r="39" spans="1:10" ht="24" customHeight="1">
      <c r="A39" s="143" t="s">
        <v>22</v>
      </c>
      <c r="B39" s="144" t="s">
        <v>28</v>
      </c>
      <c r="C39" s="309">
        <f>IF(1000000&lt;J23+J37,1000000,J23+J37)</f>
        <v>0</v>
      </c>
      <c r="D39" s="310"/>
      <c r="E39" s="311"/>
      <c r="F39" s="312" t="s">
        <v>215</v>
      </c>
      <c r="G39" s="313"/>
      <c r="H39" s="313"/>
      <c r="I39" s="313"/>
      <c r="J39" s="314"/>
    </row>
    <row r="40" spans="1:10" ht="24" customHeight="1" thickBot="1">
      <c r="A40" s="40" t="s">
        <v>23</v>
      </c>
      <c r="B40" s="41" t="s">
        <v>27</v>
      </c>
      <c r="C40" s="251">
        <v>0.75</v>
      </c>
      <c r="D40" s="252"/>
      <c r="E40" s="253"/>
      <c r="F40" s="315" t="s">
        <v>65</v>
      </c>
      <c r="G40" s="316"/>
      <c r="H40" s="316"/>
      <c r="I40" s="316"/>
      <c r="J40" s="317"/>
    </row>
    <row r="41" spans="1:10" ht="24" customHeight="1" thickBot="1">
      <c r="A41" s="42" t="s">
        <v>24</v>
      </c>
      <c r="B41" s="43" t="s">
        <v>26</v>
      </c>
      <c r="C41" s="210">
        <f>ROUNDDOWN(C39*C40,-3)</f>
        <v>0</v>
      </c>
      <c r="D41" s="211"/>
      <c r="E41" s="212"/>
      <c r="F41" s="323" t="s">
        <v>53</v>
      </c>
      <c r="G41" s="324"/>
      <c r="H41" s="324"/>
      <c r="I41" s="324"/>
      <c r="J41" s="325"/>
    </row>
    <row r="42" spans="1:10" ht="6.75" customHeight="1"/>
    <row r="43" spans="1:10">
      <c r="A43" s="226" t="s">
        <v>11</v>
      </c>
      <c r="B43" s="226"/>
      <c r="C43" s="226"/>
      <c r="D43" s="226"/>
      <c r="E43" s="226"/>
      <c r="F43" s="226"/>
      <c r="G43" s="226"/>
      <c r="H43" s="226"/>
      <c r="I43" s="226"/>
      <c r="J43" s="226"/>
    </row>
    <row r="44" spans="1:10">
      <c r="A44" s="201" t="s">
        <v>41</v>
      </c>
      <c r="B44" s="201"/>
      <c r="C44" s="201"/>
      <c r="D44" s="201"/>
      <c r="E44" s="201"/>
      <c r="F44" s="201"/>
      <c r="G44" s="201"/>
      <c r="H44" s="201"/>
      <c r="I44" s="201"/>
      <c r="J44" s="201"/>
    </row>
    <row r="45" spans="1:10">
      <c r="A45" s="201" t="s">
        <v>12</v>
      </c>
      <c r="B45" s="201"/>
      <c r="C45" s="201"/>
      <c r="D45" s="201"/>
      <c r="E45" s="201"/>
      <c r="F45" s="201"/>
      <c r="G45" s="201"/>
      <c r="H45" s="201"/>
      <c r="I45" s="201"/>
      <c r="J45" s="201"/>
    </row>
    <row r="46" spans="1:10">
      <c r="A46" s="201" t="s">
        <v>13</v>
      </c>
      <c r="B46" s="201"/>
      <c r="C46" s="201"/>
      <c r="D46" s="201"/>
      <c r="E46" s="201"/>
      <c r="F46" s="201"/>
      <c r="G46" s="201"/>
      <c r="H46" s="201"/>
      <c r="I46" s="201"/>
      <c r="J46" s="201"/>
    </row>
    <row r="47" spans="1:10">
      <c r="A47" s="201" t="s">
        <v>14</v>
      </c>
      <c r="B47" s="201"/>
      <c r="C47" s="201"/>
      <c r="D47" s="201"/>
      <c r="E47" s="201"/>
      <c r="F47" s="201"/>
      <c r="G47" s="201"/>
      <c r="H47" s="201"/>
      <c r="I47" s="201"/>
      <c r="J47" s="201"/>
    </row>
  </sheetData>
  <mergeCells count="33">
    <mergeCell ref="A47:J47"/>
    <mergeCell ref="H8:J8"/>
    <mergeCell ref="H9:J9"/>
    <mergeCell ref="H10:J10"/>
    <mergeCell ref="E8:F8"/>
    <mergeCell ref="E10:F10"/>
    <mergeCell ref="E9:F9"/>
    <mergeCell ref="C36:I36"/>
    <mergeCell ref="F38:J38"/>
    <mergeCell ref="C41:E41"/>
    <mergeCell ref="A43:J43"/>
    <mergeCell ref="A44:J44"/>
    <mergeCell ref="A45:J45"/>
    <mergeCell ref="A46:J46"/>
    <mergeCell ref="F41:J41"/>
    <mergeCell ref="C38:E38"/>
    <mergeCell ref="C39:E39"/>
    <mergeCell ref="C40:E40"/>
    <mergeCell ref="F39:J39"/>
    <mergeCell ref="F40:J40"/>
    <mergeCell ref="C9:D9"/>
    <mergeCell ref="C10:D10"/>
    <mergeCell ref="A11:A37"/>
    <mergeCell ref="B11:B37"/>
    <mergeCell ref="C11:J11"/>
    <mergeCell ref="C23:I23"/>
    <mergeCell ref="C24:J24"/>
    <mergeCell ref="C37:I37"/>
    <mergeCell ref="B3:J3"/>
    <mergeCell ref="B4:J4"/>
    <mergeCell ref="C6:J6"/>
    <mergeCell ref="C7:J7"/>
    <mergeCell ref="C8:D8"/>
  </mergeCells>
  <phoneticPr fontId="2"/>
  <conditionalFormatting sqref="E13:E22 E26:E35">
    <cfRule type="expression" dxfId="7" priority="1">
      <formula>$D13="その他"</formula>
    </cfRule>
  </conditionalFormatting>
  <dataValidations count="6">
    <dataValidation type="list" allowBlank="1" showInputMessage="1" showErrorMessage="1" sqref="E8">
      <formula1>"学校法人立"</formula1>
    </dataValidation>
    <dataValidation type="list" allowBlank="1" showInputMessage="1" showErrorMessage="1" sqref="D26:D35">
      <formula1>"備品購入費,その他"</formula1>
    </dataValidation>
    <dataValidation type="list" allowBlank="1" showInputMessage="1" showErrorMessage="1" sqref="H13:I22 H26:I35">
      <formula1>"R3.4月,R3.5月,R3.6月,R3.7月,R3.8月,R3.9月,R3.10月,R3.11月,R3.12月,R4.1月,R4.2月,R4.3月"</formula1>
    </dataValidation>
    <dataValidation type="list" allowBlank="1" showInputMessage="1" showErrorMessage="1" sqref="D13:D22">
      <formula1>"システム購入費,システムリース料,システム改修費,システム保守費,通信費,工事費,附属品購入費,消耗品購入費,その他"</formula1>
    </dataValidation>
    <dataValidation type="list" allowBlank="1" showInputMessage="1" showErrorMessage="1" sqref="G13:G22 G26:G35">
      <formula1>"幼稚園教諭の事務負担軽減,コロナ禍においてニーズが顕在化したICT化環境整備"</formula1>
    </dataValidation>
    <dataValidation type="list" allowBlank="1" showInputMessage="1" showErrorMessage="1" sqref="C7:J7">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scale="53"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J83"/>
  <sheetViews>
    <sheetView view="pageBreakPreview" zoomScaleNormal="100" zoomScaleSheetLayoutView="100" workbookViewId="0">
      <selection activeCell="C7" sqref="C7:I7"/>
    </sheetView>
  </sheetViews>
  <sheetFormatPr defaultRowHeight="18.75"/>
  <cols>
    <col min="1" max="1" width="7.375" style="147" bestFit="1" customWidth="1"/>
    <col min="2" max="2" width="21.375" style="2" bestFit="1" customWidth="1"/>
    <col min="3" max="3" width="5.5" style="2" customWidth="1"/>
    <col min="4" max="4" width="10.75" style="2" customWidth="1"/>
    <col min="5" max="5" width="12.75" style="2" customWidth="1"/>
    <col min="6" max="6" width="28.75" style="2" customWidth="1"/>
    <col min="7" max="7" width="20.125" style="2" customWidth="1"/>
    <col min="8" max="8" width="32.75" style="2" customWidth="1"/>
    <col min="9" max="9" width="20.25" style="2" customWidth="1"/>
    <col min="10" max="16384" width="9" style="2"/>
  </cols>
  <sheetData>
    <row r="1" spans="1:10" ht="20.100000000000001" customHeight="1">
      <c r="A1" s="75" t="s">
        <v>122</v>
      </c>
      <c r="B1" s="1"/>
    </row>
    <row r="2" spans="1:10" ht="15" customHeight="1">
      <c r="B2" s="1"/>
    </row>
    <row r="3" spans="1:10" ht="25.5">
      <c r="B3" s="193" t="s">
        <v>124</v>
      </c>
      <c r="C3" s="193"/>
      <c r="D3" s="193"/>
      <c r="E3" s="193"/>
      <c r="F3" s="193"/>
      <c r="G3" s="193"/>
      <c r="H3" s="193"/>
      <c r="I3" s="193"/>
    </row>
    <row r="4" spans="1:10" ht="20.100000000000001" customHeight="1">
      <c r="B4" s="194" t="s">
        <v>90</v>
      </c>
      <c r="C4" s="194"/>
      <c r="D4" s="194"/>
      <c r="E4" s="194"/>
      <c r="F4" s="194"/>
      <c r="G4" s="194"/>
      <c r="H4" s="194"/>
      <c r="I4" s="194"/>
    </row>
    <row r="5" spans="1:10" ht="15" customHeight="1" thickBot="1"/>
    <row r="6" spans="1:10" ht="21" customHeight="1">
      <c r="A6" s="148" t="s">
        <v>15</v>
      </c>
      <c r="B6" s="32" t="s">
        <v>35</v>
      </c>
      <c r="C6" s="195">
        <f>鑑!D9</f>
        <v>0</v>
      </c>
      <c r="D6" s="196"/>
      <c r="E6" s="196"/>
      <c r="F6" s="196"/>
      <c r="G6" s="196"/>
      <c r="H6" s="196"/>
      <c r="I6" s="197"/>
    </row>
    <row r="7" spans="1:10" ht="21" customHeight="1">
      <c r="A7" s="149" t="s">
        <v>16</v>
      </c>
      <c r="B7" s="23" t="s">
        <v>40</v>
      </c>
      <c r="C7" s="198"/>
      <c r="D7" s="199"/>
      <c r="E7" s="199"/>
      <c r="F7" s="199"/>
      <c r="G7" s="199"/>
      <c r="H7" s="199"/>
      <c r="I7" s="200"/>
    </row>
    <row r="8" spans="1:10" s="1" customFormat="1" ht="21" customHeight="1">
      <c r="A8" s="150" t="s">
        <v>17</v>
      </c>
      <c r="B8" s="20" t="s">
        <v>32</v>
      </c>
      <c r="C8" s="189" t="s">
        <v>3</v>
      </c>
      <c r="D8" s="190"/>
      <c r="E8" s="190"/>
      <c r="F8" s="160"/>
      <c r="G8" s="163" t="s">
        <v>4</v>
      </c>
      <c r="H8" s="380"/>
      <c r="I8" s="381"/>
      <c r="J8" s="2"/>
    </row>
    <row r="9" spans="1:10" ht="21" customHeight="1">
      <c r="A9" s="149" t="s">
        <v>19</v>
      </c>
      <c r="B9" s="20" t="s">
        <v>31</v>
      </c>
      <c r="C9" s="189" t="s">
        <v>1</v>
      </c>
      <c r="D9" s="190"/>
      <c r="E9" s="190"/>
      <c r="F9" s="160"/>
      <c r="G9" s="162" t="s">
        <v>2</v>
      </c>
      <c r="H9" s="380"/>
      <c r="I9" s="381"/>
    </row>
    <row r="10" spans="1:10" ht="20.100000000000001" customHeight="1" thickBot="1">
      <c r="A10" s="151" t="s">
        <v>20</v>
      </c>
      <c r="B10" s="36" t="s">
        <v>30</v>
      </c>
      <c r="C10" s="191" t="s">
        <v>9</v>
      </c>
      <c r="D10" s="192"/>
      <c r="E10" s="192"/>
      <c r="F10" s="161"/>
      <c r="G10" s="165" t="s">
        <v>10</v>
      </c>
      <c r="H10" s="382"/>
      <c r="I10" s="383"/>
    </row>
    <row r="11" spans="1:10" ht="19.5" customHeight="1">
      <c r="A11" s="351" t="s">
        <v>38</v>
      </c>
      <c r="B11" s="353" t="s">
        <v>36</v>
      </c>
      <c r="C11" s="375" t="s">
        <v>96</v>
      </c>
      <c r="D11" s="376"/>
      <c r="E11" s="376"/>
      <c r="F11" s="376"/>
      <c r="G11" s="376"/>
      <c r="H11" s="376"/>
      <c r="I11" s="377"/>
    </row>
    <row r="12" spans="1:10">
      <c r="A12" s="352"/>
      <c r="B12" s="354"/>
      <c r="C12" s="366" t="s">
        <v>92</v>
      </c>
      <c r="D12" s="367"/>
      <c r="E12" s="367"/>
      <c r="F12" s="371"/>
      <c r="G12" s="372"/>
      <c r="H12" s="372"/>
      <c r="I12" s="373"/>
    </row>
    <row r="13" spans="1:10" ht="34.5" customHeight="1">
      <c r="A13" s="352"/>
      <c r="B13" s="354"/>
      <c r="C13" s="366" t="s">
        <v>95</v>
      </c>
      <c r="D13" s="367"/>
      <c r="E13" s="367"/>
      <c r="F13" s="363"/>
      <c r="G13" s="364"/>
      <c r="H13" s="364"/>
      <c r="I13" s="365"/>
    </row>
    <row r="14" spans="1:10">
      <c r="A14" s="352"/>
      <c r="B14" s="354"/>
      <c r="C14" s="366" t="s">
        <v>91</v>
      </c>
      <c r="D14" s="367"/>
      <c r="E14" s="367"/>
      <c r="F14" s="368"/>
      <c r="G14" s="369"/>
      <c r="H14" s="369"/>
      <c r="I14" s="370"/>
    </row>
    <row r="15" spans="1:10">
      <c r="A15" s="352"/>
      <c r="B15" s="354"/>
      <c r="C15" s="366" t="s">
        <v>94</v>
      </c>
      <c r="D15" s="367"/>
      <c r="E15" s="367"/>
      <c r="F15" s="371"/>
      <c r="G15" s="372"/>
      <c r="H15" s="372"/>
      <c r="I15" s="373"/>
    </row>
    <row r="16" spans="1:10" s="4" customFormat="1" ht="33">
      <c r="A16" s="352"/>
      <c r="B16" s="354"/>
      <c r="C16" s="61" t="s">
        <v>6</v>
      </c>
      <c r="D16" s="50" t="s">
        <v>93</v>
      </c>
      <c r="E16" s="266" t="s">
        <v>105</v>
      </c>
      <c r="F16" s="267"/>
      <c r="G16" s="267"/>
      <c r="H16" s="268"/>
      <c r="I16" s="76" t="s">
        <v>117</v>
      </c>
    </row>
    <row r="17" spans="1:9" s="5" customFormat="1">
      <c r="A17" s="352"/>
      <c r="B17" s="354"/>
      <c r="C17" s="3">
        <v>1</v>
      </c>
      <c r="D17" s="60"/>
      <c r="E17" s="359"/>
      <c r="F17" s="360"/>
      <c r="G17" s="360"/>
      <c r="H17" s="361"/>
      <c r="I17" s="66"/>
    </row>
    <row r="18" spans="1:9" s="5" customFormat="1">
      <c r="A18" s="352"/>
      <c r="B18" s="354"/>
      <c r="C18" s="3">
        <v>2</v>
      </c>
      <c r="D18" s="60"/>
      <c r="E18" s="359"/>
      <c r="F18" s="360"/>
      <c r="G18" s="360"/>
      <c r="H18" s="361"/>
      <c r="I18" s="66"/>
    </row>
    <row r="19" spans="1:9" s="5" customFormat="1">
      <c r="A19" s="352"/>
      <c r="B19" s="354"/>
      <c r="C19" s="3">
        <v>3</v>
      </c>
      <c r="D19" s="60"/>
      <c r="E19" s="359"/>
      <c r="F19" s="360"/>
      <c r="G19" s="360"/>
      <c r="H19" s="361"/>
      <c r="I19" s="66"/>
    </row>
    <row r="20" spans="1:9" s="5" customFormat="1">
      <c r="A20" s="352"/>
      <c r="B20" s="354"/>
      <c r="C20" s="3">
        <v>4</v>
      </c>
      <c r="D20" s="60"/>
      <c r="E20" s="359"/>
      <c r="F20" s="360"/>
      <c r="G20" s="360"/>
      <c r="H20" s="361"/>
      <c r="I20" s="66"/>
    </row>
    <row r="21" spans="1:9" s="5" customFormat="1">
      <c r="A21" s="352"/>
      <c r="B21" s="354"/>
      <c r="C21" s="3">
        <v>5</v>
      </c>
      <c r="D21" s="60"/>
      <c r="E21" s="359"/>
      <c r="F21" s="360"/>
      <c r="G21" s="360"/>
      <c r="H21" s="361"/>
      <c r="I21" s="66"/>
    </row>
    <row r="22" spans="1:9" s="5" customFormat="1" ht="20.25" thickBot="1">
      <c r="A22" s="352"/>
      <c r="B22" s="354"/>
      <c r="C22" s="233" t="s">
        <v>97</v>
      </c>
      <c r="D22" s="234"/>
      <c r="E22" s="234"/>
      <c r="F22" s="234"/>
      <c r="G22" s="234"/>
      <c r="H22" s="374"/>
      <c r="I22" s="68">
        <f>SUM(I17:I21)</f>
        <v>0</v>
      </c>
    </row>
    <row r="23" spans="1:9" s="5" customFormat="1" ht="19.5">
      <c r="A23" s="352"/>
      <c r="B23" s="354"/>
      <c r="C23" s="375" t="s">
        <v>98</v>
      </c>
      <c r="D23" s="376"/>
      <c r="E23" s="376"/>
      <c r="F23" s="376"/>
      <c r="G23" s="376"/>
      <c r="H23" s="376"/>
      <c r="I23" s="377"/>
    </row>
    <row r="24" spans="1:9" s="5" customFormat="1">
      <c r="A24" s="352"/>
      <c r="B24" s="354"/>
      <c r="C24" s="366" t="s">
        <v>92</v>
      </c>
      <c r="D24" s="367"/>
      <c r="E24" s="367"/>
      <c r="F24" s="371"/>
      <c r="G24" s="372"/>
      <c r="H24" s="372"/>
      <c r="I24" s="373"/>
    </row>
    <row r="25" spans="1:9" s="5" customFormat="1">
      <c r="A25" s="352"/>
      <c r="B25" s="354"/>
      <c r="C25" s="366" t="s">
        <v>95</v>
      </c>
      <c r="D25" s="367"/>
      <c r="E25" s="367"/>
      <c r="F25" s="363"/>
      <c r="G25" s="364"/>
      <c r="H25" s="364"/>
      <c r="I25" s="365"/>
    </row>
    <row r="26" spans="1:9" s="5" customFormat="1">
      <c r="A26" s="352"/>
      <c r="B26" s="354"/>
      <c r="C26" s="366" t="s">
        <v>91</v>
      </c>
      <c r="D26" s="367"/>
      <c r="E26" s="367"/>
      <c r="F26" s="368"/>
      <c r="G26" s="369"/>
      <c r="H26" s="369"/>
      <c r="I26" s="370"/>
    </row>
    <row r="27" spans="1:9" s="5" customFormat="1">
      <c r="A27" s="352"/>
      <c r="B27" s="354"/>
      <c r="C27" s="366" t="s">
        <v>94</v>
      </c>
      <c r="D27" s="367"/>
      <c r="E27" s="367"/>
      <c r="F27" s="371"/>
      <c r="G27" s="372"/>
      <c r="H27" s="372"/>
      <c r="I27" s="373"/>
    </row>
    <row r="28" spans="1:9" s="5" customFormat="1" ht="33">
      <c r="A28" s="352"/>
      <c r="B28" s="354"/>
      <c r="C28" s="61" t="s">
        <v>6</v>
      </c>
      <c r="D28" s="50" t="s">
        <v>93</v>
      </c>
      <c r="E28" s="266" t="s">
        <v>105</v>
      </c>
      <c r="F28" s="267"/>
      <c r="G28" s="267"/>
      <c r="H28" s="268"/>
      <c r="I28" s="76" t="s">
        <v>117</v>
      </c>
    </row>
    <row r="29" spans="1:9" s="5" customFormat="1">
      <c r="A29" s="352"/>
      <c r="B29" s="354"/>
      <c r="C29" s="3">
        <v>1</v>
      </c>
      <c r="D29" s="60"/>
      <c r="E29" s="359"/>
      <c r="F29" s="360"/>
      <c r="G29" s="360"/>
      <c r="H29" s="361"/>
      <c r="I29" s="66"/>
    </row>
    <row r="30" spans="1:9" s="5" customFormat="1">
      <c r="A30" s="352"/>
      <c r="B30" s="354"/>
      <c r="C30" s="3">
        <v>2</v>
      </c>
      <c r="D30" s="60"/>
      <c r="E30" s="359"/>
      <c r="F30" s="360"/>
      <c r="G30" s="360"/>
      <c r="H30" s="361"/>
      <c r="I30" s="66"/>
    </row>
    <row r="31" spans="1:9" s="5" customFormat="1">
      <c r="A31" s="352"/>
      <c r="B31" s="354"/>
      <c r="C31" s="3">
        <v>3</v>
      </c>
      <c r="D31" s="60"/>
      <c r="E31" s="359"/>
      <c r="F31" s="360"/>
      <c r="G31" s="360"/>
      <c r="H31" s="361"/>
      <c r="I31" s="66"/>
    </row>
    <row r="32" spans="1:9" s="5" customFormat="1">
      <c r="A32" s="352"/>
      <c r="B32" s="354"/>
      <c r="C32" s="3">
        <v>4</v>
      </c>
      <c r="D32" s="60"/>
      <c r="E32" s="359"/>
      <c r="F32" s="360"/>
      <c r="G32" s="360"/>
      <c r="H32" s="361"/>
      <c r="I32" s="66"/>
    </row>
    <row r="33" spans="1:9" s="5" customFormat="1">
      <c r="A33" s="352"/>
      <c r="B33" s="354"/>
      <c r="C33" s="3">
        <v>5</v>
      </c>
      <c r="D33" s="60"/>
      <c r="E33" s="359"/>
      <c r="F33" s="360"/>
      <c r="G33" s="360"/>
      <c r="H33" s="361"/>
      <c r="I33" s="66"/>
    </row>
    <row r="34" spans="1:9" s="5" customFormat="1" ht="20.25" thickBot="1">
      <c r="A34" s="352"/>
      <c r="B34" s="354"/>
      <c r="C34" s="233" t="s">
        <v>99</v>
      </c>
      <c r="D34" s="234"/>
      <c r="E34" s="234"/>
      <c r="F34" s="234"/>
      <c r="G34" s="234"/>
      <c r="H34" s="374"/>
      <c r="I34" s="68">
        <f>SUM(I29:I33)</f>
        <v>0</v>
      </c>
    </row>
    <row r="35" spans="1:9" s="5" customFormat="1" ht="19.5">
      <c r="A35" s="352"/>
      <c r="B35" s="354"/>
      <c r="C35" s="375" t="s">
        <v>100</v>
      </c>
      <c r="D35" s="376"/>
      <c r="E35" s="376"/>
      <c r="F35" s="376"/>
      <c r="G35" s="376"/>
      <c r="H35" s="376"/>
      <c r="I35" s="377"/>
    </row>
    <row r="36" spans="1:9" s="5" customFormat="1">
      <c r="A36" s="352"/>
      <c r="B36" s="354"/>
      <c r="C36" s="366" t="s">
        <v>92</v>
      </c>
      <c r="D36" s="367"/>
      <c r="E36" s="367"/>
      <c r="F36" s="371"/>
      <c r="G36" s="372"/>
      <c r="H36" s="372"/>
      <c r="I36" s="373"/>
    </row>
    <row r="37" spans="1:9" s="5" customFormat="1">
      <c r="A37" s="352"/>
      <c r="B37" s="354"/>
      <c r="C37" s="366" t="s">
        <v>95</v>
      </c>
      <c r="D37" s="367"/>
      <c r="E37" s="367"/>
      <c r="F37" s="363"/>
      <c r="G37" s="364"/>
      <c r="H37" s="364"/>
      <c r="I37" s="365"/>
    </row>
    <row r="38" spans="1:9" s="5" customFormat="1">
      <c r="A38" s="352"/>
      <c r="B38" s="354"/>
      <c r="C38" s="366" t="s">
        <v>91</v>
      </c>
      <c r="D38" s="367"/>
      <c r="E38" s="367"/>
      <c r="F38" s="368"/>
      <c r="G38" s="369"/>
      <c r="H38" s="369"/>
      <c r="I38" s="370"/>
    </row>
    <row r="39" spans="1:9" s="5" customFormat="1">
      <c r="A39" s="352"/>
      <c r="B39" s="354"/>
      <c r="C39" s="366" t="s">
        <v>94</v>
      </c>
      <c r="D39" s="367"/>
      <c r="E39" s="367"/>
      <c r="F39" s="371"/>
      <c r="G39" s="372"/>
      <c r="H39" s="372"/>
      <c r="I39" s="373"/>
    </row>
    <row r="40" spans="1:9" s="5" customFormat="1" ht="33">
      <c r="A40" s="352"/>
      <c r="B40" s="354"/>
      <c r="C40" s="61" t="s">
        <v>6</v>
      </c>
      <c r="D40" s="50" t="s">
        <v>93</v>
      </c>
      <c r="E40" s="266" t="s">
        <v>105</v>
      </c>
      <c r="F40" s="267"/>
      <c r="G40" s="267"/>
      <c r="H40" s="268"/>
      <c r="I40" s="76" t="s">
        <v>117</v>
      </c>
    </row>
    <row r="41" spans="1:9" s="5" customFormat="1">
      <c r="A41" s="352"/>
      <c r="B41" s="354"/>
      <c r="C41" s="3">
        <v>1</v>
      </c>
      <c r="D41" s="60"/>
      <c r="E41" s="359"/>
      <c r="F41" s="360"/>
      <c r="G41" s="360"/>
      <c r="H41" s="361"/>
      <c r="I41" s="66"/>
    </row>
    <row r="42" spans="1:9" s="5" customFormat="1">
      <c r="A42" s="352"/>
      <c r="B42" s="354"/>
      <c r="C42" s="3">
        <v>2</v>
      </c>
      <c r="D42" s="60"/>
      <c r="E42" s="359"/>
      <c r="F42" s="360"/>
      <c r="G42" s="360"/>
      <c r="H42" s="361"/>
      <c r="I42" s="66"/>
    </row>
    <row r="43" spans="1:9" s="5" customFormat="1">
      <c r="A43" s="352"/>
      <c r="B43" s="354"/>
      <c r="C43" s="3">
        <v>3</v>
      </c>
      <c r="D43" s="60"/>
      <c r="E43" s="359"/>
      <c r="F43" s="360"/>
      <c r="G43" s="360"/>
      <c r="H43" s="361"/>
      <c r="I43" s="66"/>
    </row>
    <row r="44" spans="1:9" s="5" customFormat="1">
      <c r="A44" s="352"/>
      <c r="B44" s="354"/>
      <c r="C44" s="3">
        <v>4</v>
      </c>
      <c r="D44" s="60"/>
      <c r="E44" s="359"/>
      <c r="F44" s="360"/>
      <c r="G44" s="360"/>
      <c r="H44" s="361"/>
      <c r="I44" s="66"/>
    </row>
    <row r="45" spans="1:9" s="5" customFormat="1">
      <c r="A45" s="352"/>
      <c r="B45" s="354"/>
      <c r="C45" s="3">
        <v>5</v>
      </c>
      <c r="D45" s="60"/>
      <c r="E45" s="359"/>
      <c r="F45" s="360"/>
      <c r="G45" s="360"/>
      <c r="H45" s="361"/>
      <c r="I45" s="66"/>
    </row>
    <row r="46" spans="1:9" s="5" customFormat="1" ht="20.25" thickBot="1">
      <c r="A46" s="352"/>
      <c r="B46" s="354"/>
      <c r="C46" s="233" t="s">
        <v>101</v>
      </c>
      <c r="D46" s="234"/>
      <c r="E46" s="234"/>
      <c r="F46" s="234"/>
      <c r="G46" s="234"/>
      <c r="H46" s="374"/>
      <c r="I46" s="68">
        <f>SUM(I41:I45)</f>
        <v>0</v>
      </c>
    </row>
    <row r="47" spans="1:9" s="5" customFormat="1" ht="19.5">
      <c r="A47" s="352"/>
      <c r="B47" s="354"/>
      <c r="C47" s="375" t="s">
        <v>102</v>
      </c>
      <c r="D47" s="376"/>
      <c r="E47" s="376"/>
      <c r="F47" s="376"/>
      <c r="G47" s="376"/>
      <c r="H47" s="376"/>
      <c r="I47" s="377"/>
    </row>
    <row r="48" spans="1:9" s="5" customFormat="1">
      <c r="A48" s="352"/>
      <c r="B48" s="354"/>
      <c r="C48" s="366" t="s">
        <v>92</v>
      </c>
      <c r="D48" s="367"/>
      <c r="E48" s="367"/>
      <c r="F48" s="371"/>
      <c r="G48" s="372"/>
      <c r="H48" s="372"/>
      <c r="I48" s="373"/>
    </row>
    <row r="49" spans="1:9" s="5" customFormat="1">
      <c r="A49" s="352"/>
      <c r="B49" s="354"/>
      <c r="C49" s="366" t="s">
        <v>95</v>
      </c>
      <c r="D49" s="367"/>
      <c r="E49" s="367"/>
      <c r="F49" s="363"/>
      <c r="G49" s="364"/>
      <c r="H49" s="364"/>
      <c r="I49" s="365"/>
    </row>
    <row r="50" spans="1:9" s="5" customFormat="1">
      <c r="A50" s="352"/>
      <c r="B50" s="354"/>
      <c r="C50" s="366" t="s">
        <v>91</v>
      </c>
      <c r="D50" s="367"/>
      <c r="E50" s="367"/>
      <c r="F50" s="368"/>
      <c r="G50" s="369"/>
      <c r="H50" s="369"/>
      <c r="I50" s="370"/>
    </row>
    <row r="51" spans="1:9" s="5" customFormat="1">
      <c r="A51" s="352"/>
      <c r="B51" s="354"/>
      <c r="C51" s="366" t="s">
        <v>94</v>
      </c>
      <c r="D51" s="367"/>
      <c r="E51" s="367"/>
      <c r="F51" s="371"/>
      <c r="G51" s="372"/>
      <c r="H51" s="372"/>
      <c r="I51" s="373"/>
    </row>
    <row r="52" spans="1:9" s="5" customFormat="1" ht="33">
      <c r="A52" s="352"/>
      <c r="B52" s="354"/>
      <c r="C52" s="61" t="s">
        <v>6</v>
      </c>
      <c r="D52" s="50" t="s">
        <v>93</v>
      </c>
      <c r="E52" s="266" t="s">
        <v>105</v>
      </c>
      <c r="F52" s="267"/>
      <c r="G52" s="267"/>
      <c r="H52" s="268"/>
      <c r="I52" s="76" t="s">
        <v>117</v>
      </c>
    </row>
    <row r="53" spans="1:9" s="5" customFormat="1">
      <c r="A53" s="352"/>
      <c r="B53" s="354"/>
      <c r="C53" s="3">
        <v>1</v>
      </c>
      <c r="D53" s="60"/>
      <c r="E53" s="359"/>
      <c r="F53" s="360"/>
      <c r="G53" s="360"/>
      <c r="H53" s="361"/>
      <c r="I53" s="66"/>
    </row>
    <row r="54" spans="1:9" s="5" customFormat="1">
      <c r="A54" s="352"/>
      <c r="B54" s="354"/>
      <c r="C54" s="3">
        <v>2</v>
      </c>
      <c r="D54" s="60"/>
      <c r="E54" s="359"/>
      <c r="F54" s="360"/>
      <c r="G54" s="360"/>
      <c r="H54" s="361"/>
      <c r="I54" s="66"/>
    </row>
    <row r="55" spans="1:9" s="5" customFormat="1">
      <c r="A55" s="352"/>
      <c r="B55" s="354"/>
      <c r="C55" s="3">
        <v>3</v>
      </c>
      <c r="D55" s="60"/>
      <c r="E55" s="359"/>
      <c r="F55" s="360"/>
      <c r="G55" s="360"/>
      <c r="H55" s="361"/>
      <c r="I55" s="66"/>
    </row>
    <row r="56" spans="1:9" s="5" customFormat="1">
      <c r="A56" s="352"/>
      <c r="B56" s="354"/>
      <c r="C56" s="3">
        <v>4</v>
      </c>
      <c r="D56" s="60"/>
      <c r="E56" s="359"/>
      <c r="F56" s="360"/>
      <c r="G56" s="360"/>
      <c r="H56" s="361"/>
      <c r="I56" s="66"/>
    </row>
    <row r="57" spans="1:9" ht="19.5" customHeight="1">
      <c r="A57" s="352"/>
      <c r="B57" s="354"/>
      <c r="C57" s="3">
        <v>5</v>
      </c>
      <c r="D57" s="60"/>
      <c r="E57" s="359"/>
      <c r="F57" s="360"/>
      <c r="G57" s="360"/>
      <c r="H57" s="361"/>
      <c r="I57" s="66"/>
    </row>
    <row r="58" spans="1:9" ht="20.100000000000001" customHeight="1" thickBot="1">
      <c r="A58" s="352"/>
      <c r="B58" s="354"/>
      <c r="C58" s="233" t="s">
        <v>103</v>
      </c>
      <c r="D58" s="234"/>
      <c r="E58" s="234"/>
      <c r="F58" s="234"/>
      <c r="G58" s="234"/>
      <c r="H58" s="374"/>
      <c r="I58" s="68">
        <f>SUM(I53:I57)</f>
        <v>0</v>
      </c>
    </row>
    <row r="59" spans="1:9" s="5" customFormat="1" ht="19.5">
      <c r="A59" s="352"/>
      <c r="B59" s="354"/>
      <c r="C59" s="375" t="s">
        <v>104</v>
      </c>
      <c r="D59" s="376"/>
      <c r="E59" s="376"/>
      <c r="F59" s="376"/>
      <c r="G59" s="376"/>
      <c r="H59" s="376"/>
      <c r="I59" s="377"/>
    </row>
    <row r="60" spans="1:9" s="5" customFormat="1">
      <c r="A60" s="352"/>
      <c r="B60" s="354"/>
      <c r="C60" s="366" t="s">
        <v>92</v>
      </c>
      <c r="D60" s="367"/>
      <c r="E60" s="367"/>
      <c r="F60" s="371"/>
      <c r="G60" s="372"/>
      <c r="H60" s="372"/>
      <c r="I60" s="373"/>
    </row>
    <row r="61" spans="1:9" s="5" customFormat="1">
      <c r="A61" s="352"/>
      <c r="B61" s="354"/>
      <c r="C61" s="366" t="s">
        <v>95</v>
      </c>
      <c r="D61" s="367"/>
      <c r="E61" s="367"/>
      <c r="F61" s="363"/>
      <c r="G61" s="364"/>
      <c r="H61" s="364"/>
      <c r="I61" s="365"/>
    </row>
    <row r="62" spans="1:9" s="5" customFormat="1">
      <c r="A62" s="352"/>
      <c r="B62" s="354"/>
      <c r="C62" s="366" t="s">
        <v>91</v>
      </c>
      <c r="D62" s="367"/>
      <c r="E62" s="367"/>
      <c r="F62" s="368"/>
      <c r="G62" s="369"/>
      <c r="H62" s="369"/>
      <c r="I62" s="370"/>
    </row>
    <row r="63" spans="1:9" s="5" customFormat="1">
      <c r="A63" s="352"/>
      <c r="B63" s="354"/>
      <c r="C63" s="366" t="s">
        <v>94</v>
      </c>
      <c r="D63" s="367"/>
      <c r="E63" s="367"/>
      <c r="F63" s="371"/>
      <c r="G63" s="372"/>
      <c r="H63" s="372"/>
      <c r="I63" s="373"/>
    </row>
    <row r="64" spans="1:9" s="5" customFormat="1" ht="33">
      <c r="A64" s="352"/>
      <c r="B64" s="354"/>
      <c r="C64" s="61" t="s">
        <v>6</v>
      </c>
      <c r="D64" s="50" t="s">
        <v>93</v>
      </c>
      <c r="E64" s="266" t="s">
        <v>105</v>
      </c>
      <c r="F64" s="267"/>
      <c r="G64" s="267"/>
      <c r="H64" s="268"/>
      <c r="I64" s="76" t="s">
        <v>117</v>
      </c>
    </row>
    <row r="65" spans="1:10" s="5" customFormat="1">
      <c r="A65" s="352"/>
      <c r="B65" s="354"/>
      <c r="C65" s="3">
        <v>1</v>
      </c>
      <c r="D65" s="60"/>
      <c r="E65" s="359"/>
      <c r="F65" s="360"/>
      <c r="G65" s="360"/>
      <c r="H65" s="361"/>
      <c r="I65" s="66"/>
    </row>
    <row r="66" spans="1:10" s="5" customFormat="1">
      <c r="A66" s="352"/>
      <c r="B66" s="354"/>
      <c r="C66" s="3">
        <v>2</v>
      </c>
      <c r="D66" s="60"/>
      <c r="E66" s="359"/>
      <c r="F66" s="360"/>
      <c r="G66" s="360"/>
      <c r="H66" s="361"/>
      <c r="I66" s="66"/>
    </row>
    <row r="67" spans="1:10" s="5" customFormat="1">
      <c r="A67" s="352"/>
      <c r="B67" s="354"/>
      <c r="C67" s="3">
        <v>3</v>
      </c>
      <c r="D67" s="60"/>
      <c r="E67" s="359"/>
      <c r="F67" s="360"/>
      <c r="G67" s="360"/>
      <c r="H67" s="361"/>
      <c r="I67" s="66"/>
    </row>
    <row r="68" spans="1:10" s="5" customFormat="1">
      <c r="A68" s="352"/>
      <c r="B68" s="354"/>
      <c r="C68" s="3">
        <v>4</v>
      </c>
      <c r="D68" s="60"/>
      <c r="E68" s="359"/>
      <c r="F68" s="360"/>
      <c r="G68" s="360"/>
      <c r="H68" s="361"/>
      <c r="I68" s="66"/>
    </row>
    <row r="69" spans="1:10" ht="19.5" customHeight="1">
      <c r="A69" s="352"/>
      <c r="B69" s="354"/>
      <c r="C69" s="3">
        <v>5</v>
      </c>
      <c r="D69" s="60"/>
      <c r="E69" s="359"/>
      <c r="F69" s="360"/>
      <c r="G69" s="360"/>
      <c r="H69" s="361"/>
      <c r="I69" s="66"/>
    </row>
    <row r="70" spans="1:10" ht="20.100000000000001" customHeight="1" thickBot="1">
      <c r="A70" s="352"/>
      <c r="B70" s="354"/>
      <c r="C70" s="307" t="s">
        <v>106</v>
      </c>
      <c r="D70" s="308"/>
      <c r="E70" s="308"/>
      <c r="F70" s="308"/>
      <c r="G70" s="308"/>
      <c r="H70" s="362"/>
      <c r="I70" s="71">
        <f>SUM(I65:I69)</f>
        <v>0</v>
      </c>
    </row>
    <row r="71" spans="1:10" ht="20.100000000000001" customHeight="1">
      <c r="A71" s="152" t="s">
        <v>110</v>
      </c>
      <c r="B71" s="337" t="s">
        <v>111</v>
      </c>
      <c r="C71" s="337"/>
      <c r="D71" s="337"/>
      <c r="E71" s="337"/>
      <c r="F71" s="339"/>
      <c r="G71" s="340"/>
      <c r="H71" s="355" t="s">
        <v>115</v>
      </c>
      <c r="I71" s="356"/>
    </row>
    <row r="72" spans="1:10" ht="20.100000000000001" customHeight="1">
      <c r="A72" s="153" t="s">
        <v>112</v>
      </c>
      <c r="B72" s="338" t="s">
        <v>109</v>
      </c>
      <c r="C72" s="338"/>
      <c r="D72" s="338"/>
      <c r="E72" s="338"/>
      <c r="F72" s="341">
        <f>6250*F71</f>
        <v>0</v>
      </c>
      <c r="G72" s="342"/>
      <c r="H72" s="378"/>
      <c r="I72" s="379"/>
    </row>
    <row r="73" spans="1:10" ht="24" customHeight="1">
      <c r="A73" s="154" t="s">
        <v>113</v>
      </c>
      <c r="B73" s="333" t="s">
        <v>29</v>
      </c>
      <c r="C73" s="333"/>
      <c r="D73" s="333"/>
      <c r="E73" s="333"/>
      <c r="F73" s="343">
        <f>I22+I34+I46+I58+I70</f>
        <v>0</v>
      </c>
      <c r="G73" s="344"/>
      <c r="H73" s="357" t="s">
        <v>114</v>
      </c>
      <c r="I73" s="358"/>
    </row>
    <row r="74" spans="1:10" ht="24" customHeight="1">
      <c r="A74" s="143" t="s">
        <v>24</v>
      </c>
      <c r="B74" s="334" t="s">
        <v>28</v>
      </c>
      <c r="C74" s="334"/>
      <c r="D74" s="334"/>
      <c r="E74" s="334"/>
      <c r="F74" s="345">
        <f>IF(F72&lt;F73,F72,F73)</f>
        <v>0</v>
      </c>
      <c r="G74" s="346"/>
      <c r="H74" s="312" t="s">
        <v>232</v>
      </c>
      <c r="I74" s="314"/>
    </row>
    <row r="75" spans="1:10" ht="24" customHeight="1" thickBot="1">
      <c r="A75" s="155" t="s">
        <v>108</v>
      </c>
      <c r="B75" s="335" t="s">
        <v>27</v>
      </c>
      <c r="C75" s="335"/>
      <c r="D75" s="335"/>
      <c r="E75" s="335"/>
      <c r="F75" s="347">
        <v>0.5</v>
      </c>
      <c r="G75" s="348"/>
      <c r="H75" s="329" t="s">
        <v>51</v>
      </c>
      <c r="I75" s="330"/>
    </row>
    <row r="76" spans="1:10" ht="24" customHeight="1" thickBot="1">
      <c r="A76" s="156" t="s">
        <v>25</v>
      </c>
      <c r="B76" s="336" t="s">
        <v>26</v>
      </c>
      <c r="C76" s="336"/>
      <c r="D76" s="336"/>
      <c r="E76" s="336"/>
      <c r="F76" s="349">
        <f>ROUNDDOWN(F74*F75,-3)</f>
        <v>0</v>
      </c>
      <c r="G76" s="350"/>
      <c r="H76" s="331" t="s">
        <v>233</v>
      </c>
      <c r="I76" s="332"/>
    </row>
    <row r="77" spans="1:10" ht="6.75" customHeight="1"/>
    <row r="78" spans="1:10">
      <c r="A78" s="226" t="s">
        <v>11</v>
      </c>
      <c r="B78" s="226"/>
      <c r="C78" s="226"/>
      <c r="D78" s="226"/>
      <c r="E78" s="226"/>
      <c r="F78" s="226"/>
      <c r="G78" s="226"/>
      <c r="H78" s="226"/>
      <c r="I78" s="226"/>
    </row>
    <row r="79" spans="1:10">
      <c r="A79" s="201" t="s">
        <v>41</v>
      </c>
      <c r="B79" s="201"/>
      <c r="C79" s="201"/>
      <c r="D79" s="201"/>
      <c r="E79" s="201"/>
      <c r="F79" s="201"/>
      <c r="G79" s="201"/>
      <c r="H79" s="201"/>
      <c r="I79" s="201"/>
    </row>
    <row r="80" spans="1:10" s="62" customFormat="1">
      <c r="A80" s="201" t="s">
        <v>107</v>
      </c>
      <c r="B80" s="201"/>
      <c r="C80" s="201"/>
      <c r="D80" s="201"/>
      <c r="E80" s="201"/>
      <c r="F80" s="201"/>
      <c r="G80" s="201"/>
      <c r="H80" s="201"/>
      <c r="I80" s="201"/>
      <c r="J80" s="79"/>
    </row>
    <row r="81" spans="1:9">
      <c r="A81" s="201" t="s">
        <v>12</v>
      </c>
      <c r="B81" s="201"/>
      <c r="C81" s="201"/>
      <c r="D81" s="201"/>
      <c r="E81" s="201"/>
      <c r="F81" s="201"/>
      <c r="G81" s="201"/>
      <c r="H81" s="201"/>
      <c r="I81" s="201"/>
    </row>
    <row r="82" spans="1:9">
      <c r="A82" s="201" t="s">
        <v>13</v>
      </c>
      <c r="B82" s="201"/>
      <c r="C82" s="201"/>
      <c r="D82" s="201"/>
      <c r="E82" s="201"/>
      <c r="F82" s="201"/>
      <c r="G82" s="201"/>
      <c r="H82" s="201"/>
      <c r="I82" s="201"/>
    </row>
    <row r="83" spans="1:9">
      <c r="A83" s="201" t="s">
        <v>14</v>
      </c>
      <c r="B83" s="201"/>
      <c r="C83" s="201"/>
      <c r="D83" s="201"/>
      <c r="E83" s="201"/>
      <c r="F83" s="201"/>
      <c r="G83" s="201"/>
      <c r="H83" s="201"/>
      <c r="I83" s="201"/>
    </row>
  </sheetData>
  <mergeCells count="116">
    <mergeCell ref="C11:I11"/>
    <mergeCell ref="F14:I14"/>
    <mergeCell ref="F15:I15"/>
    <mergeCell ref="E16:H16"/>
    <mergeCell ref="E17:H17"/>
    <mergeCell ref="E18:H18"/>
    <mergeCell ref="E19:H19"/>
    <mergeCell ref="C26:E26"/>
    <mergeCell ref="F26:I26"/>
    <mergeCell ref="E20:H20"/>
    <mergeCell ref="E21:H21"/>
    <mergeCell ref="C9:E9"/>
    <mergeCell ref="C10:E10"/>
    <mergeCell ref="B3:I3"/>
    <mergeCell ref="B4:I4"/>
    <mergeCell ref="C6:I6"/>
    <mergeCell ref="C7:I7"/>
    <mergeCell ref="C8:E8"/>
    <mergeCell ref="H8:I8"/>
    <mergeCell ref="H9:I9"/>
    <mergeCell ref="H10:I10"/>
    <mergeCell ref="A83:I83"/>
    <mergeCell ref="C14:E14"/>
    <mergeCell ref="C12:E12"/>
    <mergeCell ref="C15:E15"/>
    <mergeCell ref="C13:E13"/>
    <mergeCell ref="F12:I12"/>
    <mergeCell ref="F13:I13"/>
    <mergeCell ref="A78:I78"/>
    <mergeCell ref="A79:I79"/>
    <mergeCell ref="A81:I81"/>
    <mergeCell ref="A82:I82"/>
    <mergeCell ref="C22:H22"/>
    <mergeCell ref="C23:I23"/>
    <mergeCell ref="C24:E24"/>
    <mergeCell ref="F24:I24"/>
    <mergeCell ref="C25:E25"/>
    <mergeCell ref="F25:I25"/>
    <mergeCell ref="A80:I80"/>
    <mergeCell ref="H72:I72"/>
    <mergeCell ref="C34:H34"/>
    <mergeCell ref="C35:I35"/>
    <mergeCell ref="C36:E36"/>
    <mergeCell ref="F36:I36"/>
    <mergeCell ref="C37:E37"/>
    <mergeCell ref="F37:I37"/>
    <mergeCell ref="E32:H32"/>
    <mergeCell ref="E33:H33"/>
    <mergeCell ref="C27:E27"/>
    <mergeCell ref="F27:I27"/>
    <mergeCell ref="E28:H28"/>
    <mergeCell ref="E29:H29"/>
    <mergeCell ref="E30:H30"/>
    <mergeCell ref="E31:H31"/>
    <mergeCell ref="C46:H46"/>
    <mergeCell ref="C47:I47"/>
    <mergeCell ref="C48:E48"/>
    <mergeCell ref="F48:I48"/>
    <mergeCell ref="E42:H42"/>
    <mergeCell ref="E43:H43"/>
    <mergeCell ref="E44:H44"/>
    <mergeCell ref="E45:H45"/>
    <mergeCell ref="C38:E38"/>
    <mergeCell ref="F38:I38"/>
    <mergeCell ref="C39:E39"/>
    <mergeCell ref="F39:I39"/>
    <mergeCell ref="E40:H40"/>
    <mergeCell ref="E41:H41"/>
    <mergeCell ref="E54:H54"/>
    <mergeCell ref="E55:H55"/>
    <mergeCell ref="E56:H56"/>
    <mergeCell ref="E57:H57"/>
    <mergeCell ref="C49:E49"/>
    <mergeCell ref="F49:I49"/>
    <mergeCell ref="C50:E50"/>
    <mergeCell ref="F50:I50"/>
    <mergeCell ref="C51:E51"/>
    <mergeCell ref="F51:I51"/>
    <mergeCell ref="A11:A70"/>
    <mergeCell ref="B11:B70"/>
    <mergeCell ref="H71:I71"/>
    <mergeCell ref="H73:I73"/>
    <mergeCell ref="H74:I74"/>
    <mergeCell ref="E65:H65"/>
    <mergeCell ref="E66:H66"/>
    <mergeCell ref="E67:H67"/>
    <mergeCell ref="E68:H68"/>
    <mergeCell ref="E69:H69"/>
    <mergeCell ref="C70:H70"/>
    <mergeCell ref="F61:I61"/>
    <mergeCell ref="C62:E62"/>
    <mergeCell ref="F62:I62"/>
    <mergeCell ref="C63:E63"/>
    <mergeCell ref="F63:I63"/>
    <mergeCell ref="E64:H64"/>
    <mergeCell ref="C58:H58"/>
    <mergeCell ref="C59:I59"/>
    <mergeCell ref="C60:E60"/>
    <mergeCell ref="F60:I60"/>
    <mergeCell ref="C61:E61"/>
    <mergeCell ref="E52:H52"/>
    <mergeCell ref="E53:H53"/>
    <mergeCell ref="H75:I75"/>
    <mergeCell ref="H76:I76"/>
    <mergeCell ref="B73:E73"/>
    <mergeCell ref="B74:E74"/>
    <mergeCell ref="B75:E75"/>
    <mergeCell ref="B76:E76"/>
    <mergeCell ref="B71:E71"/>
    <mergeCell ref="B72:E72"/>
    <mergeCell ref="F71:G71"/>
    <mergeCell ref="F72:G72"/>
    <mergeCell ref="F73:G73"/>
    <mergeCell ref="F74:G74"/>
    <mergeCell ref="F75:G75"/>
    <mergeCell ref="F76:G76"/>
  </mergeCells>
  <phoneticPr fontId="2"/>
  <dataValidations count="3">
    <dataValidation type="list" allowBlank="1" showInputMessage="1" showErrorMessage="1" sqref="F8">
      <formula1>"学校法人立,個人立,宗教法人立"</formula1>
    </dataValidation>
    <dataValidation type="list" allowBlank="1" showInputMessage="1" showErrorMessage="1" sqref="D17:D21 D29:D33 D41:D45 D53:D57 D65:D69">
      <formula1>"講師料,旅費,使用料,受講料,その他"</formula1>
    </dataValidation>
    <dataValidation type="list" allowBlank="1" showInputMessage="1" showErrorMessage="1" sqref="C7:I7">
      <formula1>"私学助成,施設型給付,幼稚園型認定こども園,幼保連携型認定こども園"</formula1>
    </dataValidation>
  </dataValidations>
  <printOptions horizontalCentered="1"/>
  <pageMargins left="0.51181102362204722" right="0.31496062992125984" top="0.55118110236220474" bottom="0.55118110236220474" header="0.31496062992125984" footer="0.31496062992125984"/>
  <pageSetup paperSize="9" scale="4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Normal="100" zoomScaleSheetLayoutView="100" workbookViewId="0">
      <selection activeCell="E5" sqref="E5"/>
    </sheetView>
  </sheetViews>
  <sheetFormatPr defaultRowHeight="18.75"/>
  <cols>
    <col min="1" max="1" width="7.375" style="22" bestFit="1" customWidth="1"/>
    <col min="2" max="2" width="21.375" style="2" bestFit="1" customWidth="1"/>
    <col min="3" max="3" width="4.875" style="2" customWidth="1"/>
    <col min="4" max="4" width="18.75" style="2" customWidth="1"/>
    <col min="5" max="5" width="20" style="2" customWidth="1"/>
    <col min="6" max="6" width="23.75" style="2" customWidth="1"/>
    <col min="7" max="8" width="11.75" style="2" customWidth="1"/>
    <col min="9" max="9" width="17.375" style="2" customWidth="1"/>
    <col min="10" max="16384" width="9" style="2"/>
  </cols>
  <sheetData>
    <row r="1" spans="1:9" ht="20.100000000000001" customHeight="1">
      <c r="A1" s="1" t="s">
        <v>118</v>
      </c>
      <c r="B1" s="1"/>
    </row>
    <row r="2" spans="1:9" ht="15" customHeight="1">
      <c r="B2" s="1"/>
    </row>
    <row r="3" spans="1:9" ht="25.5">
      <c r="B3" s="193" t="s">
        <v>124</v>
      </c>
      <c r="C3" s="193"/>
      <c r="D3" s="193"/>
      <c r="E3" s="193"/>
      <c r="F3" s="193"/>
      <c r="G3" s="193"/>
      <c r="H3" s="193"/>
      <c r="I3" s="193"/>
    </row>
    <row r="4" spans="1:9" ht="20.100000000000001" customHeight="1">
      <c r="B4" s="194" t="s">
        <v>0</v>
      </c>
      <c r="C4" s="194"/>
      <c r="D4" s="194"/>
      <c r="E4" s="194"/>
      <c r="F4" s="194"/>
      <c r="G4" s="194"/>
      <c r="H4" s="194"/>
      <c r="I4" s="194"/>
    </row>
    <row r="5" spans="1:9" ht="15" customHeight="1" thickBot="1"/>
    <row r="6" spans="1:9" ht="21" customHeight="1">
      <c r="A6" s="31" t="s">
        <v>15</v>
      </c>
      <c r="B6" s="32" t="s">
        <v>35</v>
      </c>
      <c r="C6" s="387" t="s">
        <v>137</v>
      </c>
      <c r="D6" s="388"/>
      <c r="E6" s="388"/>
      <c r="F6" s="388"/>
      <c r="G6" s="388"/>
      <c r="H6" s="388"/>
      <c r="I6" s="389"/>
    </row>
    <row r="7" spans="1:9" ht="21" customHeight="1">
      <c r="A7" s="33" t="s">
        <v>16</v>
      </c>
      <c r="B7" s="23" t="s">
        <v>40</v>
      </c>
      <c r="C7" s="390" t="s">
        <v>138</v>
      </c>
      <c r="D7" s="384"/>
      <c r="E7" s="384"/>
      <c r="F7" s="384"/>
      <c r="G7" s="384"/>
      <c r="H7" s="384"/>
      <c r="I7" s="385"/>
    </row>
    <row r="8" spans="1:9" s="1" customFormat="1" ht="21" customHeight="1">
      <c r="A8" s="34" t="s">
        <v>17</v>
      </c>
      <c r="B8" s="20" t="s">
        <v>32</v>
      </c>
      <c r="C8" s="189" t="s">
        <v>3</v>
      </c>
      <c r="D8" s="190"/>
      <c r="E8" s="102" t="s">
        <v>139</v>
      </c>
      <c r="F8" s="80" t="s">
        <v>4</v>
      </c>
      <c r="G8" s="384" t="s">
        <v>140</v>
      </c>
      <c r="H8" s="384"/>
      <c r="I8" s="385"/>
    </row>
    <row r="9" spans="1:9" ht="21" customHeight="1">
      <c r="A9" s="33" t="s">
        <v>19</v>
      </c>
      <c r="B9" s="20" t="s">
        <v>31</v>
      </c>
      <c r="C9" s="189" t="s">
        <v>1</v>
      </c>
      <c r="D9" s="190"/>
      <c r="E9" s="102" t="s">
        <v>141</v>
      </c>
      <c r="F9" s="81" t="s">
        <v>2</v>
      </c>
      <c r="G9" s="384" t="s">
        <v>142</v>
      </c>
      <c r="H9" s="384"/>
      <c r="I9" s="385"/>
    </row>
    <row r="10" spans="1:9" ht="20.100000000000001" customHeight="1" thickBot="1">
      <c r="A10" s="35" t="s">
        <v>20</v>
      </c>
      <c r="B10" s="36" t="s">
        <v>30</v>
      </c>
      <c r="C10" s="191" t="s">
        <v>9</v>
      </c>
      <c r="D10" s="192"/>
      <c r="E10" s="103" t="s">
        <v>143</v>
      </c>
      <c r="F10" s="82" t="s">
        <v>10</v>
      </c>
      <c r="G10" s="386" t="s">
        <v>144</v>
      </c>
      <c r="H10" s="187"/>
      <c r="I10" s="188"/>
    </row>
    <row r="11" spans="1:9" ht="33.75" customHeight="1">
      <c r="A11" s="223" t="s">
        <v>38</v>
      </c>
      <c r="B11" s="227" t="s">
        <v>36</v>
      </c>
      <c r="C11" s="230" t="s">
        <v>46</v>
      </c>
      <c r="D11" s="231"/>
      <c r="E11" s="231"/>
      <c r="F11" s="231"/>
      <c r="G11" s="231"/>
      <c r="H11" s="231"/>
      <c r="I11" s="232"/>
    </row>
    <row r="12" spans="1:9" s="4" customFormat="1" ht="39" customHeight="1">
      <c r="A12" s="224"/>
      <c r="B12" s="228"/>
      <c r="C12" s="11" t="s">
        <v>6</v>
      </c>
      <c r="D12" s="6" t="s">
        <v>7</v>
      </c>
      <c r="E12" s="7" t="s">
        <v>64</v>
      </c>
      <c r="F12" s="7" t="s">
        <v>5</v>
      </c>
      <c r="G12" s="10" t="s">
        <v>61</v>
      </c>
      <c r="H12" s="9" t="s">
        <v>62</v>
      </c>
      <c r="I12" s="77" t="s">
        <v>117</v>
      </c>
    </row>
    <row r="13" spans="1:9" s="5" customFormat="1">
      <c r="A13" s="224"/>
      <c r="B13" s="228"/>
      <c r="C13" s="3">
        <v>1</v>
      </c>
      <c r="D13" s="107" t="s">
        <v>146</v>
      </c>
      <c r="E13" s="108"/>
      <c r="F13" s="109" t="s">
        <v>151</v>
      </c>
      <c r="G13" s="110" t="s">
        <v>158</v>
      </c>
      <c r="H13" s="111" t="s">
        <v>158</v>
      </c>
      <c r="I13" s="112">
        <v>10000</v>
      </c>
    </row>
    <row r="14" spans="1:9" s="5" customFormat="1">
      <c r="A14" s="224"/>
      <c r="B14" s="228"/>
      <c r="C14" s="3">
        <v>2</v>
      </c>
      <c r="D14" s="107" t="s">
        <v>147</v>
      </c>
      <c r="E14" s="108"/>
      <c r="F14" s="109" t="s">
        <v>152</v>
      </c>
      <c r="G14" s="110" t="s">
        <v>158</v>
      </c>
      <c r="H14" s="111" t="s">
        <v>157</v>
      </c>
      <c r="I14" s="112">
        <v>50000</v>
      </c>
    </row>
    <row r="15" spans="1:9" s="5" customFormat="1">
      <c r="A15" s="224"/>
      <c r="B15" s="228"/>
      <c r="C15" s="3">
        <v>3</v>
      </c>
      <c r="D15" s="107" t="s">
        <v>212</v>
      </c>
      <c r="E15" s="108"/>
      <c r="F15" s="109" t="s">
        <v>152</v>
      </c>
      <c r="G15" s="110" t="s">
        <v>159</v>
      </c>
      <c r="H15" s="111" t="s">
        <v>159</v>
      </c>
      <c r="I15" s="112">
        <v>50000</v>
      </c>
    </row>
    <row r="16" spans="1:9" s="5" customFormat="1">
      <c r="A16" s="224"/>
      <c r="B16" s="228"/>
      <c r="C16" s="3">
        <v>4</v>
      </c>
      <c r="D16" s="107" t="s">
        <v>147</v>
      </c>
      <c r="E16" s="108"/>
      <c r="F16" s="109" t="s">
        <v>152</v>
      </c>
      <c r="G16" s="110" t="s">
        <v>162</v>
      </c>
      <c r="H16" s="111" t="s">
        <v>162</v>
      </c>
      <c r="I16" s="112">
        <v>50000</v>
      </c>
    </row>
    <row r="17" spans="1:9" s="5" customFormat="1">
      <c r="A17" s="224"/>
      <c r="B17" s="228"/>
      <c r="C17" s="3">
        <v>5</v>
      </c>
      <c r="D17" s="107" t="s">
        <v>147</v>
      </c>
      <c r="E17" s="108"/>
      <c r="F17" s="109" t="s">
        <v>152</v>
      </c>
      <c r="G17" s="110" t="s">
        <v>163</v>
      </c>
      <c r="H17" s="111" t="s">
        <v>163</v>
      </c>
      <c r="I17" s="112">
        <v>50000</v>
      </c>
    </row>
    <row r="18" spans="1:9" s="5" customFormat="1">
      <c r="A18" s="224"/>
      <c r="B18" s="228"/>
      <c r="C18" s="3">
        <v>6</v>
      </c>
      <c r="D18" s="107" t="s">
        <v>148</v>
      </c>
      <c r="E18" s="108"/>
      <c r="F18" s="109" t="s">
        <v>154</v>
      </c>
      <c r="G18" s="110" t="s">
        <v>159</v>
      </c>
      <c r="H18" s="111" t="s">
        <v>159</v>
      </c>
      <c r="I18" s="112">
        <v>3000</v>
      </c>
    </row>
    <row r="19" spans="1:9" s="5" customFormat="1">
      <c r="A19" s="224"/>
      <c r="B19" s="228"/>
      <c r="C19" s="3">
        <v>7</v>
      </c>
      <c r="D19" s="107" t="s">
        <v>149</v>
      </c>
      <c r="E19" s="108"/>
      <c r="F19" s="109" t="s">
        <v>155</v>
      </c>
      <c r="G19" s="110" t="s">
        <v>160</v>
      </c>
      <c r="H19" s="111" t="s">
        <v>159</v>
      </c>
      <c r="I19" s="112">
        <v>10000</v>
      </c>
    </row>
    <row r="20" spans="1:9" s="5" customFormat="1" ht="33">
      <c r="A20" s="224"/>
      <c r="B20" s="228"/>
      <c r="C20" s="3">
        <v>8</v>
      </c>
      <c r="D20" s="107" t="s">
        <v>150</v>
      </c>
      <c r="E20" s="108" t="s">
        <v>153</v>
      </c>
      <c r="F20" s="109" t="s">
        <v>156</v>
      </c>
      <c r="G20" s="110" t="s">
        <v>161</v>
      </c>
      <c r="H20" s="111" t="s">
        <v>161</v>
      </c>
      <c r="I20" s="112">
        <v>5000</v>
      </c>
    </row>
    <row r="21" spans="1:9" s="5" customFormat="1">
      <c r="A21" s="224"/>
      <c r="B21" s="228"/>
      <c r="C21" s="3">
        <v>9</v>
      </c>
      <c r="D21" s="107" t="s">
        <v>150</v>
      </c>
      <c r="E21" s="108" t="s">
        <v>213</v>
      </c>
      <c r="F21" s="109" t="s">
        <v>214</v>
      </c>
      <c r="G21" s="110" t="s">
        <v>159</v>
      </c>
      <c r="H21" s="111" t="s">
        <v>159</v>
      </c>
      <c r="I21" s="112">
        <v>5000</v>
      </c>
    </row>
    <row r="22" spans="1:9" s="5" customFormat="1">
      <c r="A22" s="224"/>
      <c r="B22" s="228"/>
      <c r="C22" s="3">
        <v>10</v>
      </c>
      <c r="D22" s="107"/>
      <c r="E22" s="108"/>
      <c r="F22" s="109"/>
      <c r="G22" s="110"/>
      <c r="H22" s="111"/>
      <c r="I22" s="112"/>
    </row>
    <row r="23" spans="1:9" s="5" customFormat="1">
      <c r="A23" s="224"/>
      <c r="B23" s="228"/>
      <c r="C23" s="3">
        <v>11</v>
      </c>
      <c r="D23" s="107"/>
      <c r="E23" s="108"/>
      <c r="F23" s="109"/>
      <c r="G23" s="110"/>
      <c r="H23" s="111"/>
      <c r="I23" s="112"/>
    </row>
    <row r="24" spans="1:9" s="5" customFormat="1">
      <c r="A24" s="224"/>
      <c r="B24" s="228"/>
      <c r="C24" s="3">
        <v>12</v>
      </c>
      <c r="D24" s="107"/>
      <c r="E24" s="108"/>
      <c r="F24" s="109"/>
      <c r="G24" s="110"/>
      <c r="H24" s="111"/>
      <c r="I24" s="112"/>
    </row>
    <row r="25" spans="1:9" s="5" customFormat="1">
      <c r="A25" s="224"/>
      <c r="B25" s="228"/>
      <c r="C25" s="3">
        <v>13</v>
      </c>
      <c r="D25" s="107"/>
      <c r="E25" s="108"/>
      <c r="F25" s="109"/>
      <c r="G25" s="110"/>
      <c r="H25" s="111"/>
      <c r="I25" s="112"/>
    </row>
    <row r="26" spans="1:9" s="5" customFormat="1">
      <c r="A26" s="224"/>
      <c r="B26" s="228"/>
      <c r="C26" s="3">
        <v>14</v>
      </c>
      <c r="D26" s="107"/>
      <c r="E26" s="108"/>
      <c r="F26" s="109"/>
      <c r="G26" s="110"/>
      <c r="H26" s="111"/>
      <c r="I26" s="112"/>
    </row>
    <row r="27" spans="1:9" s="5" customFormat="1">
      <c r="A27" s="224"/>
      <c r="B27" s="228"/>
      <c r="C27" s="3">
        <v>15</v>
      </c>
      <c r="D27" s="107"/>
      <c r="E27" s="108"/>
      <c r="F27" s="109"/>
      <c r="G27" s="110"/>
      <c r="H27" s="111"/>
      <c r="I27" s="112"/>
    </row>
    <row r="28" spans="1:9" s="5" customFormat="1">
      <c r="A28" s="224"/>
      <c r="B28" s="228"/>
      <c r="C28" s="3">
        <v>16</v>
      </c>
      <c r="D28" s="107"/>
      <c r="E28" s="108"/>
      <c r="F28" s="109"/>
      <c r="G28" s="110"/>
      <c r="H28" s="111"/>
      <c r="I28" s="112"/>
    </row>
    <row r="29" spans="1:9" s="5" customFormat="1">
      <c r="A29" s="224"/>
      <c r="B29" s="228"/>
      <c r="C29" s="3">
        <v>17</v>
      </c>
      <c r="D29" s="107"/>
      <c r="E29" s="108"/>
      <c r="F29" s="109"/>
      <c r="G29" s="110"/>
      <c r="H29" s="111"/>
      <c r="I29" s="112"/>
    </row>
    <row r="30" spans="1:9" s="5" customFormat="1">
      <c r="A30" s="224"/>
      <c r="B30" s="228"/>
      <c r="C30" s="3">
        <v>18</v>
      </c>
      <c r="D30" s="107"/>
      <c r="E30" s="108"/>
      <c r="F30" s="109"/>
      <c r="G30" s="110"/>
      <c r="H30" s="111"/>
      <c r="I30" s="112"/>
    </row>
    <row r="31" spans="1:9" s="5" customFormat="1">
      <c r="A31" s="224"/>
      <c r="B31" s="228"/>
      <c r="C31" s="3">
        <v>19</v>
      </c>
      <c r="D31" s="107"/>
      <c r="E31" s="108"/>
      <c r="F31" s="109"/>
      <c r="G31" s="110"/>
      <c r="H31" s="111"/>
      <c r="I31" s="112"/>
    </row>
    <row r="32" spans="1:9" s="5" customFormat="1">
      <c r="A32" s="224"/>
      <c r="B32" s="228"/>
      <c r="C32" s="3">
        <v>20</v>
      </c>
      <c r="D32" s="107"/>
      <c r="E32" s="108"/>
      <c r="F32" s="109"/>
      <c r="G32" s="113"/>
      <c r="H32" s="114"/>
      <c r="I32" s="112"/>
    </row>
    <row r="33" spans="1:9" ht="20.100000000000001" customHeight="1">
      <c r="A33" s="224"/>
      <c r="B33" s="228"/>
      <c r="C33" s="233" t="s">
        <v>44</v>
      </c>
      <c r="D33" s="234"/>
      <c r="E33" s="234"/>
      <c r="F33" s="234"/>
      <c r="G33" s="234"/>
      <c r="H33" s="234"/>
      <c r="I33" s="68">
        <f>SUM(I13:I32)</f>
        <v>233000</v>
      </c>
    </row>
    <row r="34" spans="1:9" ht="33.75" customHeight="1">
      <c r="A34" s="224"/>
      <c r="B34" s="228"/>
      <c r="C34" s="235" t="s">
        <v>47</v>
      </c>
      <c r="D34" s="236"/>
      <c r="E34" s="236"/>
      <c r="F34" s="236"/>
      <c r="G34" s="236"/>
      <c r="H34" s="236"/>
      <c r="I34" s="237"/>
    </row>
    <row r="35" spans="1:9" ht="37.5">
      <c r="A35" s="224"/>
      <c r="B35" s="228"/>
      <c r="C35" s="11" t="s">
        <v>6</v>
      </c>
      <c r="D35" s="6" t="s">
        <v>8</v>
      </c>
      <c r="E35" s="7" t="s">
        <v>63</v>
      </c>
      <c r="F35" s="8" t="s">
        <v>54</v>
      </c>
      <c r="G35" s="9" t="s">
        <v>61</v>
      </c>
      <c r="H35" s="9" t="s">
        <v>55</v>
      </c>
      <c r="I35" s="77" t="s">
        <v>117</v>
      </c>
    </row>
    <row r="36" spans="1:9" ht="33">
      <c r="A36" s="224"/>
      <c r="B36" s="228"/>
      <c r="C36" s="3">
        <v>1</v>
      </c>
      <c r="D36" s="115" t="s">
        <v>175</v>
      </c>
      <c r="E36" s="116"/>
      <c r="F36" s="117" t="s">
        <v>178</v>
      </c>
      <c r="G36" s="110" t="s">
        <v>158</v>
      </c>
      <c r="H36" s="111" t="s">
        <v>161</v>
      </c>
      <c r="I36" s="118">
        <v>200000</v>
      </c>
    </row>
    <row r="37" spans="1:9" ht="33">
      <c r="A37" s="224"/>
      <c r="B37" s="228"/>
      <c r="C37" s="3">
        <v>2</v>
      </c>
      <c r="D37" s="115" t="s">
        <v>173</v>
      </c>
      <c r="E37" s="116"/>
      <c r="F37" s="117" t="s">
        <v>174</v>
      </c>
      <c r="G37" s="110" t="s">
        <v>158</v>
      </c>
      <c r="H37" s="111" t="s">
        <v>161</v>
      </c>
      <c r="I37" s="118">
        <v>300000</v>
      </c>
    </row>
    <row r="38" spans="1:9" ht="33">
      <c r="A38" s="224"/>
      <c r="B38" s="228"/>
      <c r="C38" s="3">
        <v>3</v>
      </c>
      <c r="D38" s="115" t="s">
        <v>176</v>
      </c>
      <c r="E38" s="116"/>
      <c r="F38" s="117" t="s">
        <v>179</v>
      </c>
      <c r="G38" s="110" t="s">
        <v>158</v>
      </c>
      <c r="H38" s="111" t="s">
        <v>161</v>
      </c>
      <c r="I38" s="118">
        <v>15000</v>
      </c>
    </row>
    <row r="39" spans="1:9" ht="33">
      <c r="A39" s="224"/>
      <c r="B39" s="228"/>
      <c r="C39" s="3">
        <v>4</v>
      </c>
      <c r="D39" s="115" t="s">
        <v>164</v>
      </c>
      <c r="E39" s="116"/>
      <c r="F39" s="117" t="s">
        <v>165</v>
      </c>
      <c r="G39" s="110" t="s">
        <v>166</v>
      </c>
      <c r="H39" s="111" t="s">
        <v>166</v>
      </c>
      <c r="I39" s="118">
        <v>5500</v>
      </c>
    </row>
    <row r="40" spans="1:9" ht="33">
      <c r="A40" s="224"/>
      <c r="B40" s="228"/>
      <c r="C40" s="3">
        <v>5</v>
      </c>
      <c r="D40" s="115" t="s">
        <v>177</v>
      </c>
      <c r="E40" s="116"/>
      <c r="F40" s="117" t="s">
        <v>180</v>
      </c>
      <c r="G40" s="110" t="s">
        <v>157</v>
      </c>
      <c r="H40" s="111" t="s">
        <v>157</v>
      </c>
      <c r="I40" s="118">
        <v>15000</v>
      </c>
    </row>
    <row r="41" spans="1:9" ht="33">
      <c r="A41" s="224"/>
      <c r="B41" s="228"/>
      <c r="C41" s="3">
        <v>6</v>
      </c>
      <c r="D41" s="115" t="s">
        <v>171</v>
      </c>
      <c r="E41" s="116"/>
      <c r="F41" s="117" t="s">
        <v>172</v>
      </c>
      <c r="G41" s="110" t="s">
        <v>157</v>
      </c>
      <c r="H41" s="111" t="s">
        <v>157</v>
      </c>
      <c r="I41" s="118">
        <v>2500</v>
      </c>
    </row>
    <row r="42" spans="1:9" ht="33">
      <c r="A42" s="224"/>
      <c r="B42" s="228"/>
      <c r="C42" s="3">
        <v>7</v>
      </c>
      <c r="D42" s="115" t="s">
        <v>167</v>
      </c>
      <c r="E42" s="116"/>
      <c r="F42" s="117" t="s">
        <v>170</v>
      </c>
      <c r="G42" s="110" t="s">
        <v>158</v>
      </c>
      <c r="H42" s="111" t="s">
        <v>161</v>
      </c>
      <c r="I42" s="118">
        <v>150000</v>
      </c>
    </row>
    <row r="43" spans="1:9">
      <c r="A43" s="224"/>
      <c r="B43" s="228"/>
      <c r="C43" s="3">
        <v>8</v>
      </c>
      <c r="D43" s="115" t="s">
        <v>150</v>
      </c>
      <c r="E43" s="116" t="s">
        <v>168</v>
      </c>
      <c r="F43" s="117" t="s">
        <v>169</v>
      </c>
      <c r="G43" s="110" t="s">
        <v>160</v>
      </c>
      <c r="H43" s="111" t="s">
        <v>162</v>
      </c>
      <c r="I43" s="118">
        <v>100000</v>
      </c>
    </row>
    <row r="44" spans="1:9" ht="20.100000000000001" customHeight="1">
      <c r="A44" s="224"/>
      <c r="B44" s="228"/>
      <c r="C44" s="3">
        <v>9</v>
      </c>
      <c r="D44" s="115"/>
      <c r="E44" s="116"/>
      <c r="F44" s="117"/>
      <c r="G44" s="110"/>
      <c r="H44" s="111"/>
      <c r="I44" s="118"/>
    </row>
    <row r="45" spans="1:9" ht="20.100000000000001" customHeight="1">
      <c r="A45" s="224"/>
      <c r="B45" s="228"/>
      <c r="C45" s="3">
        <v>10</v>
      </c>
      <c r="D45" s="115"/>
      <c r="E45" s="116"/>
      <c r="F45" s="117"/>
      <c r="G45" s="110"/>
      <c r="H45" s="111"/>
      <c r="I45" s="118"/>
    </row>
    <row r="46" spans="1:9" ht="20.100000000000001" customHeight="1">
      <c r="A46" s="224"/>
      <c r="B46" s="228"/>
      <c r="C46" s="3">
        <v>11</v>
      </c>
      <c r="D46" s="115"/>
      <c r="E46" s="116"/>
      <c r="F46" s="117"/>
      <c r="G46" s="110"/>
      <c r="H46" s="111"/>
      <c r="I46" s="118"/>
    </row>
    <row r="47" spans="1:9" ht="20.100000000000001" customHeight="1">
      <c r="A47" s="224"/>
      <c r="B47" s="228"/>
      <c r="C47" s="3">
        <v>12</v>
      </c>
      <c r="D47" s="115"/>
      <c r="E47" s="116"/>
      <c r="F47" s="117"/>
      <c r="G47" s="110"/>
      <c r="H47" s="111"/>
      <c r="I47" s="118"/>
    </row>
    <row r="48" spans="1:9" ht="20.100000000000001" customHeight="1">
      <c r="A48" s="224"/>
      <c r="B48" s="228"/>
      <c r="C48" s="3">
        <v>13</v>
      </c>
      <c r="D48" s="115"/>
      <c r="E48" s="116"/>
      <c r="F48" s="117"/>
      <c r="G48" s="110"/>
      <c r="H48" s="111"/>
      <c r="I48" s="118"/>
    </row>
    <row r="49" spans="1:9" ht="20.100000000000001" customHeight="1">
      <c r="A49" s="224"/>
      <c r="B49" s="228"/>
      <c r="C49" s="3">
        <v>14</v>
      </c>
      <c r="D49" s="115"/>
      <c r="E49" s="116"/>
      <c r="F49" s="117"/>
      <c r="G49" s="110"/>
      <c r="H49" s="111"/>
      <c r="I49" s="118"/>
    </row>
    <row r="50" spans="1:9" ht="20.100000000000001" customHeight="1">
      <c r="A50" s="224"/>
      <c r="B50" s="228"/>
      <c r="C50" s="3">
        <v>15</v>
      </c>
      <c r="D50" s="115"/>
      <c r="E50" s="116"/>
      <c r="F50" s="117"/>
      <c r="G50" s="110"/>
      <c r="H50" s="111"/>
      <c r="I50" s="118"/>
    </row>
    <row r="51" spans="1:9" ht="20.100000000000001" customHeight="1">
      <c r="A51" s="224"/>
      <c r="B51" s="228"/>
      <c r="C51" s="3">
        <v>16</v>
      </c>
      <c r="D51" s="115"/>
      <c r="E51" s="116"/>
      <c r="F51" s="117"/>
      <c r="G51" s="110"/>
      <c r="H51" s="111"/>
      <c r="I51" s="118"/>
    </row>
    <row r="52" spans="1:9" ht="20.100000000000001" customHeight="1">
      <c r="A52" s="224"/>
      <c r="B52" s="228"/>
      <c r="C52" s="3">
        <v>17</v>
      </c>
      <c r="D52" s="115"/>
      <c r="E52" s="116"/>
      <c r="F52" s="117"/>
      <c r="G52" s="110"/>
      <c r="H52" s="111"/>
      <c r="I52" s="118"/>
    </row>
    <row r="53" spans="1:9" ht="20.100000000000001" customHeight="1">
      <c r="A53" s="224"/>
      <c r="B53" s="228"/>
      <c r="C53" s="3">
        <v>18</v>
      </c>
      <c r="D53" s="115"/>
      <c r="E53" s="116"/>
      <c r="F53" s="117"/>
      <c r="G53" s="110"/>
      <c r="H53" s="111"/>
      <c r="I53" s="118"/>
    </row>
    <row r="54" spans="1:9" ht="20.100000000000001" customHeight="1">
      <c r="A54" s="224"/>
      <c r="B54" s="228"/>
      <c r="C54" s="3">
        <v>19</v>
      </c>
      <c r="D54" s="115"/>
      <c r="E54" s="116"/>
      <c r="F54" s="117"/>
      <c r="G54" s="110"/>
      <c r="H54" s="111"/>
      <c r="I54" s="118"/>
    </row>
    <row r="55" spans="1:9" ht="20.100000000000001" customHeight="1">
      <c r="A55" s="224"/>
      <c r="B55" s="228"/>
      <c r="C55" s="3">
        <v>20</v>
      </c>
      <c r="D55" s="115"/>
      <c r="E55" s="116"/>
      <c r="F55" s="117"/>
      <c r="G55" s="110"/>
      <c r="H55" s="111"/>
      <c r="I55" s="119"/>
    </row>
    <row r="56" spans="1:9" ht="20.100000000000001" customHeight="1" thickBot="1">
      <c r="A56" s="225"/>
      <c r="B56" s="229"/>
      <c r="C56" s="238" t="s">
        <v>45</v>
      </c>
      <c r="D56" s="239"/>
      <c r="E56" s="239"/>
      <c r="F56" s="239"/>
      <c r="G56" s="239"/>
      <c r="H56" s="240"/>
      <c r="I56" s="67">
        <f>SUM(I36:I55)</f>
        <v>788000</v>
      </c>
    </row>
    <row r="57" spans="1:9" ht="24" customHeight="1">
      <c r="A57" s="37" t="s">
        <v>39</v>
      </c>
      <c r="B57" s="38" t="s">
        <v>29</v>
      </c>
      <c r="C57" s="219">
        <f>I56+I33</f>
        <v>1021000</v>
      </c>
      <c r="D57" s="220"/>
      <c r="E57" s="221"/>
      <c r="F57" s="202" t="s">
        <v>43</v>
      </c>
      <c r="G57" s="202"/>
      <c r="H57" s="202"/>
      <c r="I57" s="203"/>
    </row>
    <row r="58" spans="1:9" ht="24" customHeight="1">
      <c r="A58" s="39" t="s">
        <v>22</v>
      </c>
      <c r="B58" s="21" t="s">
        <v>28</v>
      </c>
      <c r="C58" s="216">
        <f>IF(500000&lt;C57,500000,C57)</f>
        <v>500000</v>
      </c>
      <c r="D58" s="217"/>
      <c r="E58" s="218"/>
      <c r="F58" s="204" t="s">
        <v>50</v>
      </c>
      <c r="G58" s="204"/>
      <c r="H58" s="204"/>
      <c r="I58" s="205"/>
    </row>
    <row r="59" spans="1:9" ht="24" customHeight="1" thickBot="1">
      <c r="A59" s="40" t="s">
        <v>23</v>
      </c>
      <c r="B59" s="41" t="s">
        <v>27</v>
      </c>
      <c r="C59" s="213">
        <v>1</v>
      </c>
      <c r="D59" s="214"/>
      <c r="E59" s="215"/>
      <c r="F59" s="206" t="s">
        <v>230</v>
      </c>
      <c r="G59" s="206"/>
      <c r="H59" s="206"/>
      <c r="I59" s="207"/>
    </row>
    <row r="60" spans="1:9" ht="24" customHeight="1" thickBot="1">
      <c r="A60" s="42" t="s">
        <v>24</v>
      </c>
      <c r="B60" s="43" t="s">
        <v>26</v>
      </c>
      <c r="C60" s="210">
        <f>ROUNDDOWN(C58*C59,-3)</f>
        <v>500000</v>
      </c>
      <c r="D60" s="211"/>
      <c r="E60" s="212"/>
      <c r="F60" s="208" t="s">
        <v>53</v>
      </c>
      <c r="G60" s="208"/>
      <c r="H60" s="208"/>
      <c r="I60" s="209"/>
    </row>
    <row r="61" spans="1:9" ht="6.75" customHeight="1"/>
    <row r="62" spans="1:9">
      <c r="A62" s="226" t="s">
        <v>11</v>
      </c>
      <c r="B62" s="226"/>
      <c r="C62" s="226"/>
      <c r="D62" s="226"/>
      <c r="E62" s="226"/>
      <c r="F62" s="226"/>
      <c r="G62" s="226"/>
      <c r="H62" s="226"/>
      <c r="I62" s="226"/>
    </row>
    <row r="63" spans="1:9">
      <c r="A63" s="201" t="s">
        <v>41</v>
      </c>
      <c r="B63" s="201"/>
      <c r="C63" s="201"/>
      <c r="D63" s="201"/>
      <c r="E63" s="201"/>
      <c r="F63" s="201"/>
      <c r="G63" s="201"/>
      <c r="H63" s="201"/>
      <c r="I63" s="201"/>
    </row>
    <row r="64" spans="1:9" ht="37.5" customHeight="1">
      <c r="A64" s="222" t="s">
        <v>231</v>
      </c>
      <c r="B64" s="201"/>
      <c r="C64" s="201"/>
      <c r="D64" s="201"/>
      <c r="E64" s="201"/>
      <c r="F64" s="201"/>
      <c r="G64" s="201"/>
      <c r="H64" s="201"/>
      <c r="I64" s="201"/>
    </row>
    <row r="65" spans="1:9">
      <c r="A65" s="201" t="s">
        <v>12</v>
      </c>
      <c r="B65" s="201"/>
      <c r="C65" s="201"/>
      <c r="D65" s="201"/>
      <c r="E65" s="201"/>
      <c r="F65" s="201"/>
      <c r="G65" s="201"/>
      <c r="H65" s="201"/>
      <c r="I65" s="201"/>
    </row>
    <row r="66" spans="1:9">
      <c r="A66" s="201" t="s">
        <v>13</v>
      </c>
      <c r="B66" s="201"/>
      <c r="C66" s="201"/>
      <c r="D66" s="201"/>
      <c r="E66" s="201"/>
      <c r="F66" s="201"/>
      <c r="G66" s="201"/>
      <c r="H66" s="201"/>
      <c r="I66" s="201"/>
    </row>
    <row r="67" spans="1:9">
      <c r="A67" s="201" t="s">
        <v>14</v>
      </c>
      <c r="B67" s="201"/>
      <c r="C67" s="201"/>
      <c r="D67" s="201"/>
      <c r="E67" s="201"/>
      <c r="F67" s="201"/>
      <c r="G67" s="201"/>
      <c r="H67" s="201"/>
      <c r="I67" s="201"/>
    </row>
  </sheetData>
  <mergeCells count="30">
    <mergeCell ref="B3:I3"/>
    <mergeCell ref="B4:I4"/>
    <mergeCell ref="C6:I6"/>
    <mergeCell ref="C7:I7"/>
    <mergeCell ref="C8:D8"/>
    <mergeCell ref="G8:I8"/>
    <mergeCell ref="C9:D9"/>
    <mergeCell ref="G9:I9"/>
    <mergeCell ref="C10:D10"/>
    <mergeCell ref="G10:I10"/>
    <mergeCell ref="A11:A56"/>
    <mergeCell ref="B11:B56"/>
    <mergeCell ref="C11:I11"/>
    <mergeCell ref="C33:H33"/>
    <mergeCell ref="C34:I34"/>
    <mergeCell ref="C56:H56"/>
    <mergeCell ref="C57:E57"/>
    <mergeCell ref="F57:I57"/>
    <mergeCell ref="C58:E58"/>
    <mergeCell ref="F58:I58"/>
    <mergeCell ref="C59:E59"/>
    <mergeCell ref="F59:I59"/>
    <mergeCell ref="A67:I67"/>
    <mergeCell ref="A66:I66"/>
    <mergeCell ref="C60:E60"/>
    <mergeCell ref="F60:I60"/>
    <mergeCell ref="A62:I62"/>
    <mergeCell ref="A63:I63"/>
    <mergeCell ref="A64:I64"/>
    <mergeCell ref="A65:I65"/>
  </mergeCells>
  <phoneticPr fontId="2"/>
  <conditionalFormatting sqref="E13:E14 E21:E32 E42:E55 E36:E40">
    <cfRule type="expression" dxfId="6" priority="6">
      <formula>$D13="その他"</formula>
    </cfRule>
  </conditionalFormatting>
  <conditionalFormatting sqref="E18:E20">
    <cfRule type="expression" dxfId="5" priority="5">
      <formula>$D18="その他"</formula>
    </cfRule>
  </conditionalFormatting>
  <conditionalFormatting sqref="E15:E17">
    <cfRule type="expression" dxfId="4" priority="3">
      <formula>$D15="その他"</formula>
    </cfRule>
  </conditionalFormatting>
  <conditionalFormatting sqref="E41">
    <cfRule type="expression" dxfId="3" priority="2">
      <formula>$D41="その他"</formula>
    </cfRule>
  </conditionalFormatting>
  <conditionalFormatting sqref="E40">
    <cfRule type="expression" dxfId="2" priority="1">
      <formula>$D40="その他"</formula>
    </cfRule>
  </conditionalFormatting>
  <dataValidations count="6">
    <dataValidation type="list" allowBlank="1" showInputMessage="1" showErrorMessage="1" sqref="E8">
      <formula1>"学校法人立,個人立,宗教法人立"</formula1>
    </dataValidation>
    <dataValidation type="list" allowBlank="1" showInputMessage="1" showErrorMessage="1" sqref="D36:D55">
      <formula1>"預かり保育実施にかかる人件費,委託費,旅費,通信費,教材費,研修費,検査費,その他"</formula1>
    </dataValidation>
    <dataValidation type="list" allowBlank="1" showInputMessage="1" showErrorMessage="1" sqref="C7:I7">
      <formula1>"私学助成,施設型給付,幼稚園型認定こども園"</formula1>
    </dataValidation>
    <dataValidation type="list" allowBlank="1" showInputMessage="1" showErrorMessage="1" sqref="G14:H32 G36:H55">
      <formula1>"R3.4月,R3.5月,R3.6月,R3.7月,R3.8月,R3.9月,R3.10月,R3.11月,R3.12月,R4.1月,R4.2月,R4.3月"</formula1>
    </dataValidation>
    <dataValidation type="list" allowBlank="1" showInputMessage="1" showErrorMessage="1" sqref="D13:D32">
      <formula1>"マスク,アルコール消毒液,ハンドソープ,ペーパータオル,使い捨て手袋,洗剤,その他"</formula1>
    </dataValidation>
    <dataValidation type="list" allowBlank="1" showInputMessage="1" showErrorMessage="1" sqref="G13:H13">
      <formula1>"R3.4月,R3.5月,R3.6月,R3.7月,R3.8月,R3.9月,R3.10月,R3.11月,R3.12月,R4.1月,R4.2月,R4.3月,年度内に複数回"</formula1>
    </dataValidation>
  </dataValidations>
  <hyperlinks>
    <hyperlink ref="G10" r:id="rId1"/>
  </hyperlinks>
  <printOptions horizontalCentered="1"/>
  <pageMargins left="0.70866141732283472" right="0.51181102362204722" top="0.55118110236220474" bottom="0.55118110236220474" header="0.31496062992125984" footer="0.31496062992125984"/>
  <pageSetup paperSize="9" scale="5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Normal="85" zoomScaleSheetLayoutView="100" workbookViewId="0">
      <selection activeCell="C6" sqref="C6:J6"/>
    </sheetView>
  </sheetViews>
  <sheetFormatPr defaultRowHeight="18.75"/>
  <cols>
    <col min="1" max="1" width="7.375" style="25" bestFit="1" customWidth="1"/>
    <col min="2" max="2" width="21.375" style="2" bestFit="1" customWidth="1"/>
    <col min="3" max="3" width="4.875" style="2" customWidth="1"/>
    <col min="4" max="4" width="18.75" style="2" customWidth="1"/>
    <col min="5" max="5" width="20" style="2" customWidth="1"/>
    <col min="6" max="6" width="23.75" style="2" customWidth="1"/>
    <col min="7" max="7" width="9" style="2" bestFit="1" customWidth="1"/>
    <col min="8" max="9" width="11.75" style="2" customWidth="1"/>
    <col min="10" max="10" width="17.375" style="2" customWidth="1"/>
    <col min="11" max="16384" width="9" style="2"/>
  </cols>
  <sheetData>
    <row r="1" spans="1:11" ht="20.100000000000001" customHeight="1">
      <c r="A1" s="1" t="s">
        <v>119</v>
      </c>
      <c r="B1" s="1"/>
    </row>
    <row r="2" spans="1:11" ht="15" customHeight="1">
      <c r="B2" s="1"/>
    </row>
    <row r="3" spans="1:11" ht="25.5">
      <c r="B3" s="193" t="s">
        <v>124</v>
      </c>
      <c r="C3" s="193"/>
      <c r="D3" s="193"/>
      <c r="E3" s="193"/>
      <c r="F3" s="193"/>
      <c r="G3" s="193"/>
      <c r="H3" s="193"/>
      <c r="I3" s="193"/>
      <c r="J3" s="193"/>
    </row>
    <row r="4" spans="1:11" ht="20.100000000000001" customHeight="1">
      <c r="B4" s="241" t="s">
        <v>116</v>
      </c>
      <c r="C4" s="241"/>
      <c r="D4" s="241"/>
      <c r="E4" s="241"/>
      <c r="F4" s="241"/>
      <c r="G4" s="241"/>
      <c r="H4" s="241"/>
      <c r="I4" s="241"/>
      <c r="J4" s="241"/>
    </row>
    <row r="5" spans="1:11" ht="15" customHeight="1" thickBot="1"/>
    <row r="6" spans="1:11" ht="21" customHeight="1">
      <c r="A6" s="37" t="s">
        <v>15</v>
      </c>
      <c r="B6" s="32" t="s">
        <v>35</v>
      </c>
      <c r="C6" s="387" t="s">
        <v>137</v>
      </c>
      <c r="D6" s="388"/>
      <c r="E6" s="388"/>
      <c r="F6" s="388"/>
      <c r="G6" s="388"/>
      <c r="H6" s="388"/>
      <c r="I6" s="388"/>
      <c r="J6" s="389"/>
    </row>
    <row r="7" spans="1:11" ht="21" customHeight="1">
      <c r="A7" s="44" t="s">
        <v>16</v>
      </c>
      <c r="B7" s="23" t="s">
        <v>34</v>
      </c>
      <c r="C7" s="390" t="s">
        <v>138</v>
      </c>
      <c r="D7" s="384"/>
      <c r="E7" s="384"/>
      <c r="F7" s="384"/>
      <c r="G7" s="384"/>
      <c r="H7" s="384"/>
      <c r="I7" s="384"/>
      <c r="J7" s="385"/>
      <c r="K7" s="24" t="str">
        <f>IF(C7="","",IF(C7="私学助成","幼稚園",IF(C7="施設型給付","幼稚園","認定こども園")))</f>
        <v>幼稚園</v>
      </c>
    </row>
    <row r="8" spans="1:11" ht="21" customHeight="1">
      <c r="A8" s="39" t="s">
        <v>18</v>
      </c>
      <c r="B8" s="20" t="s">
        <v>33</v>
      </c>
      <c r="C8" s="390" t="s">
        <v>181</v>
      </c>
      <c r="D8" s="384"/>
      <c r="E8" s="384"/>
      <c r="F8" s="384"/>
      <c r="G8" s="384"/>
      <c r="H8" s="384"/>
      <c r="I8" s="384"/>
      <c r="J8" s="385"/>
      <c r="K8" s="24" t="str">
        <f>IF(C8="","",IF(C8="私学助成（予定）","幼稚園",IF(C8="施設型給付（予定）","幼稚園","認定こども園")))</f>
        <v>認定こども園</v>
      </c>
    </row>
    <row r="9" spans="1:11" s="1" customFormat="1" ht="21" customHeight="1">
      <c r="A9" s="39" t="s">
        <v>19</v>
      </c>
      <c r="B9" s="20" t="s">
        <v>32</v>
      </c>
      <c r="C9" s="189" t="s">
        <v>3</v>
      </c>
      <c r="D9" s="190"/>
      <c r="E9" s="102" t="s">
        <v>139</v>
      </c>
      <c r="F9" s="96" t="s">
        <v>4</v>
      </c>
      <c r="G9" s="384" t="s">
        <v>140</v>
      </c>
      <c r="H9" s="384"/>
      <c r="I9" s="384"/>
      <c r="J9" s="385"/>
    </row>
    <row r="10" spans="1:11" ht="21" customHeight="1">
      <c r="A10" s="39" t="s">
        <v>20</v>
      </c>
      <c r="B10" s="20" t="s">
        <v>31</v>
      </c>
      <c r="C10" s="189" t="s">
        <v>1</v>
      </c>
      <c r="D10" s="190"/>
      <c r="E10" s="102" t="s">
        <v>141</v>
      </c>
      <c r="F10" s="97" t="s">
        <v>2</v>
      </c>
      <c r="G10" s="384" t="s">
        <v>142</v>
      </c>
      <c r="H10" s="384"/>
      <c r="I10" s="384"/>
      <c r="J10" s="385"/>
    </row>
    <row r="11" spans="1:11" ht="20.100000000000001" customHeight="1" thickBot="1">
      <c r="A11" s="40" t="s">
        <v>21</v>
      </c>
      <c r="B11" s="36" t="s">
        <v>30</v>
      </c>
      <c r="C11" s="191" t="s">
        <v>9</v>
      </c>
      <c r="D11" s="192"/>
      <c r="E11" s="103" t="s">
        <v>143</v>
      </c>
      <c r="F11" s="98" t="s">
        <v>10</v>
      </c>
      <c r="G11" s="386" t="s">
        <v>144</v>
      </c>
      <c r="H11" s="386"/>
      <c r="I11" s="386"/>
      <c r="J11" s="391"/>
    </row>
    <row r="12" spans="1:11" ht="40.5" customHeight="1">
      <c r="A12" s="223" t="s">
        <v>37</v>
      </c>
      <c r="B12" s="227" t="s">
        <v>36</v>
      </c>
      <c r="C12" s="45" t="s">
        <v>6</v>
      </c>
      <c r="D12" s="46" t="s">
        <v>7</v>
      </c>
      <c r="E12" s="47" t="s">
        <v>131</v>
      </c>
      <c r="F12" s="47" t="s">
        <v>5</v>
      </c>
      <c r="G12" s="47" t="s">
        <v>243</v>
      </c>
      <c r="H12" s="48" t="s">
        <v>61</v>
      </c>
      <c r="I12" s="49" t="s">
        <v>62</v>
      </c>
      <c r="J12" s="78" t="s">
        <v>117</v>
      </c>
    </row>
    <row r="13" spans="1:11" s="5" customFormat="1">
      <c r="A13" s="224"/>
      <c r="B13" s="228"/>
      <c r="C13" s="3">
        <v>1</v>
      </c>
      <c r="D13" s="121" t="s">
        <v>182</v>
      </c>
      <c r="E13" s="109" t="s">
        <v>187</v>
      </c>
      <c r="F13" s="109" t="s">
        <v>192</v>
      </c>
      <c r="G13" s="157" t="s">
        <v>201</v>
      </c>
      <c r="H13" s="110" t="s">
        <v>160</v>
      </c>
      <c r="I13" s="111" t="s">
        <v>160</v>
      </c>
      <c r="J13" s="112">
        <v>800000</v>
      </c>
    </row>
    <row r="14" spans="1:11" s="5" customFormat="1">
      <c r="A14" s="224"/>
      <c r="B14" s="228"/>
      <c r="C14" s="3">
        <v>2</v>
      </c>
      <c r="D14" s="121" t="s">
        <v>182</v>
      </c>
      <c r="E14" s="109" t="s">
        <v>188</v>
      </c>
      <c r="F14" s="109" t="s">
        <v>191</v>
      </c>
      <c r="G14" s="157" t="s">
        <v>244</v>
      </c>
      <c r="H14" s="110" t="s">
        <v>162</v>
      </c>
      <c r="I14" s="111" t="s">
        <v>198</v>
      </c>
      <c r="J14" s="112">
        <v>550000</v>
      </c>
    </row>
    <row r="15" spans="1:11" s="5" customFormat="1">
      <c r="A15" s="224"/>
      <c r="B15" s="228"/>
      <c r="C15" s="3">
        <v>3</v>
      </c>
      <c r="D15" s="121" t="s">
        <v>183</v>
      </c>
      <c r="E15" s="109" t="s">
        <v>239</v>
      </c>
      <c r="F15" s="109" t="s">
        <v>191</v>
      </c>
      <c r="G15" s="157" t="s">
        <v>244</v>
      </c>
      <c r="H15" s="110" t="s">
        <v>162</v>
      </c>
      <c r="I15" s="111" t="s">
        <v>198</v>
      </c>
      <c r="J15" s="112">
        <v>100000</v>
      </c>
    </row>
    <row r="16" spans="1:11" s="5" customFormat="1">
      <c r="A16" s="224"/>
      <c r="B16" s="228"/>
      <c r="C16" s="3">
        <v>4</v>
      </c>
      <c r="D16" s="121" t="s">
        <v>184</v>
      </c>
      <c r="E16" s="109" t="s">
        <v>240</v>
      </c>
      <c r="F16" s="109" t="s">
        <v>196</v>
      </c>
      <c r="G16" s="157" t="s">
        <v>244</v>
      </c>
      <c r="H16" s="110" t="s">
        <v>159</v>
      </c>
      <c r="I16" s="111" t="s">
        <v>197</v>
      </c>
      <c r="J16" s="112">
        <v>105000</v>
      </c>
    </row>
    <row r="17" spans="1:10" s="5" customFormat="1">
      <c r="A17" s="224"/>
      <c r="B17" s="228"/>
      <c r="C17" s="3">
        <v>5</v>
      </c>
      <c r="D17" s="121" t="s">
        <v>185</v>
      </c>
      <c r="E17" s="109" t="s">
        <v>241</v>
      </c>
      <c r="F17" s="109" t="s">
        <v>193</v>
      </c>
      <c r="G17" s="157" t="s">
        <v>244</v>
      </c>
      <c r="H17" s="110" t="s">
        <v>160</v>
      </c>
      <c r="I17" s="111" t="s">
        <v>162</v>
      </c>
      <c r="J17" s="112">
        <v>120000</v>
      </c>
    </row>
    <row r="18" spans="1:10" s="5" customFormat="1">
      <c r="A18" s="224"/>
      <c r="B18" s="228"/>
      <c r="C18" s="3">
        <v>6</v>
      </c>
      <c r="D18" s="121" t="s">
        <v>185</v>
      </c>
      <c r="E18" s="109" t="s">
        <v>242</v>
      </c>
      <c r="F18" s="109" t="s">
        <v>194</v>
      </c>
      <c r="G18" s="157" t="s">
        <v>244</v>
      </c>
      <c r="H18" s="110" t="s">
        <v>160</v>
      </c>
      <c r="I18" s="111" t="s">
        <v>162</v>
      </c>
      <c r="J18" s="112">
        <v>120000</v>
      </c>
    </row>
    <row r="19" spans="1:10" s="5" customFormat="1">
      <c r="A19" s="224"/>
      <c r="B19" s="228"/>
      <c r="C19" s="3">
        <v>7</v>
      </c>
      <c r="D19" s="121" t="s">
        <v>186</v>
      </c>
      <c r="E19" s="109" t="s">
        <v>189</v>
      </c>
      <c r="F19" s="109" t="s">
        <v>195</v>
      </c>
      <c r="G19" s="157" t="s">
        <v>244</v>
      </c>
      <c r="H19" s="110" t="s">
        <v>157</v>
      </c>
      <c r="I19" s="111" t="s">
        <v>157</v>
      </c>
      <c r="J19" s="112">
        <v>82000</v>
      </c>
    </row>
    <row r="20" spans="1:10" s="5" customFormat="1">
      <c r="A20" s="224"/>
      <c r="B20" s="228"/>
      <c r="C20" s="3">
        <v>8</v>
      </c>
      <c r="D20" s="121" t="s">
        <v>186</v>
      </c>
      <c r="E20" s="109" t="s">
        <v>190</v>
      </c>
      <c r="F20" s="109" t="s">
        <v>195</v>
      </c>
      <c r="G20" s="157" t="s">
        <v>244</v>
      </c>
      <c r="H20" s="110" t="s">
        <v>157</v>
      </c>
      <c r="I20" s="111" t="s">
        <v>157</v>
      </c>
      <c r="J20" s="112">
        <v>30000</v>
      </c>
    </row>
    <row r="21" spans="1:10" s="5" customFormat="1">
      <c r="A21" s="224"/>
      <c r="B21" s="228"/>
      <c r="C21" s="3">
        <v>9</v>
      </c>
      <c r="D21" s="121"/>
      <c r="E21" s="109"/>
      <c r="F21" s="109"/>
      <c r="G21" s="157"/>
      <c r="H21" s="110"/>
      <c r="I21" s="111"/>
      <c r="J21" s="112"/>
    </row>
    <row r="22" spans="1:10" s="5" customFormat="1">
      <c r="A22" s="224"/>
      <c r="B22" s="228"/>
      <c r="C22" s="3">
        <v>10</v>
      </c>
      <c r="D22" s="121"/>
      <c r="E22" s="109"/>
      <c r="F22" s="109"/>
      <c r="G22" s="157"/>
      <c r="H22" s="110"/>
      <c r="I22" s="111"/>
      <c r="J22" s="112"/>
    </row>
    <row r="23" spans="1:10" s="5" customFormat="1">
      <c r="A23" s="224"/>
      <c r="B23" s="228"/>
      <c r="C23" s="3">
        <v>11</v>
      </c>
      <c r="D23" s="121"/>
      <c r="E23" s="109"/>
      <c r="F23" s="109"/>
      <c r="G23" s="157"/>
      <c r="H23" s="110"/>
      <c r="I23" s="111"/>
      <c r="J23" s="112"/>
    </row>
    <row r="24" spans="1:10" s="5" customFormat="1">
      <c r="A24" s="224"/>
      <c r="B24" s="228"/>
      <c r="C24" s="3">
        <v>12</v>
      </c>
      <c r="D24" s="121"/>
      <c r="E24" s="109"/>
      <c r="F24" s="109"/>
      <c r="G24" s="157"/>
      <c r="H24" s="110"/>
      <c r="I24" s="111"/>
      <c r="J24" s="112"/>
    </row>
    <row r="25" spans="1:10" s="5" customFormat="1">
      <c r="A25" s="224"/>
      <c r="B25" s="228"/>
      <c r="C25" s="3">
        <v>13</v>
      </c>
      <c r="D25" s="121"/>
      <c r="E25" s="109"/>
      <c r="F25" s="109"/>
      <c r="G25" s="157"/>
      <c r="H25" s="110"/>
      <c r="I25" s="111"/>
      <c r="J25" s="112"/>
    </row>
    <row r="26" spans="1:10" s="5" customFormat="1">
      <c r="A26" s="224"/>
      <c r="B26" s="228"/>
      <c r="C26" s="3">
        <v>14</v>
      </c>
      <c r="D26" s="121"/>
      <c r="E26" s="109"/>
      <c r="F26" s="109"/>
      <c r="G26" s="157"/>
      <c r="H26" s="110"/>
      <c r="I26" s="111"/>
      <c r="J26" s="112"/>
    </row>
    <row r="27" spans="1:10" s="5" customFormat="1">
      <c r="A27" s="224"/>
      <c r="B27" s="228"/>
      <c r="C27" s="3">
        <v>15</v>
      </c>
      <c r="D27" s="121"/>
      <c r="E27" s="109"/>
      <c r="F27" s="109"/>
      <c r="G27" s="157"/>
      <c r="H27" s="110"/>
      <c r="I27" s="111"/>
      <c r="J27" s="112"/>
    </row>
    <row r="28" spans="1:10" s="5" customFormat="1">
      <c r="A28" s="224"/>
      <c r="B28" s="228"/>
      <c r="C28" s="3">
        <v>16</v>
      </c>
      <c r="D28" s="121"/>
      <c r="E28" s="109"/>
      <c r="F28" s="109"/>
      <c r="G28" s="157"/>
      <c r="H28" s="110"/>
      <c r="I28" s="111"/>
      <c r="J28" s="112"/>
    </row>
    <row r="29" spans="1:10" s="5" customFormat="1">
      <c r="A29" s="224"/>
      <c r="B29" s="228"/>
      <c r="C29" s="3">
        <v>17</v>
      </c>
      <c r="D29" s="121"/>
      <c r="E29" s="109"/>
      <c r="F29" s="109"/>
      <c r="G29" s="157"/>
      <c r="H29" s="110"/>
      <c r="I29" s="111"/>
      <c r="J29" s="112"/>
    </row>
    <row r="30" spans="1:10" s="5" customFormat="1">
      <c r="A30" s="224"/>
      <c r="B30" s="228"/>
      <c r="C30" s="3">
        <v>18</v>
      </c>
      <c r="D30" s="121"/>
      <c r="E30" s="109"/>
      <c r="F30" s="109"/>
      <c r="G30" s="157"/>
      <c r="H30" s="110"/>
      <c r="I30" s="111"/>
      <c r="J30" s="112"/>
    </row>
    <row r="31" spans="1:10" s="5" customFormat="1">
      <c r="A31" s="224"/>
      <c r="B31" s="228"/>
      <c r="C31" s="3">
        <v>19</v>
      </c>
      <c r="D31" s="121"/>
      <c r="E31" s="109"/>
      <c r="F31" s="109"/>
      <c r="G31" s="157"/>
      <c r="H31" s="110"/>
      <c r="I31" s="111"/>
      <c r="J31" s="112"/>
    </row>
    <row r="32" spans="1:10" s="5" customFormat="1">
      <c r="A32" s="224"/>
      <c r="B32" s="228"/>
      <c r="C32" s="3">
        <v>20</v>
      </c>
      <c r="D32" s="121"/>
      <c r="E32" s="109"/>
      <c r="F32" s="109"/>
      <c r="G32" s="157"/>
      <c r="H32" s="110"/>
      <c r="I32" s="111"/>
      <c r="J32" s="112"/>
    </row>
    <row r="33" spans="1:10" s="5" customFormat="1">
      <c r="A33" s="224"/>
      <c r="B33" s="228"/>
      <c r="C33" s="3">
        <v>21</v>
      </c>
      <c r="D33" s="121"/>
      <c r="E33" s="109"/>
      <c r="F33" s="109"/>
      <c r="G33" s="157"/>
      <c r="H33" s="110"/>
      <c r="I33" s="111"/>
      <c r="J33" s="112"/>
    </row>
    <row r="34" spans="1:10" s="5" customFormat="1">
      <c r="A34" s="224"/>
      <c r="B34" s="228"/>
      <c r="C34" s="3">
        <v>22</v>
      </c>
      <c r="D34" s="121"/>
      <c r="E34" s="109"/>
      <c r="F34" s="109"/>
      <c r="G34" s="157"/>
      <c r="H34" s="110"/>
      <c r="I34" s="111"/>
      <c r="J34" s="112"/>
    </row>
    <row r="35" spans="1:10" s="5" customFormat="1">
      <c r="A35" s="224"/>
      <c r="B35" s="228"/>
      <c r="C35" s="3">
        <v>23</v>
      </c>
      <c r="D35" s="121"/>
      <c r="E35" s="109"/>
      <c r="F35" s="109"/>
      <c r="G35" s="157"/>
      <c r="H35" s="110"/>
      <c r="I35" s="111"/>
      <c r="J35" s="112"/>
    </row>
    <row r="36" spans="1:10" s="5" customFormat="1">
      <c r="A36" s="224"/>
      <c r="B36" s="228"/>
      <c r="C36" s="3">
        <v>24</v>
      </c>
      <c r="D36" s="121"/>
      <c r="E36" s="109"/>
      <c r="F36" s="109"/>
      <c r="G36" s="157"/>
      <c r="H36" s="110"/>
      <c r="I36" s="111"/>
      <c r="J36" s="112"/>
    </row>
    <row r="37" spans="1:10" s="5" customFormat="1">
      <c r="A37" s="224"/>
      <c r="B37" s="228"/>
      <c r="C37" s="3">
        <v>25</v>
      </c>
      <c r="D37" s="121"/>
      <c r="E37" s="109"/>
      <c r="F37" s="109"/>
      <c r="G37" s="157"/>
      <c r="H37" s="110"/>
      <c r="I37" s="111"/>
      <c r="J37" s="112"/>
    </row>
    <row r="38" spans="1:10" s="5" customFormat="1">
      <c r="A38" s="224"/>
      <c r="B38" s="228"/>
      <c r="C38" s="3">
        <v>26</v>
      </c>
      <c r="D38" s="121"/>
      <c r="E38" s="109"/>
      <c r="F38" s="109"/>
      <c r="G38" s="157"/>
      <c r="H38" s="110"/>
      <c r="I38" s="111"/>
      <c r="J38" s="112"/>
    </row>
    <row r="39" spans="1:10" s="5" customFormat="1">
      <c r="A39" s="224"/>
      <c r="B39" s="228"/>
      <c r="C39" s="3">
        <v>27</v>
      </c>
      <c r="D39" s="121"/>
      <c r="E39" s="109"/>
      <c r="F39" s="109"/>
      <c r="G39" s="157"/>
      <c r="H39" s="110"/>
      <c r="I39" s="111"/>
      <c r="J39" s="112"/>
    </row>
    <row r="40" spans="1:10" s="5" customFormat="1">
      <c r="A40" s="224"/>
      <c r="B40" s="228"/>
      <c r="C40" s="3">
        <v>28</v>
      </c>
      <c r="D40" s="121"/>
      <c r="E40" s="109"/>
      <c r="F40" s="109"/>
      <c r="G40" s="157"/>
      <c r="H40" s="110"/>
      <c r="I40" s="111"/>
      <c r="J40" s="112"/>
    </row>
    <row r="41" spans="1:10" s="5" customFormat="1">
      <c r="A41" s="224"/>
      <c r="B41" s="228"/>
      <c r="C41" s="3">
        <v>29</v>
      </c>
      <c r="D41" s="121"/>
      <c r="E41" s="109"/>
      <c r="F41" s="109"/>
      <c r="G41" s="157"/>
      <c r="H41" s="110"/>
      <c r="I41" s="111"/>
      <c r="J41" s="112"/>
    </row>
    <row r="42" spans="1:10" s="5" customFormat="1">
      <c r="A42" s="224"/>
      <c r="B42" s="228"/>
      <c r="C42" s="3">
        <v>30</v>
      </c>
      <c r="D42" s="121"/>
      <c r="E42" s="109"/>
      <c r="F42" s="109"/>
      <c r="G42" s="157"/>
      <c r="H42" s="110"/>
      <c r="I42" s="111"/>
      <c r="J42" s="112"/>
    </row>
    <row r="43" spans="1:10" s="5" customFormat="1">
      <c r="A43" s="224"/>
      <c r="B43" s="228"/>
      <c r="C43" s="3">
        <v>31</v>
      </c>
      <c r="D43" s="121"/>
      <c r="E43" s="109"/>
      <c r="F43" s="109"/>
      <c r="G43" s="157"/>
      <c r="H43" s="110"/>
      <c r="I43" s="111"/>
      <c r="J43" s="112"/>
    </row>
    <row r="44" spans="1:10" s="5" customFormat="1">
      <c r="A44" s="224"/>
      <c r="B44" s="228"/>
      <c r="C44" s="3">
        <v>32</v>
      </c>
      <c r="D44" s="121"/>
      <c r="E44" s="109"/>
      <c r="F44" s="109"/>
      <c r="G44" s="157"/>
      <c r="H44" s="110"/>
      <c r="I44" s="111"/>
      <c r="J44" s="112"/>
    </row>
    <row r="45" spans="1:10" s="5" customFormat="1">
      <c r="A45" s="224"/>
      <c r="B45" s="228"/>
      <c r="C45" s="3">
        <v>33</v>
      </c>
      <c r="D45" s="121"/>
      <c r="E45" s="109"/>
      <c r="F45" s="109"/>
      <c r="G45" s="157"/>
      <c r="H45" s="110"/>
      <c r="I45" s="111"/>
      <c r="J45" s="112"/>
    </row>
    <row r="46" spans="1:10" s="5" customFormat="1">
      <c r="A46" s="224"/>
      <c r="B46" s="228"/>
      <c r="C46" s="3">
        <v>34</v>
      </c>
      <c r="D46" s="121"/>
      <c r="E46" s="109"/>
      <c r="F46" s="109"/>
      <c r="G46" s="157"/>
      <c r="H46" s="110"/>
      <c r="I46" s="111"/>
      <c r="J46" s="112"/>
    </row>
    <row r="47" spans="1:10" s="5" customFormat="1">
      <c r="A47" s="224"/>
      <c r="B47" s="228"/>
      <c r="C47" s="3">
        <v>35</v>
      </c>
      <c r="D47" s="121"/>
      <c r="E47" s="109"/>
      <c r="F47" s="109"/>
      <c r="G47" s="157"/>
      <c r="H47" s="110"/>
      <c r="I47" s="111"/>
      <c r="J47" s="112"/>
    </row>
    <row r="48" spans="1:10" s="5" customFormat="1">
      <c r="A48" s="224"/>
      <c r="B48" s="228"/>
      <c r="C48" s="3">
        <v>36</v>
      </c>
      <c r="D48" s="121"/>
      <c r="E48" s="109"/>
      <c r="F48" s="109"/>
      <c r="G48" s="157"/>
      <c r="H48" s="110"/>
      <c r="I48" s="111"/>
      <c r="J48" s="112"/>
    </row>
    <row r="49" spans="1:10" s="5" customFormat="1">
      <c r="A49" s="224"/>
      <c r="B49" s="228"/>
      <c r="C49" s="3">
        <v>37</v>
      </c>
      <c r="D49" s="121"/>
      <c r="E49" s="109"/>
      <c r="F49" s="109"/>
      <c r="G49" s="157"/>
      <c r="H49" s="110"/>
      <c r="I49" s="111"/>
      <c r="J49" s="112"/>
    </row>
    <row r="50" spans="1:10" s="5" customFormat="1">
      <c r="A50" s="224"/>
      <c r="B50" s="228"/>
      <c r="C50" s="3">
        <v>38</v>
      </c>
      <c r="D50" s="121"/>
      <c r="E50" s="109"/>
      <c r="F50" s="109"/>
      <c r="G50" s="157"/>
      <c r="H50" s="110"/>
      <c r="I50" s="111"/>
      <c r="J50" s="112"/>
    </row>
    <row r="51" spans="1:10" s="5" customFormat="1">
      <c r="A51" s="224"/>
      <c r="B51" s="228"/>
      <c r="C51" s="3">
        <v>39</v>
      </c>
      <c r="D51" s="121"/>
      <c r="E51" s="109"/>
      <c r="F51" s="109"/>
      <c r="G51" s="157"/>
      <c r="H51" s="110"/>
      <c r="I51" s="111"/>
      <c r="J51" s="112"/>
    </row>
    <row r="52" spans="1:10" s="5" customFormat="1">
      <c r="A52" s="224"/>
      <c r="B52" s="228"/>
      <c r="C52" s="3">
        <v>40</v>
      </c>
      <c r="D52" s="121"/>
      <c r="E52" s="109"/>
      <c r="F52" s="109"/>
      <c r="G52" s="157"/>
      <c r="H52" s="110"/>
      <c r="I52" s="111"/>
      <c r="J52" s="112"/>
    </row>
    <row r="53" spans="1:10" s="5" customFormat="1">
      <c r="A53" s="224"/>
      <c r="B53" s="228"/>
      <c r="C53" s="3">
        <v>41</v>
      </c>
      <c r="D53" s="121"/>
      <c r="E53" s="109"/>
      <c r="F53" s="109"/>
      <c r="G53" s="157"/>
      <c r="H53" s="110"/>
      <c r="I53" s="111"/>
      <c r="J53" s="112"/>
    </row>
    <row r="54" spans="1:10" s="5" customFormat="1">
      <c r="A54" s="224"/>
      <c r="B54" s="228"/>
      <c r="C54" s="3">
        <v>42</v>
      </c>
      <c r="D54" s="121"/>
      <c r="E54" s="109"/>
      <c r="F54" s="109"/>
      <c r="G54" s="157"/>
      <c r="H54" s="110"/>
      <c r="I54" s="111"/>
      <c r="J54" s="112"/>
    </row>
    <row r="55" spans="1:10" s="5" customFormat="1">
      <c r="A55" s="224"/>
      <c r="B55" s="228"/>
      <c r="C55" s="3">
        <v>43</v>
      </c>
      <c r="D55" s="121"/>
      <c r="E55" s="109"/>
      <c r="F55" s="109"/>
      <c r="G55" s="157"/>
      <c r="H55" s="110"/>
      <c r="I55" s="111"/>
      <c r="J55" s="112"/>
    </row>
    <row r="56" spans="1:10" s="5" customFormat="1">
      <c r="A56" s="224"/>
      <c r="B56" s="228"/>
      <c r="C56" s="3">
        <v>44</v>
      </c>
      <c r="D56" s="121"/>
      <c r="E56" s="109"/>
      <c r="F56" s="109"/>
      <c r="G56" s="157"/>
      <c r="H56" s="110"/>
      <c r="I56" s="111"/>
      <c r="J56" s="112"/>
    </row>
    <row r="57" spans="1:10" s="5" customFormat="1">
      <c r="A57" s="224"/>
      <c r="B57" s="228"/>
      <c r="C57" s="3">
        <v>45</v>
      </c>
      <c r="D57" s="121"/>
      <c r="E57" s="109"/>
      <c r="F57" s="109"/>
      <c r="G57" s="157"/>
      <c r="H57" s="110"/>
      <c r="I57" s="111"/>
      <c r="J57" s="112"/>
    </row>
    <row r="58" spans="1:10" s="5" customFormat="1">
      <c r="A58" s="224"/>
      <c r="B58" s="228"/>
      <c r="C58" s="3">
        <v>46</v>
      </c>
      <c r="D58" s="121"/>
      <c r="E58" s="109"/>
      <c r="F58" s="109"/>
      <c r="G58" s="157"/>
      <c r="H58" s="110"/>
      <c r="I58" s="111"/>
      <c r="J58" s="112"/>
    </row>
    <row r="59" spans="1:10" s="5" customFormat="1">
      <c r="A59" s="224"/>
      <c r="B59" s="228"/>
      <c r="C59" s="3">
        <v>47</v>
      </c>
      <c r="D59" s="121"/>
      <c r="E59" s="109"/>
      <c r="F59" s="109"/>
      <c r="G59" s="157"/>
      <c r="H59" s="110"/>
      <c r="I59" s="111"/>
      <c r="J59" s="112"/>
    </row>
    <row r="60" spans="1:10" s="5" customFormat="1">
      <c r="A60" s="224"/>
      <c r="B60" s="228"/>
      <c r="C60" s="3">
        <v>48</v>
      </c>
      <c r="D60" s="121"/>
      <c r="E60" s="109"/>
      <c r="F60" s="109"/>
      <c r="G60" s="157"/>
      <c r="H60" s="110"/>
      <c r="I60" s="111"/>
      <c r="J60" s="112"/>
    </row>
    <row r="61" spans="1:10" s="5" customFormat="1">
      <c r="A61" s="224"/>
      <c r="B61" s="228"/>
      <c r="C61" s="3">
        <v>49</v>
      </c>
      <c r="D61" s="121"/>
      <c r="E61" s="109"/>
      <c r="F61" s="109"/>
      <c r="G61" s="157"/>
      <c r="H61" s="110"/>
      <c r="I61" s="111"/>
      <c r="J61" s="112"/>
    </row>
    <row r="62" spans="1:10" s="5" customFormat="1">
      <c r="A62" s="224"/>
      <c r="B62" s="228"/>
      <c r="C62" s="3">
        <v>50</v>
      </c>
      <c r="D62" s="121"/>
      <c r="E62" s="109"/>
      <c r="F62" s="109"/>
      <c r="G62" s="157"/>
      <c r="H62" s="110"/>
      <c r="I62" s="111"/>
      <c r="J62" s="112"/>
    </row>
    <row r="63" spans="1:10" ht="20.100000000000001" customHeight="1" thickBot="1">
      <c r="A63" s="225"/>
      <c r="B63" s="229"/>
      <c r="C63" s="238" t="s">
        <v>42</v>
      </c>
      <c r="D63" s="239"/>
      <c r="E63" s="239"/>
      <c r="F63" s="239"/>
      <c r="G63" s="239"/>
      <c r="H63" s="239"/>
      <c r="I63" s="239"/>
      <c r="J63" s="67">
        <f>SUM(J13:J62)</f>
        <v>1907000</v>
      </c>
    </row>
    <row r="64" spans="1:10" ht="24" customHeight="1">
      <c r="A64" s="37" t="s">
        <v>22</v>
      </c>
      <c r="B64" s="38" t="s">
        <v>29</v>
      </c>
      <c r="C64" s="219">
        <f>J63</f>
        <v>1907000</v>
      </c>
      <c r="D64" s="220"/>
      <c r="E64" s="221"/>
      <c r="F64" s="202" t="s">
        <v>48</v>
      </c>
      <c r="G64" s="202"/>
      <c r="H64" s="202"/>
      <c r="I64" s="202"/>
      <c r="J64" s="203"/>
    </row>
    <row r="65" spans="1:10" ht="24" customHeight="1">
      <c r="A65" s="39" t="s">
        <v>23</v>
      </c>
      <c r="B65" s="21" t="s">
        <v>28</v>
      </c>
      <c r="C65" s="216">
        <f>IF(2000000&lt;C64,2000000,C64)</f>
        <v>1907000</v>
      </c>
      <c r="D65" s="217"/>
      <c r="E65" s="218"/>
      <c r="F65" s="204" t="s">
        <v>56</v>
      </c>
      <c r="G65" s="204"/>
      <c r="H65" s="204"/>
      <c r="I65" s="204"/>
      <c r="J65" s="205"/>
    </row>
    <row r="66" spans="1:10" ht="36" customHeight="1" thickBot="1">
      <c r="A66" s="40" t="s">
        <v>24</v>
      </c>
      <c r="B66" s="41" t="s">
        <v>27</v>
      </c>
      <c r="C66" s="251">
        <f>IF(K7="認定こども園",1/2,IF(K8="認定こども園",1/2,1/3))</f>
        <v>0.5</v>
      </c>
      <c r="D66" s="252"/>
      <c r="E66" s="253"/>
      <c r="F66" s="249" t="s">
        <v>49</v>
      </c>
      <c r="G66" s="249"/>
      <c r="H66" s="249"/>
      <c r="I66" s="249"/>
      <c r="J66" s="250"/>
    </row>
    <row r="67" spans="1:10" ht="24" customHeight="1" thickBot="1">
      <c r="A67" s="42" t="s">
        <v>25</v>
      </c>
      <c r="B67" s="43" t="s">
        <v>26</v>
      </c>
      <c r="C67" s="210">
        <f>ROUNDDOWN(C65*C66,-3)</f>
        <v>953000</v>
      </c>
      <c r="D67" s="211"/>
      <c r="E67" s="212"/>
      <c r="F67" s="208" t="s">
        <v>52</v>
      </c>
      <c r="G67" s="208"/>
      <c r="H67" s="208"/>
      <c r="I67" s="208"/>
      <c r="J67" s="209"/>
    </row>
    <row r="68" spans="1:10" ht="6.75" customHeight="1"/>
    <row r="69" spans="1:10">
      <c r="A69" s="226" t="s">
        <v>11</v>
      </c>
      <c r="B69" s="226"/>
      <c r="C69" s="226"/>
      <c r="D69" s="226"/>
      <c r="E69" s="226"/>
      <c r="F69" s="226"/>
      <c r="G69" s="226"/>
      <c r="H69" s="226"/>
      <c r="I69" s="226"/>
      <c r="J69" s="226"/>
    </row>
    <row r="70" spans="1:10">
      <c r="A70" s="201" t="s">
        <v>41</v>
      </c>
      <c r="B70" s="201"/>
      <c r="C70" s="201"/>
      <c r="D70" s="201"/>
      <c r="E70" s="201"/>
      <c r="F70" s="201"/>
      <c r="G70" s="201"/>
      <c r="H70" s="201"/>
      <c r="I70" s="201"/>
      <c r="J70" s="201"/>
    </row>
    <row r="71" spans="1:10">
      <c r="A71" s="201" t="s">
        <v>12</v>
      </c>
      <c r="B71" s="201"/>
      <c r="C71" s="201"/>
      <c r="D71" s="201"/>
      <c r="E71" s="201"/>
      <c r="F71" s="201"/>
      <c r="G71" s="201"/>
      <c r="H71" s="201"/>
      <c r="I71" s="201"/>
      <c r="J71" s="201"/>
    </row>
    <row r="72" spans="1:10">
      <c r="A72" s="201" t="s">
        <v>13</v>
      </c>
      <c r="B72" s="201"/>
      <c r="C72" s="201"/>
      <c r="D72" s="201"/>
      <c r="E72" s="201"/>
      <c r="F72" s="201"/>
      <c r="G72" s="201"/>
      <c r="H72" s="201"/>
      <c r="I72" s="201"/>
      <c r="J72" s="201"/>
    </row>
    <row r="73" spans="1:10">
      <c r="A73" s="201" t="s">
        <v>14</v>
      </c>
      <c r="B73" s="201"/>
      <c r="C73" s="201"/>
      <c r="D73" s="201"/>
      <c r="E73" s="201"/>
      <c r="F73" s="201"/>
      <c r="G73" s="201"/>
      <c r="H73" s="201"/>
      <c r="I73" s="201"/>
      <c r="J73" s="201"/>
    </row>
  </sheetData>
  <mergeCells count="27">
    <mergeCell ref="A73:J73"/>
    <mergeCell ref="C67:E67"/>
    <mergeCell ref="F67:J67"/>
    <mergeCell ref="A69:J69"/>
    <mergeCell ref="A70:J70"/>
    <mergeCell ref="A71:J71"/>
    <mergeCell ref="A72:J72"/>
    <mergeCell ref="C64:E64"/>
    <mergeCell ref="F64:J64"/>
    <mergeCell ref="C65:E65"/>
    <mergeCell ref="F65:J65"/>
    <mergeCell ref="C66:E66"/>
    <mergeCell ref="F66:J66"/>
    <mergeCell ref="C10:D10"/>
    <mergeCell ref="C11:D11"/>
    <mergeCell ref="A12:A63"/>
    <mergeCell ref="B12:B63"/>
    <mergeCell ref="C63:I63"/>
    <mergeCell ref="G11:J11"/>
    <mergeCell ref="G10:J10"/>
    <mergeCell ref="C9:D9"/>
    <mergeCell ref="B3:J3"/>
    <mergeCell ref="B4:J4"/>
    <mergeCell ref="C6:J6"/>
    <mergeCell ref="C7:J7"/>
    <mergeCell ref="C8:J8"/>
    <mergeCell ref="G9:J9"/>
  </mergeCells>
  <phoneticPr fontId="2"/>
  <dataValidations count="6">
    <dataValidation type="list" allowBlank="1" showInputMessage="1" showErrorMessage="1" sqref="D13:D62">
      <formula1>"遊具,運動用具,教具,保健衛生用品,保健衛生用品（新型コロナ対策）"</formula1>
    </dataValidation>
    <dataValidation type="list" allowBlank="1" showInputMessage="1" showErrorMessage="1" sqref="H13:I62">
      <formula1>"R3.4月,R3.5月,R3.6月,R3.7月,R3.8月,R3.9月,R3.10月,R3.11月,R3.12月,R4.1月,R4.2月,R4.3月"</formula1>
    </dataValidation>
    <dataValidation type="list" allowBlank="1" showInputMessage="1" showErrorMessage="1" sqref="C7:J7">
      <formula1>"私学助成,施設型給付,幼稚園型認定こども園,幼保連携型認定こども園"</formula1>
    </dataValidation>
    <dataValidation type="list" allowBlank="1" showInputMessage="1" showErrorMessage="1" sqref="C8:J8">
      <formula1>"私学助成（予定）,施設型給付（予定）,幼稚園型認定こども園（予定）,幼保連携型認定こども園（予定）"</formula1>
    </dataValidation>
    <dataValidation type="list" allowBlank="1" showInputMessage="1" showErrorMessage="1" sqref="E9">
      <formula1>"学校法人立"</formula1>
    </dataValidation>
    <dataValidation type="list" allowBlank="1" showInputMessage="1" showErrorMessage="1" sqref="G13:G62">
      <formula1>"○,×"</formula1>
    </dataValidation>
  </dataValidations>
  <hyperlinks>
    <hyperlink ref="G11" r:id="rId1"/>
  </hyperlinks>
  <pageMargins left="0.7" right="0.7" top="0.75" bottom="0.75" header="0.3" footer="0.3"/>
  <pageSetup paperSize="9" scale="53"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85" zoomScaleSheetLayoutView="100" workbookViewId="0">
      <selection activeCell="C7" sqref="C7:K7"/>
    </sheetView>
  </sheetViews>
  <sheetFormatPr defaultRowHeight="18.75"/>
  <cols>
    <col min="1" max="1" width="7.375" style="25" bestFit="1" customWidth="1"/>
    <col min="2" max="2" width="21.375" style="2" bestFit="1" customWidth="1"/>
    <col min="3" max="3" width="6" style="2" customWidth="1"/>
    <col min="4" max="5" width="11.125" style="2" customWidth="1"/>
    <col min="6" max="6" width="10.375" style="2" customWidth="1"/>
    <col min="7" max="8" width="11.125" style="2" customWidth="1"/>
    <col min="9" max="9" width="8.125" style="2" customWidth="1"/>
    <col min="10" max="10" width="24.75" style="2" customWidth="1"/>
    <col min="11" max="11" width="14.625" style="2" customWidth="1"/>
    <col min="12" max="12" width="16.375" style="2" customWidth="1"/>
    <col min="13" max="16384" width="9" style="2"/>
  </cols>
  <sheetData>
    <row r="1" spans="1:12" s="95" customFormat="1" ht="20.100000000000001" customHeight="1">
      <c r="A1" s="75" t="s">
        <v>120</v>
      </c>
      <c r="B1" s="75"/>
    </row>
    <row r="2" spans="1:12" ht="15" customHeight="1">
      <c r="B2" s="1"/>
    </row>
    <row r="3" spans="1:12" ht="25.5">
      <c r="B3" s="193" t="s">
        <v>124</v>
      </c>
      <c r="C3" s="193"/>
      <c r="D3" s="193"/>
      <c r="E3" s="193"/>
      <c r="F3" s="193"/>
      <c r="G3" s="193"/>
      <c r="H3" s="193"/>
      <c r="I3" s="193"/>
      <c r="J3" s="193"/>
      <c r="K3" s="193"/>
    </row>
    <row r="4" spans="1:12" ht="20.100000000000001" customHeight="1">
      <c r="B4" s="194" t="s">
        <v>69</v>
      </c>
      <c r="C4" s="194"/>
      <c r="D4" s="194"/>
      <c r="E4" s="194"/>
      <c r="F4" s="194"/>
      <c r="G4" s="194"/>
      <c r="H4" s="194"/>
      <c r="I4" s="194"/>
      <c r="J4" s="194"/>
      <c r="K4" s="194"/>
    </row>
    <row r="5" spans="1:12" ht="15" customHeight="1" thickBot="1"/>
    <row r="6" spans="1:12" ht="21" customHeight="1">
      <c r="A6" s="37" t="s">
        <v>15</v>
      </c>
      <c r="B6" s="32" t="s">
        <v>35</v>
      </c>
      <c r="C6" s="388" t="s">
        <v>137</v>
      </c>
      <c r="D6" s="388"/>
      <c r="E6" s="388"/>
      <c r="F6" s="388"/>
      <c r="G6" s="388"/>
      <c r="H6" s="388"/>
      <c r="I6" s="388"/>
      <c r="J6" s="388"/>
      <c r="K6" s="389"/>
    </row>
    <row r="7" spans="1:12" ht="21" customHeight="1">
      <c r="A7" s="44" t="s">
        <v>16</v>
      </c>
      <c r="B7" s="23" t="s">
        <v>34</v>
      </c>
      <c r="C7" s="384" t="s">
        <v>138</v>
      </c>
      <c r="D7" s="384"/>
      <c r="E7" s="384"/>
      <c r="F7" s="384"/>
      <c r="G7" s="384"/>
      <c r="H7" s="384"/>
      <c r="I7" s="384"/>
      <c r="J7" s="384"/>
      <c r="K7" s="385"/>
    </row>
    <row r="8" spans="1:12" ht="21" customHeight="1">
      <c r="A8" s="39" t="s">
        <v>18</v>
      </c>
      <c r="B8" s="20" t="s">
        <v>33</v>
      </c>
      <c r="C8" s="384" t="s">
        <v>181</v>
      </c>
      <c r="D8" s="384"/>
      <c r="E8" s="384"/>
      <c r="F8" s="384"/>
      <c r="G8" s="384"/>
      <c r="H8" s="384"/>
      <c r="I8" s="384"/>
      <c r="J8" s="384"/>
      <c r="K8" s="385"/>
    </row>
    <row r="9" spans="1:12" s="1" customFormat="1" ht="21" customHeight="1">
      <c r="A9" s="39" t="s">
        <v>19</v>
      </c>
      <c r="B9" s="20" t="s">
        <v>32</v>
      </c>
      <c r="C9" s="189" t="s">
        <v>3</v>
      </c>
      <c r="D9" s="190"/>
      <c r="E9" s="384" t="s">
        <v>139</v>
      </c>
      <c r="F9" s="392"/>
      <c r="G9" s="261" t="s">
        <v>4</v>
      </c>
      <c r="H9" s="262"/>
      <c r="I9" s="384" t="s">
        <v>199</v>
      </c>
      <c r="J9" s="384"/>
      <c r="K9" s="385"/>
    </row>
    <row r="10" spans="1:12" ht="21" customHeight="1">
      <c r="A10" s="39" t="s">
        <v>20</v>
      </c>
      <c r="B10" s="20" t="s">
        <v>31</v>
      </c>
      <c r="C10" s="189" t="s">
        <v>1</v>
      </c>
      <c r="D10" s="190"/>
      <c r="E10" s="384" t="s">
        <v>141</v>
      </c>
      <c r="F10" s="392"/>
      <c r="G10" s="261" t="s">
        <v>2</v>
      </c>
      <c r="H10" s="262"/>
      <c r="I10" s="384" t="s">
        <v>200</v>
      </c>
      <c r="J10" s="384"/>
      <c r="K10" s="385"/>
    </row>
    <row r="11" spans="1:12" ht="20.100000000000001" customHeight="1" thickBot="1">
      <c r="A11" s="40" t="s">
        <v>21</v>
      </c>
      <c r="B11" s="36" t="s">
        <v>30</v>
      </c>
      <c r="C11" s="191" t="s">
        <v>9</v>
      </c>
      <c r="D11" s="192"/>
      <c r="E11" s="393" t="s">
        <v>143</v>
      </c>
      <c r="F11" s="394"/>
      <c r="G11" s="269" t="s">
        <v>10</v>
      </c>
      <c r="H11" s="270"/>
      <c r="I11" s="395" t="s">
        <v>144</v>
      </c>
      <c r="J11" s="393"/>
      <c r="K11" s="396"/>
    </row>
    <row r="12" spans="1:12" ht="33.75" customHeight="1">
      <c r="A12" s="276" t="s">
        <v>37</v>
      </c>
      <c r="B12" s="277" t="s">
        <v>36</v>
      </c>
      <c r="C12" s="278" t="s">
        <v>82</v>
      </c>
      <c r="D12" s="279"/>
      <c r="E12" s="280"/>
      <c r="F12" s="280"/>
      <c r="G12" s="280"/>
      <c r="H12" s="280"/>
      <c r="I12" s="280"/>
      <c r="J12" s="280"/>
      <c r="K12" s="281"/>
    </row>
    <row r="13" spans="1:12" s="5" customFormat="1" ht="29.25" customHeight="1">
      <c r="A13" s="224"/>
      <c r="B13" s="228"/>
      <c r="C13" s="285" t="s">
        <v>76</v>
      </c>
      <c r="D13" s="257" t="s">
        <v>73</v>
      </c>
      <c r="E13" s="258"/>
      <c r="F13" s="265" t="s">
        <v>79</v>
      </c>
      <c r="G13" s="259" t="s">
        <v>80</v>
      </c>
      <c r="H13" s="259" t="s">
        <v>81</v>
      </c>
      <c r="I13" s="259" t="s">
        <v>85</v>
      </c>
      <c r="J13" s="259" t="s">
        <v>78</v>
      </c>
      <c r="K13" s="282" t="s">
        <v>123</v>
      </c>
    </row>
    <row r="14" spans="1:12" s="5" customFormat="1" ht="29.25" customHeight="1">
      <c r="A14" s="224"/>
      <c r="B14" s="228"/>
      <c r="C14" s="286"/>
      <c r="D14" s="54" t="s">
        <v>74</v>
      </c>
      <c r="E14" s="159" t="s">
        <v>75</v>
      </c>
      <c r="F14" s="268"/>
      <c r="G14" s="260"/>
      <c r="H14" s="260"/>
      <c r="I14" s="260"/>
      <c r="J14" s="260"/>
      <c r="K14" s="283"/>
    </row>
    <row r="15" spans="1:12" s="5" customFormat="1">
      <c r="A15" s="224"/>
      <c r="B15" s="228"/>
      <c r="C15" s="3">
        <v>1</v>
      </c>
      <c r="D15" s="127">
        <v>44287</v>
      </c>
      <c r="E15" s="127">
        <v>44834</v>
      </c>
      <c r="F15" s="128">
        <v>60</v>
      </c>
      <c r="G15" s="129">
        <v>4</v>
      </c>
      <c r="H15" s="130">
        <v>4</v>
      </c>
      <c r="I15" s="111" t="s">
        <v>201</v>
      </c>
      <c r="J15" s="126" t="s">
        <v>203</v>
      </c>
      <c r="K15" s="112">
        <v>288000</v>
      </c>
      <c r="L15" s="57" t="str">
        <f>IF(I15="他業務と兼務","経費は按分の上、
計上してください。","")</f>
        <v/>
      </c>
    </row>
    <row r="16" spans="1:12" s="5" customFormat="1" ht="36">
      <c r="A16" s="224"/>
      <c r="B16" s="228"/>
      <c r="C16" s="3">
        <v>2</v>
      </c>
      <c r="D16" s="127">
        <v>44287</v>
      </c>
      <c r="E16" s="127">
        <v>44834</v>
      </c>
      <c r="F16" s="128">
        <v>60</v>
      </c>
      <c r="G16" s="129">
        <v>4</v>
      </c>
      <c r="H16" s="130">
        <v>2</v>
      </c>
      <c r="I16" s="111" t="s">
        <v>202</v>
      </c>
      <c r="J16" s="126" t="s">
        <v>203</v>
      </c>
      <c r="K16" s="112">
        <v>144000</v>
      </c>
    </row>
    <row r="17" spans="1:11" s="5" customFormat="1">
      <c r="A17" s="224"/>
      <c r="B17" s="228"/>
      <c r="C17" s="3">
        <v>3</v>
      </c>
      <c r="D17" s="127"/>
      <c r="E17" s="127"/>
      <c r="F17" s="128"/>
      <c r="G17" s="129"/>
      <c r="H17" s="130"/>
      <c r="I17" s="111"/>
      <c r="J17" s="126"/>
      <c r="K17" s="112"/>
    </row>
    <row r="18" spans="1:11" s="5" customFormat="1">
      <c r="A18" s="224"/>
      <c r="B18" s="228"/>
      <c r="C18" s="3">
        <v>4</v>
      </c>
      <c r="D18" s="127"/>
      <c r="E18" s="127"/>
      <c r="F18" s="128"/>
      <c r="G18" s="129"/>
      <c r="H18" s="130"/>
      <c r="I18" s="111"/>
      <c r="J18" s="126"/>
      <c r="K18" s="112"/>
    </row>
    <row r="19" spans="1:11" s="5" customFormat="1">
      <c r="A19" s="224"/>
      <c r="B19" s="228"/>
      <c r="C19" s="3">
        <v>5</v>
      </c>
      <c r="D19" s="127"/>
      <c r="E19" s="127"/>
      <c r="F19" s="128"/>
      <c r="G19" s="129"/>
      <c r="H19" s="130"/>
      <c r="I19" s="111"/>
      <c r="J19" s="126"/>
      <c r="K19" s="112"/>
    </row>
    <row r="20" spans="1:11" s="5" customFormat="1">
      <c r="A20" s="224"/>
      <c r="B20" s="228"/>
      <c r="C20" s="3">
        <v>6</v>
      </c>
      <c r="D20" s="127"/>
      <c r="E20" s="127"/>
      <c r="F20" s="128"/>
      <c r="G20" s="129"/>
      <c r="H20" s="130"/>
      <c r="I20" s="111"/>
      <c r="J20" s="126"/>
      <c r="K20" s="112"/>
    </row>
    <row r="21" spans="1:11" s="5" customFormat="1">
      <c r="A21" s="224"/>
      <c r="B21" s="228"/>
      <c r="C21" s="3">
        <v>7</v>
      </c>
      <c r="D21" s="127"/>
      <c r="E21" s="127"/>
      <c r="F21" s="128"/>
      <c r="G21" s="129"/>
      <c r="H21" s="130"/>
      <c r="I21" s="111"/>
      <c r="J21" s="126"/>
      <c r="K21" s="112"/>
    </row>
    <row r="22" spans="1:11" s="5" customFormat="1">
      <c r="A22" s="224"/>
      <c r="B22" s="228"/>
      <c r="C22" s="3">
        <v>8</v>
      </c>
      <c r="D22" s="131"/>
      <c r="E22" s="131"/>
      <c r="F22" s="128"/>
      <c r="G22" s="129"/>
      <c r="H22" s="130"/>
      <c r="I22" s="111"/>
      <c r="J22" s="126"/>
      <c r="K22" s="112"/>
    </row>
    <row r="23" spans="1:11" s="5" customFormat="1">
      <c r="A23" s="224"/>
      <c r="B23" s="228"/>
      <c r="C23" s="3">
        <v>9</v>
      </c>
      <c r="D23" s="131"/>
      <c r="E23" s="131"/>
      <c r="F23" s="128"/>
      <c r="G23" s="129"/>
      <c r="H23" s="130"/>
      <c r="I23" s="111"/>
      <c r="J23" s="126"/>
      <c r="K23" s="112"/>
    </row>
    <row r="24" spans="1:11" s="5" customFormat="1">
      <c r="A24" s="224"/>
      <c r="B24" s="228"/>
      <c r="C24" s="3">
        <v>10</v>
      </c>
      <c r="D24" s="131"/>
      <c r="E24" s="131"/>
      <c r="F24" s="128"/>
      <c r="G24" s="129"/>
      <c r="H24" s="130"/>
      <c r="I24" s="111"/>
      <c r="J24" s="126"/>
      <c r="K24" s="112"/>
    </row>
    <row r="25" spans="1:11" s="5" customFormat="1" ht="18.75" customHeight="1">
      <c r="A25" s="224"/>
      <c r="B25" s="228"/>
      <c r="C25" s="233" t="s">
        <v>44</v>
      </c>
      <c r="D25" s="234"/>
      <c r="E25" s="234"/>
      <c r="F25" s="234"/>
      <c r="G25" s="234"/>
      <c r="H25" s="234"/>
      <c r="I25" s="234"/>
      <c r="J25" s="234"/>
      <c r="K25" s="170">
        <f>SUM(K15:K24)</f>
        <v>432000</v>
      </c>
    </row>
    <row r="26" spans="1:11" s="5" customFormat="1" ht="33.75" customHeight="1">
      <c r="A26" s="224"/>
      <c r="B26" s="228"/>
      <c r="C26" s="278" t="s">
        <v>83</v>
      </c>
      <c r="D26" s="279"/>
      <c r="E26" s="280"/>
      <c r="F26" s="280"/>
      <c r="G26" s="280"/>
      <c r="H26" s="280"/>
      <c r="I26" s="280"/>
      <c r="J26" s="280"/>
      <c r="K26" s="281"/>
    </row>
    <row r="27" spans="1:11" s="5" customFormat="1" ht="18.75" customHeight="1">
      <c r="A27" s="224"/>
      <c r="B27" s="228"/>
      <c r="C27" s="285" t="s">
        <v>6</v>
      </c>
      <c r="D27" s="257" t="s">
        <v>77</v>
      </c>
      <c r="E27" s="284"/>
      <c r="F27" s="263" t="s">
        <v>84</v>
      </c>
      <c r="G27" s="264"/>
      <c r="H27" s="264"/>
      <c r="I27" s="264"/>
      <c r="J27" s="265"/>
      <c r="K27" s="282" t="s">
        <v>123</v>
      </c>
    </row>
    <row r="28" spans="1:11" s="5" customFormat="1">
      <c r="A28" s="224"/>
      <c r="B28" s="228"/>
      <c r="C28" s="286"/>
      <c r="D28" s="54" t="s">
        <v>74</v>
      </c>
      <c r="E28" s="164" t="s">
        <v>75</v>
      </c>
      <c r="F28" s="266"/>
      <c r="G28" s="267"/>
      <c r="H28" s="267"/>
      <c r="I28" s="267"/>
      <c r="J28" s="268"/>
      <c r="K28" s="283"/>
    </row>
    <row r="29" spans="1:11" s="5" customFormat="1">
      <c r="A29" s="224"/>
      <c r="B29" s="228"/>
      <c r="C29" s="3">
        <v>1</v>
      </c>
      <c r="D29" s="127">
        <v>44470</v>
      </c>
      <c r="E29" s="132">
        <v>44651</v>
      </c>
      <c r="F29" s="397" t="s">
        <v>203</v>
      </c>
      <c r="G29" s="398"/>
      <c r="H29" s="398"/>
      <c r="I29" s="398"/>
      <c r="J29" s="399"/>
      <c r="K29" s="112">
        <v>480000</v>
      </c>
    </row>
    <row r="30" spans="1:11" s="5" customFormat="1">
      <c r="A30" s="224"/>
      <c r="B30" s="228"/>
      <c r="C30" s="3">
        <v>2</v>
      </c>
      <c r="D30" s="127"/>
      <c r="E30" s="133"/>
      <c r="F30" s="397"/>
      <c r="G30" s="398"/>
      <c r="H30" s="398"/>
      <c r="I30" s="398"/>
      <c r="J30" s="399"/>
      <c r="K30" s="112"/>
    </row>
    <row r="31" spans="1:11" s="5" customFormat="1">
      <c r="A31" s="224"/>
      <c r="B31" s="228"/>
      <c r="C31" s="3">
        <v>3</v>
      </c>
      <c r="D31" s="127"/>
      <c r="E31" s="133"/>
      <c r="F31" s="397"/>
      <c r="G31" s="398"/>
      <c r="H31" s="398"/>
      <c r="I31" s="398"/>
      <c r="J31" s="399"/>
      <c r="K31" s="112"/>
    </row>
    <row r="32" spans="1:11" s="5" customFormat="1">
      <c r="A32" s="224"/>
      <c r="B32" s="228"/>
      <c r="C32" s="3">
        <v>4</v>
      </c>
      <c r="D32" s="127"/>
      <c r="E32" s="133"/>
      <c r="F32" s="397"/>
      <c r="G32" s="398"/>
      <c r="H32" s="398"/>
      <c r="I32" s="398"/>
      <c r="J32" s="399"/>
      <c r="K32" s="112"/>
    </row>
    <row r="33" spans="1:11" s="5" customFormat="1">
      <c r="A33" s="224"/>
      <c r="B33" s="228"/>
      <c r="C33" s="3">
        <v>5</v>
      </c>
      <c r="D33" s="127"/>
      <c r="E33" s="133"/>
      <c r="F33" s="397"/>
      <c r="G33" s="398"/>
      <c r="H33" s="398"/>
      <c r="I33" s="398"/>
      <c r="J33" s="399"/>
      <c r="K33" s="112"/>
    </row>
    <row r="34" spans="1:11" ht="20.100000000000001" customHeight="1" thickBot="1">
      <c r="A34" s="225"/>
      <c r="B34" s="229"/>
      <c r="C34" s="238" t="s">
        <v>45</v>
      </c>
      <c r="D34" s="239"/>
      <c r="E34" s="239"/>
      <c r="F34" s="239"/>
      <c r="G34" s="239"/>
      <c r="H34" s="239"/>
      <c r="I34" s="239"/>
      <c r="J34" s="240"/>
      <c r="K34" s="67">
        <f>SUM(K29:K33)</f>
        <v>480000</v>
      </c>
    </row>
    <row r="35" spans="1:11" ht="24" customHeight="1">
      <c r="A35" s="37" t="s">
        <v>22</v>
      </c>
      <c r="B35" s="38" t="s">
        <v>29</v>
      </c>
      <c r="C35" s="219">
        <f>K25+K34</f>
        <v>912000</v>
      </c>
      <c r="D35" s="220"/>
      <c r="E35" s="220"/>
      <c r="F35" s="221"/>
      <c r="G35" s="290" t="s">
        <v>86</v>
      </c>
      <c r="H35" s="291"/>
      <c r="I35" s="291"/>
      <c r="J35" s="291"/>
      <c r="K35" s="292"/>
    </row>
    <row r="36" spans="1:11" ht="24" customHeight="1">
      <c r="A36" s="39" t="s">
        <v>23</v>
      </c>
      <c r="B36" s="21" t="s">
        <v>28</v>
      </c>
      <c r="C36" s="216">
        <f>IF(1600000&lt;C35,1600000,C35)</f>
        <v>912000</v>
      </c>
      <c r="D36" s="217"/>
      <c r="E36" s="217"/>
      <c r="F36" s="218"/>
      <c r="G36" s="293" t="s">
        <v>87</v>
      </c>
      <c r="H36" s="294"/>
      <c r="I36" s="294"/>
      <c r="J36" s="294"/>
      <c r="K36" s="295"/>
    </row>
    <row r="37" spans="1:11" ht="24" customHeight="1" thickBot="1">
      <c r="A37" s="40" t="s">
        <v>24</v>
      </c>
      <c r="B37" s="41" t="s">
        <v>27</v>
      </c>
      <c r="C37" s="302">
        <v>0.5</v>
      </c>
      <c r="D37" s="303"/>
      <c r="E37" s="303"/>
      <c r="F37" s="304"/>
      <c r="G37" s="296" t="s">
        <v>88</v>
      </c>
      <c r="H37" s="297"/>
      <c r="I37" s="297"/>
      <c r="J37" s="297"/>
      <c r="K37" s="298"/>
    </row>
    <row r="38" spans="1:11" ht="24" customHeight="1" thickBot="1">
      <c r="A38" s="58" t="s">
        <v>25</v>
      </c>
      <c r="B38" s="59" t="s">
        <v>26</v>
      </c>
      <c r="C38" s="287">
        <f>C37*C36</f>
        <v>456000</v>
      </c>
      <c r="D38" s="288"/>
      <c r="E38" s="288"/>
      <c r="F38" s="289"/>
      <c r="G38" s="299" t="s">
        <v>52</v>
      </c>
      <c r="H38" s="300"/>
      <c r="I38" s="300"/>
      <c r="J38" s="300"/>
      <c r="K38" s="301"/>
    </row>
    <row r="39" spans="1:11" ht="6.75" customHeight="1"/>
    <row r="40" spans="1:11">
      <c r="A40" s="226" t="s">
        <v>11</v>
      </c>
      <c r="B40" s="226"/>
      <c r="C40" s="226"/>
      <c r="D40" s="226"/>
      <c r="E40" s="226"/>
      <c r="F40" s="226"/>
      <c r="G40" s="226"/>
      <c r="H40" s="226"/>
      <c r="I40" s="226"/>
      <c r="J40" s="226"/>
      <c r="K40" s="226"/>
    </row>
    <row r="41" spans="1:11">
      <c r="A41" s="201" t="s">
        <v>41</v>
      </c>
      <c r="B41" s="201"/>
      <c r="C41" s="201"/>
      <c r="D41" s="201"/>
      <c r="E41" s="201"/>
      <c r="F41" s="201"/>
      <c r="G41" s="201"/>
      <c r="H41" s="201"/>
      <c r="I41" s="201"/>
      <c r="J41" s="201"/>
      <c r="K41" s="201"/>
    </row>
    <row r="42" spans="1:11">
      <c r="A42" s="201" t="s">
        <v>89</v>
      </c>
      <c r="B42" s="201"/>
      <c r="C42" s="201"/>
      <c r="D42" s="201"/>
      <c r="E42" s="201"/>
      <c r="F42" s="201"/>
      <c r="G42" s="201"/>
      <c r="H42" s="201"/>
      <c r="I42" s="201"/>
      <c r="J42" s="201"/>
      <c r="K42" s="201"/>
    </row>
    <row r="43" spans="1:11">
      <c r="A43" s="201" t="s">
        <v>13</v>
      </c>
      <c r="B43" s="201"/>
      <c r="C43" s="201"/>
      <c r="D43" s="201"/>
      <c r="E43" s="201"/>
      <c r="F43" s="201"/>
      <c r="G43" s="201"/>
      <c r="H43" s="201"/>
      <c r="I43" s="201"/>
      <c r="J43" s="201"/>
      <c r="K43" s="201"/>
    </row>
    <row r="44" spans="1:11">
      <c r="A44" s="201" t="s">
        <v>14</v>
      </c>
      <c r="B44" s="201"/>
      <c r="C44" s="201"/>
      <c r="D44" s="201"/>
      <c r="E44" s="201"/>
      <c r="F44" s="201"/>
      <c r="G44" s="201"/>
      <c r="H44" s="201"/>
      <c r="I44" s="201"/>
      <c r="J44" s="201"/>
      <c r="K44" s="201"/>
    </row>
  </sheetData>
  <mergeCells count="53">
    <mergeCell ref="C37:F37"/>
    <mergeCell ref="G37:K37"/>
    <mergeCell ref="A44:K44"/>
    <mergeCell ref="C38:F38"/>
    <mergeCell ref="G38:K38"/>
    <mergeCell ref="A40:K40"/>
    <mergeCell ref="A41:K41"/>
    <mergeCell ref="A42:K42"/>
    <mergeCell ref="A43:K43"/>
    <mergeCell ref="F32:J32"/>
    <mergeCell ref="F33:J33"/>
    <mergeCell ref="C35:F35"/>
    <mergeCell ref="G35:K35"/>
    <mergeCell ref="C36:F36"/>
    <mergeCell ref="G36:K36"/>
    <mergeCell ref="F27:J28"/>
    <mergeCell ref="K27:K28"/>
    <mergeCell ref="F29:J29"/>
    <mergeCell ref="F30:J30"/>
    <mergeCell ref="F31:J31"/>
    <mergeCell ref="A12:A34"/>
    <mergeCell ref="B12:B34"/>
    <mergeCell ref="C12:K12"/>
    <mergeCell ref="C13:C14"/>
    <mergeCell ref="D13:E13"/>
    <mergeCell ref="F13:F14"/>
    <mergeCell ref="G13:G14"/>
    <mergeCell ref="H13:H14"/>
    <mergeCell ref="I13:I14"/>
    <mergeCell ref="J13:J14"/>
    <mergeCell ref="C34:J34"/>
    <mergeCell ref="K13:K14"/>
    <mergeCell ref="C25:J25"/>
    <mergeCell ref="C26:K26"/>
    <mergeCell ref="C27:C28"/>
    <mergeCell ref="D27:E27"/>
    <mergeCell ref="C10:D10"/>
    <mergeCell ref="E10:F10"/>
    <mergeCell ref="G10:H10"/>
    <mergeCell ref="I10:K10"/>
    <mergeCell ref="C11:D11"/>
    <mergeCell ref="E11:F11"/>
    <mergeCell ref="G11:H11"/>
    <mergeCell ref="I11:K11"/>
    <mergeCell ref="C9:D9"/>
    <mergeCell ref="E9:F9"/>
    <mergeCell ref="G9:H9"/>
    <mergeCell ref="I9:K9"/>
    <mergeCell ref="B3:K3"/>
    <mergeCell ref="B4:K4"/>
    <mergeCell ref="C6:K6"/>
    <mergeCell ref="C7:K7"/>
    <mergeCell ref="C8:K8"/>
  </mergeCells>
  <phoneticPr fontId="2"/>
  <dataValidations count="4">
    <dataValidation type="list" allowBlank="1" showInputMessage="1" showErrorMessage="1" sqref="I15:I24">
      <formula1>"○,他業務と兼務"</formula1>
    </dataValidation>
    <dataValidation type="list" allowBlank="1" showInputMessage="1" showErrorMessage="1" sqref="C8:K8">
      <formula1>"施設型給付（予定）,幼稚園型認定こども園（予定）,幼保連携型認定こども園（予定）"</formula1>
    </dataValidation>
    <dataValidation type="list" allowBlank="1" showInputMessage="1" showErrorMessage="1" sqref="C7:K7">
      <formula1>"私学助成"</formula1>
    </dataValidation>
    <dataValidation type="list" allowBlank="1" showInputMessage="1" showErrorMessage="1" sqref="E9">
      <formula1>"学校法人立"</formula1>
    </dataValidation>
  </dataValidations>
  <hyperlinks>
    <hyperlink ref="I11" r:id="rId1"/>
  </hyperlinks>
  <pageMargins left="0.7" right="0.7" top="0.75" bottom="0.75" header="0.3" footer="0.3"/>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鑑</vt:lpstr>
      <vt:lpstr>様式1-1</vt:lpstr>
      <vt:lpstr>様式1-2</vt:lpstr>
      <vt:lpstr>様式２</vt:lpstr>
      <vt:lpstr>様式３</vt:lpstr>
      <vt:lpstr>様式４</vt:lpstr>
      <vt:lpstr>【記入例】様式1-1</vt:lpstr>
      <vt:lpstr>【記入例】様式1-2</vt:lpstr>
      <vt:lpstr>【記入例】様式2</vt:lpstr>
      <vt:lpstr>【記入例】様式３</vt:lpstr>
      <vt:lpstr>【記入例】様式4</vt:lpstr>
      <vt:lpstr>'【記入例】様式1-1'!Print_Area</vt:lpstr>
      <vt:lpstr>'【記入例】様式1-2'!Print_Area</vt:lpstr>
      <vt:lpstr>【記入例】様式2!Print_Area</vt:lpstr>
      <vt:lpstr>【記入例】様式３!Print_Area</vt:lpstr>
      <vt:lpstr>【記入例】様式4!Print_Area</vt:lpstr>
      <vt:lpstr>鑑!Print_Area</vt:lpstr>
      <vt:lpstr>'様式1-1'!Print_Area</vt:lpstr>
      <vt:lpstr>'様式1-2'!Print_Area</vt:lpstr>
      <vt:lpstr>様式２!Print_Area</vt:lpstr>
      <vt:lpstr>様式３!Print_Area</vt:lpstr>
      <vt:lpstr>様式４!Print_Area</vt:lpstr>
      <vt:lpstr>'様式1-1'!Print_Titles</vt:lpstr>
      <vt:lpstr>'様式1-2'!Print_Titles</vt:lpstr>
      <vt:lpstr>様式２!Print_Titles</vt:lpstr>
      <vt:lpstr>様式３!Print_Titles</vt:lpstr>
      <vt:lpstr>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2021-07-08T11:03:21Z</cp:lastPrinted>
  <dcterms:created xsi:type="dcterms:W3CDTF">2021-06-09T02:55:37Z</dcterms:created>
  <dcterms:modified xsi:type="dcterms:W3CDTF">2021-07-14T06:56:09Z</dcterms:modified>
</cp:coreProperties>
</file>