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16.58\幼稚園g\幼稚園Gデータ領域\Dai2\し　施設整備補助\Ｒ０４\01_国補助（私立幼稚園施設整備補助金）\01_事業募集（1次）\02_園へ通知\"/>
    </mc:Choice>
  </mc:AlternateContent>
  <bookViews>
    <workbookView xWindow="-120" yWindow="-120" windowWidth="29040" windowHeight="15840"/>
  </bookViews>
  <sheets>
    <sheet name="作業シート" sheetId="13" r:id="rId1"/>
    <sheet name="★記入例" sheetId="14" r:id="rId2"/>
    <sheet name="Sheet1" sheetId="11" r:id="rId3"/>
  </sheets>
  <definedNames>
    <definedName name="_xlnm.Print_Area" localSheetId="1">★記入例!$A$1:$V$35</definedName>
    <definedName name="_xlnm.Print_Area" localSheetId="0">作業シート!$A$1:$V$34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14" l="1"/>
  <c r="H8" i="13" l="1"/>
  <c r="H9" i="13"/>
  <c r="H10" i="13"/>
  <c r="H11" i="13"/>
  <c r="H12" i="13"/>
  <c r="H13" i="13"/>
  <c r="H14" i="13"/>
  <c r="H15" i="13"/>
  <c r="H16" i="13"/>
  <c r="H17" i="13"/>
  <c r="H18" i="13"/>
  <c r="H19" i="13"/>
  <c r="H20" i="13"/>
  <c r="H21" i="13"/>
  <c r="H22" i="13"/>
  <c r="H23" i="13"/>
  <c r="H24" i="13"/>
  <c r="H25" i="13"/>
  <c r="H26" i="13"/>
  <c r="H7" i="13"/>
  <c r="L7" i="14" l="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W9" i="14"/>
  <c r="X9" i="14" s="1"/>
  <c r="I9" i="14"/>
  <c r="H9" i="14"/>
  <c r="W8" i="14"/>
  <c r="X8" i="14" s="1"/>
  <c r="I8" i="14"/>
  <c r="H8" i="14"/>
  <c r="X7" i="14"/>
  <c r="I7" i="14"/>
  <c r="H7" i="14"/>
  <c r="X7" i="13" l="1"/>
  <c r="W7" i="13"/>
  <c r="W8" i="13"/>
  <c r="X8" i="13"/>
  <c r="W9" i="13"/>
  <c r="X9" i="13"/>
  <c r="W10" i="13"/>
  <c r="X10" i="13"/>
  <c r="W11" i="13"/>
  <c r="X11" i="13"/>
  <c r="W12" i="13"/>
  <c r="X12" i="13"/>
  <c r="W13" i="13"/>
  <c r="X13" i="13"/>
  <c r="W14" i="13"/>
  <c r="X14" i="13"/>
  <c r="W15" i="13"/>
  <c r="X15" i="13"/>
  <c r="W16" i="13"/>
  <c r="X16" i="13"/>
  <c r="W17" i="13"/>
  <c r="X17" i="13"/>
  <c r="W18" i="13"/>
  <c r="X18" i="13"/>
  <c r="W19" i="13"/>
  <c r="X19" i="13"/>
  <c r="W20" i="13"/>
  <c r="X20" i="13"/>
  <c r="W21" i="13"/>
  <c r="X21" i="13"/>
  <c r="W22" i="13"/>
  <c r="X22" i="13"/>
  <c r="W23" i="13"/>
  <c r="X23" i="13"/>
  <c r="W24" i="13"/>
  <c r="X24" i="13"/>
  <c r="W25" i="13"/>
  <c r="X25" i="13"/>
  <c r="W26" i="13"/>
  <c r="X26" i="13"/>
</calcChain>
</file>

<file path=xl/comments1.xml><?xml version="1.0" encoding="utf-8"?>
<comments xmlns="http://schemas.openxmlformats.org/spreadsheetml/2006/main">
  <authors>
    <author>m</author>
  </authors>
  <commentList>
    <comment ref="E5" authorId="0" shapeId="0">
      <text>
        <r>
          <rPr>
            <sz val="11"/>
            <color indexed="81"/>
            <rFont val="MS P ゴシック"/>
            <family val="3"/>
            <charset val="128"/>
          </rPr>
          <t>改築の場合は新園舎の構造体、
耐震補強の場合は補強建物の構造体を記載</t>
        </r>
        <r>
          <rPr>
            <sz val="9"/>
            <color indexed="81"/>
            <rFont val="MS P ゴシック"/>
            <family val="3"/>
            <charset val="128"/>
          </rPr>
          <t xml:space="preserve">
</t>
        </r>
      </text>
    </commen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comments2.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<sst xmlns="http://schemas.openxmlformats.org/spreadsheetml/2006/main" count="208" uniqueCount="101">
  <si>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</si>
  <si>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</si>
  <si>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</si>
  <si>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</si>
  <si>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</si>
  <si>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</si>
  <si>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</si>
  <si>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</si>
  <si>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</si>
  <si>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</si>
  <si>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</si>
  <si>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</si>
  <si>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</si>
  <si>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</si>
  <si>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</si>
  <si>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</si>
  <si>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</si>
  <si>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</si>
  <si>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</si>
  <si>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</si>
  <si>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</si>
  <si>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</si>
  <si>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</si>
  <si>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</si>
  <si>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</si>
  <si>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</si>
  <si>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</si>
  <si>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</si>
  <si>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</si>
  <si>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</si>
  <si>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</si>
  <si>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</si>
  <si>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</si>
  <si>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</si>
  <si>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</si>
  <si>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</si>
  <si>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</si>
  <si>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</si>
  <si>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</si>
  <si>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</si>
  <si>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</si>
  <si>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</si>
  <si>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t>↓2021/8/15のように入力してください</t>
    <rPh sb="14" eb="16">
      <t>ニュウリョク</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</si>
  <si>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</si>
  <si>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</si>
  <si>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</si>
  <si>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</si>
  <si>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</si>
  <si>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</si>
  <si>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</si>
  <si>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</si>
  <si>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</si>
  <si>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</si>
  <si>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</si>
  <si>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</si>
  <si>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</si>
  <si>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</si>
  <si>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</si>
  <si>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</si>
  <si>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</si>
  <si>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</si>
  <si>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</si>
  <si>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</si>
  <si>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</si>
  <si>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</si>
  <si>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</si>
  <si>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</si>
  <si>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t>事業区分</t>
    <rPh sb="0" eb="2">
      <t>ジギョウ</t>
    </rPh>
    <rPh sb="2" eb="4">
      <t>クブン</t>
    </rPh>
    <phoneticPr fontId="1"/>
  </si>
  <si>
    <t>今回募集区分</t>
    <rPh sb="0" eb="2">
      <t>コンカイ</t>
    </rPh>
    <rPh sb="2" eb="4">
      <t>ボシュウ</t>
    </rPh>
    <rPh sb="4" eb="6">
      <t>クブン</t>
    </rPh>
    <phoneticPr fontId="1"/>
  </si>
  <si>
    <t>R</t>
  </si>
  <si>
    <t>学校法人○○</t>
    <rPh sb="0" eb="2">
      <t>ガッコウ</t>
    </rPh>
    <rPh sb="2" eb="4">
      <t>ホウジン</t>
    </rPh>
    <phoneticPr fontId="1"/>
  </si>
  <si>
    <t>○○幼稚園</t>
    <rPh sb="2" eb="5">
      <t>ヨウチエン</t>
    </rPh>
    <phoneticPr fontId="1"/>
  </si>
  <si>
    <t>改築（耐震）</t>
  </si>
  <si>
    <t>学校法人△△</t>
    <rPh sb="0" eb="2">
      <t>ガッコウ</t>
    </rPh>
    <rPh sb="2" eb="4">
      <t>ホウジン</t>
    </rPh>
    <phoneticPr fontId="1"/>
  </si>
  <si>
    <t>△△幼稚園</t>
    <rPh sb="2" eb="5">
      <t>ヨウチエン</t>
    </rPh>
    <phoneticPr fontId="1"/>
  </si>
  <si>
    <t>内部改修（衛生）</t>
  </si>
  <si>
    <t>耐震補強（非構造）</t>
  </si>
  <si>
    <t>バリアフリー化工事</t>
    <rPh sb="6" eb="7">
      <t>カ</t>
    </rPh>
    <rPh sb="7" eb="9">
      <t>コウジ</t>
    </rPh>
    <phoneticPr fontId="1"/>
  </si>
  <si>
    <t>○</t>
  </si>
  <si>
    <t>単　価</t>
    <rPh sb="0" eb="1">
      <t>タン</t>
    </rPh>
    <rPh sb="2" eb="3">
      <t>アタイ</t>
    </rPh>
    <phoneticPr fontId="1"/>
  </si>
  <si>
    <t>Is</t>
    <phoneticPr fontId="1"/>
  </si>
  <si>
    <t>Iw</t>
    <phoneticPr fontId="1"/>
  </si>
  <si>
    <r>
      <t xml:space="preserve">備考（工事内容等）
</t>
    </r>
    <r>
      <rPr>
        <sz val="12"/>
        <rFont val="ＭＳ ゴシック"/>
        <family val="3"/>
        <charset val="128"/>
      </rPr>
      <t>※屋外教育、エコ改修の場合は事業細目を記載
※改築の場合は旧園舎の構造体を記載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rPh sb="33" eb="35">
      <t>カイチク</t>
    </rPh>
    <rPh sb="36" eb="38">
      <t>バアイ</t>
    </rPh>
    <rPh sb="39" eb="40">
      <t>キュウ</t>
    </rPh>
    <rPh sb="40" eb="42">
      <t>エンシャ</t>
    </rPh>
    <rPh sb="43" eb="46">
      <t>コウゾウタイ</t>
    </rPh>
    <rPh sb="47" eb="49">
      <t>キサイ</t>
    </rPh>
    <phoneticPr fontId="1"/>
  </si>
  <si>
    <t>※６　屋外教育環境整備、エコ改修を行う場合は、事業細目（別紙様式１記入要領に記載）を備考欄に記入すること。</t>
    <rPh sb="3" eb="5">
      <t>オクガイ</t>
    </rPh>
    <rPh sb="5" eb="7">
      <t>キョウイク</t>
    </rPh>
    <rPh sb="7" eb="9">
      <t>カンキョウ</t>
    </rPh>
    <rPh sb="9" eb="11">
      <t>セイビ</t>
    </rPh>
    <rPh sb="14" eb="16">
      <t>カイシュウ</t>
    </rPh>
    <rPh sb="17" eb="18">
      <t>オコナ</t>
    </rPh>
    <rPh sb="19" eb="21">
      <t>バアイ</t>
    </rPh>
    <rPh sb="23" eb="25">
      <t>ジギョウ</t>
    </rPh>
    <rPh sb="25" eb="27">
      <t>サイモク</t>
    </rPh>
    <rPh sb="28" eb="30">
      <t>ベッシ</t>
    </rPh>
    <rPh sb="30" eb="32">
      <t>ヨウシキ</t>
    </rPh>
    <rPh sb="33" eb="35">
      <t>キニュウ</t>
    </rPh>
    <rPh sb="35" eb="37">
      <t>ヨウリョウ</t>
    </rPh>
    <rPh sb="38" eb="40">
      <t>キサイ</t>
    </rPh>
    <rPh sb="42" eb="44">
      <t>ビコウ</t>
    </rPh>
    <rPh sb="44" eb="45">
      <t>ラン</t>
    </rPh>
    <rPh sb="46" eb="48">
      <t>キニュウ</t>
    </rPh>
    <phoneticPr fontId="1"/>
  </si>
  <si>
    <t>令和４年度私立学校施設整備費補助金（私立幼稚園施設整備費）事業計画一覧【当初募集】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トウショ</t>
    </rPh>
    <rPh sb="38" eb="40">
      <t>ボシュウ</t>
    </rPh>
    <phoneticPr fontId="1"/>
  </si>
  <si>
    <t>※３　「早期着工の必要性」の欄については、令和４年４～５月頃に着工する必要性、可能性がある場合に○を記入して下さい。（内定前着工を認めるものではありません。）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8" eb="29">
      <t>ガツ</t>
    </rPh>
    <rPh sb="29" eb="30">
      <t>ゴロ</t>
    </rPh>
    <rPh sb="31" eb="33">
      <t>チャッコウ</t>
    </rPh>
    <rPh sb="35" eb="38">
      <t>ヒツヨウセイ</t>
    </rPh>
    <rPh sb="39" eb="42">
      <t>カノウセイ</t>
    </rPh>
    <rPh sb="45" eb="47">
      <t>バアイ</t>
    </rPh>
    <rPh sb="50" eb="52">
      <t>キニュウ</t>
    </rPh>
    <rPh sb="54" eb="55">
      <t>クダ</t>
    </rPh>
    <rPh sb="59" eb="61">
      <t>ナイテイ</t>
    </rPh>
    <rPh sb="61" eb="62">
      <t>マエ</t>
    </rPh>
    <rPh sb="62" eb="64">
      <t>チャッコウ</t>
    </rPh>
    <rPh sb="65" eb="66">
      <t>ミト</t>
    </rPh>
    <phoneticPr fontId="1"/>
  </si>
  <si>
    <t>↓2022/8/15のように入力してください</t>
    <rPh sb="14" eb="16">
      <t>ニュウリョク</t>
    </rPh>
    <phoneticPr fontId="1"/>
  </si>
  <si>
    <t>R4.5.15～R5.3.15</t>
    <phoneticPr fontId="1"/>
  </si>
  <si>
    <t>R4.8～R4.9</t>
    <phoneticPr fontId="1"/>
  </si>
  <si>
    <t>R4.7～R4.9</t>
    <phoneticPr fontId="1"/>
  </si>
  <si>
    <t>備考（工事内容等）</t>
    <rPh sb="0" eb="1">
      <t>ソナエ</t>
    </rPh>
    <rPh sb="1" eb="2">
      <t>コウ</t>
    </rPh>
    <rPh sb="3" eb="5">
      <t>コウジ</t>
    </rPh>
    <rPh sb="5" eb="7">
      <t>ナイヨウ</t>
    </rPh>
    <rPh sb="7" eb="8">
      <t>ナド</t>
    </rPh>
    <phoneticPr fontId="1"/>
  </si>
  <si>
    <t>設置者名
※改行不要
※学校法人から記載</t>
    <rPh sb="0" eb="2">
      <t>セッチ</t>
    </rPh>
    <rPh sb="2" eb="3">
      <t>シャ</t>
    </rPh>
    <rPh sb="3" eb="4">
      <t>メイ</t>
    </rPh>
    <rPh sb="6" eb="8">
      <t>カイギョウ</t>
    </rPh>
    <rPh sb="8" eb="10">
      <t>フヨウ</t>
    </rPh>
    <rPh sb="12" eb="14">
      <t>ガッコウ</t>
    </rPh>
    <rPh sb="14" eb="16">
      <t>ホウジン</t>
    </rPh>
    <rPh sb="18" eb="20">
      <t>キサイ</t>
    </rPh>
    <phoneticPr fontId="1"/>
  </si>
  <si>
    <t>幼稚園名
※改行不要</t>
    <rPh sb="0" eb="3">
      <t>ヨウチエン</t>
    </rPh>
    <rPh sb="3" eb="4">
      <t>メイ</t>
    </rPh>
    <rPh sb="6" eb="8">
      <t>カイギョウ</t>
    </rPh>
    <rPh sb="8" eb="10">
      <t>フヨウ</t>
    </rPh>
    <phoneticPr fontId="1"/>
  </si>
  <si>
    <r>
      <t>黄色着色箇所が必須記入項目となります。E～H列、I列は該当事業を選択した場合着色されます。</t>
    </r>
    <r>
      <rPr>
        <b/>
        <sz val="12"/>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</si>
  <si>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補助対象
工事費
</t>
    </r>
    <r>
      <rPr>
        <sz val="12"/>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</si>
  <si>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2"/>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</si>
  <si>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S60年
（築36年）</t>
    <rPh sb="3" eb="4">
      <t>ネン</t>
    </rPh>
    <rPh sb="6" eb="7">
      <t>チク</t>
    </rPh>
    <rPh sb="9" eb="10">
      <t>ネン</t>
    </rPh>
    <phoneticPr fontId="1"/>
  </si>
  <si>
    <t xml:space="preserve">H3年
（30年経過） </t>
    <rPh sb="2" eb="3">
      <t>ネン</t>
    </rPh>
    <rPh sb="7" eb="8">
      <t>ネン</t>
    </rPh>
    <rPh sb="8" eb="10">
      <t>ケイカ</t>
    </rPh>
    <phoneticPr fontId="1"/>
  </si>
  <si>
    <t>耐震診断の結果、耐震性が不足しており危険な状態であるため、改築により耐震化を行う。</t>
    <rPh sb="0" eb="2">
      <t>タイシン</t>
    </rPh>
    <rPh sb="2" eb="4">
      <t>シンダン</t>
    </rPh>
    <rPh sb="5" eb="7">
      <t>ケッカ</t>
    </rPh>
    <rPh sb="8" eb="10">
      <t>タイシン</t>
    </rPh>
    <rPh sb="10" eb="11">
      <t>セイ</t>
    </rPh>
    <rPh sb="12" eb="14">
      <t>フソク</t>
    </rPh>
    <rPh sb="18" eb="20">
      <t>キケン</t>
    </rPh>
    <rPh sb="21" eb="23">
      <t>ジョウタイ</t>
    </rPh>
    <rPh sb="29" eb="31">
      <t>カイチク</t>
    </rPh>
    <rPh sb="34" eb="36">
      <t>タイシン</t>
    </rPh>
    <rPh sb="36" eb="37">
      <t>カ</t>
    </rPh>
    <rPh sb="38" eb="39">
      <t>オコナ</t>
    </rPh>
    <phoneticPr fontId="1"/>
  </si>
  <si>
    <t>感染症対策のため、トイレ床の乾式化及び非接触型手洗い設備の導入する。</t>
    <rPh sb="0" eb="5">
      <t>カンセンショウタイサク</t>
    </rPh>
    <rPh sb="12" eb="13">
      <t>ユカ</t>
    </rPh>
    <rPh sb="14" eb="16">
      <t>カンシキ</t>
    </rPh>
    <rPh sb="16" eb="17">
      <t>カ</t>
    </rPh>
    <rPh sb="17" eb="18">
      <t>オヨ</t>
    </rPh>
    <rPh sb="19" eb="20">
      <t>ヒ</t>
    </rPh>
    <rPh sb="20" eb="23">
      <t>セッショクガタ</t>
    </rPh>
    <rPh sb="23" eb="25">
      <t>テアラ</t>
    </rPh>
    <rPh sb="26" eb="28">
      <t>セツビ</t>
    </rPh>
    <rPh sb="29" eb="31">
      <t>ドウニュウ</t>
    </rPh>
    <phoneticPr fontId="1"/>
  </si>
  <si>
    <t>耐震対策として、建具及びガラスの落下防止工事を行う。</t>
    <rPh sb="0" eb="2">
      <t>タイシン</t>
    </rPh>
    <rPh sb="2" eb="4">
      <t>タイサク</t>
    </rPh>
    <rPh sb="8" eb="10">
      <t>タテグ</t>
    </rPh>
    <rPh sb="10" eb="11">
      <t>オヨ</t>
    </rPh>
    <rPh sb="16" eb="18">
      <t>ラッカ</t>
    </rPh>
    <rPh sb="18" eb="20">
      <t>ボウシ</t>
    </rPh>
    <rPh sb="20" eb="22">
      <t>コウジ</t>
    </rPh>
    <rPh sb="23" eb="2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</si>
</sst>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
    <numFmt numFmtId="178" formatCode="[$-411]ge\.m\.d;@"/>
  </numFmts>
  <fonts count="20">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
      <sz val="12"/>
      <color theme="1"/>
      <name val="ＭＳ ゴシック"/>
      <family val="3"/>
      <charset val="128"/>
    </font>
    <font>
      <sz val="11"/>
      <name val="ＭＳ ゴシック"/>
      <family val="3"/>
      <charset val="128"/>
    </font>
    <font>
      <sz val="12"/>
      <color rgb="FFFF0000"/>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21">
    <xf numFmtId="0" fontId="0" fillId="0" borderId="0" xfId="0">
      <alignment vertical="center"/>
    </xf>
    <xf numFmtId="38" fontId="0" fillId="0" borderId="0" xfId="1" applyFont="1">
      <alignment vertical="center"/>
    </xf>
    <xf numFmtId="0" fontId="0" fillId="0" borderId="0" xfId="0" applyBorder="1">
      <alignment vertical="center"/>
    </xf>
    <xf numFmtId="176" fontId="5" fillId="2" borderId="5" xfId="0" applyNumberFormat="1" applyFont="1" applyFill="1" applyBorder="1" applyAlignment="1" applyProtection="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NumberFormat="1" applyFont="1" applyFill="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Fill="1" applyBorder="1" applyAlignment="1" applyProtection="1">
      <alignment vertical="center" wrapText="1"/>
      <protection locked="0"/>
    </xf>
    <xf numFmtId="0" fontId="8" fillId="0" borderId="5"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Alignment="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pplyProtection="1">
      <alignment vertical="center"/>
    </xf>
    <xf numFmtId="0" fontId="5" fillId="0" borderId="0" xfId="0" applyFont="1" applyAlignment="1" applyProtection="1">
      <alignment vertical="center" wrapText="1"/>
    </xf>
    <xf numFmtId="177" fontId="5" fillId="0" borderId="0" xfId="0" applyNumberFormat="1" applyFont="1" applyProtection="1">
      <alignment vertical="center"/>
    </xf>
    <xf numFmtId="38" fontId="5" fillId="0" borderId="0" xfId="1" applyFont="1" applyProtection="1">
      <alignment vertical="center"/>
    </xf>
    <xf numFmtId="178" fontId="5" fillId="0" borderId="0" xfId="0" applyNumberFormat="1" applyFont="1" applyProtection="1">
      <alignment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38" fontId="11" fillId="0" borderId="0" xfId="1" applyFont="1" applyAlignment="1" applyProtection="1">
      <alignment vertical="center" wrapText="1"/>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178" fontId="5" fillId="2" borderId="5" xfId="0" applyNumberFormat="1"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177" fontId="5" fillId="2" borderId="5" xfId="0" applyNumberFormat="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Border="1" applyAlignment="1" applyProtection="1">
      <alignment horizontal="left" vertical="center" wrapText="1"/>
    </xf>
    <xf numFmtId="0" fontId="7" fillId="3" borderId="0" xfId="0" applyFont="1" applyFill="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horizontal="center" vertical="center"/>
    </xf>
    <xf numFmtId="0" fontId="5" fillId="0" borderId="13" xfId="0" applyFont="1" applyBorder="1" applyAlignment="1" applyProtection="1">
      <alignment vertical="center" wrapText="1"/>
    </xf>
    <xf numFmtId="0" fontId="5" fillId="2" borderId="14" xfId="0" applyFont="1" applyFill="1" applyBorder="1" applyAlignment="1" applyProtection="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pplyAlignment="1" applyProtection="1">
      <alignment vertical="center"/>
    </xf>
    <xf numFmtId="177" fontId="7" fillId="3" borderId="0" xfId="0" applyNumberFormat="1" applyFont="1" applyFill="1" applyAlignment="1" applyProtection="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wrapText="1"/>
    </xf>
    <xf numFmtId="0" fontId="5" fillId="0" borderId="0" xfId="0" applyNumberFormat="1" applyFont="1" applyProtection="1">
      <alignment vertical="center"/>
    </xf>
    <xf numFmtId="0" fontId="6" fillId="0" borderId="0" xfId="0" applyNumberFormat="1" applyFont="1" applyAlignment="1" applyProtection="1">
      <alignment vertical="center"/>
    </xf>
    <xf numFmtId="0" fontId="7" fillId="3" borderId="0" xfId="0" applyNumberFormat="1" applyFont="1" applyFill="1" applyAlignment="1" applyProtection="1">
      <alignment vertical="center"/>
    </xf>
    <xf numFmtId="0" fontId="5" fillId="0" borderId="0" xfId="0" applyNumberFormat="1" applyFont="1" applyBorder="1" applyAlignment="1" applyProtection="1">
      <alignment horizontal="center" vertical="center"/>
    </xf>
    <xf numFmtId="0" fontId="5" fillId="2" borderId="9"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Protection="1">
      <alignment vertical="center"/>
      <protection locked="0"/>
    </xf>
    <xf numFmtId="0" fontId="5" fillId="2" borderId="11" xfId="0" applyFont="1" applyFill="1" applyBorder="1" applyAlignment="1" applyProtection="1">
      <alignment horizontal="left" vertical="center"/>
    </xf>
    <xf numFmtId="0" fontId="5" fillId="2" borderId="10"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7" fillId="3" borderId="0" xfId="0" applyFont="1" applyFill="1" applyAlignment="1" applyProtection="1">
      <alignment horizontal="right" vertical="center"/>
    </xf>
    <xf numFmtId="0" fontId="5" fillId="0" borderId="0" xfId="0" applyFont="1" applyBorder="1" applyAlignment="1" applyProtection="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7" fillId="3" borderId="0" xfId="0" applyNumberFormat="1" applyFont="1" applyFill="1" applyAlignment="1" applyProtection="1">
      <alignment horizontal="center" vertical="center"/>
    </xf>
    <xf numFmtId="0" fontId="5" fillId="0" borderId="0" xfId="0" applyNumberFormat="1" applyFont="1" applyAlignment="1" applyProtection="1">
      <alignment horizontal="center" vertical="center"/>
      <protection locked="0"/>
    </xf>
    <xf numFmtId="0" fontId="8" fillId="2" borderId="11" xfId="0"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7" fillId="3" borderId="0" xfId="0" applyFont="1" applyFill="1" applyAlignment="1" applyProtection="1">
      <alignment horizontal="center" vertical="center"/>
    </xf>
    <xf numFmtId="0" fontId="8" fillId="0" borderId="17"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wrapText="1"/>
      <protection locked="0"/>
    </xf>
    <xf numFmtId="178" fontId="6" fillId="0" borderId="0" xfId="0" applyNumberFormat="1" applyFont="1" applyAlignment="1" applyProtection="1">
      <alignment vertical="center"/>
    </xf>
    <xf numFmtId="178" fontId="7" fillId="3" borderId="0" xfId="0" applyNumberFormat="1" applyFont="1" applyFill="1" applyAlignment="1" applyProtection="1">
      <alignment vertical="center"/>
    </xf>
    <xf numFmtId="0" fontId="5" fillId="2" borderId="5"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protection locked="0"/>
    </xf>
    <xf numFmtId="0" fontId="0" fillId="0" borderId="0" xfId="0" applyNumberFormat="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0" fontId="8" fillId="2" borderId="5" xfId="0" applyNumberFormat="1" applyFont="1" applyFill="1" applyBorder="1" applyAlignment="1" applyProtection="1">
      <alignment horizontal="center" vertical="center" wrapText="1"/>
      <protection locked="0"/>
    </xf>
    <xf numFmtId="38" fontId="5" fillId="0" borderId="0" xfId="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178" fontId="11" fillId="0" borderId="0" xfId="0" applyNumberFormat="1" applyFont="1" applyBorder="1" applyAlignment="1" applyProtection="1">
      <alignment horizontal="left" vertical="center" wrapText="1"/>
    </xf>
    <xf numFmtId="0" fontId="16" fillId="0" borderId="5" xfId="0" applyNumberFormat="1" applyFont="1" applyFill="1" applyBorder="1" applyAlignment="1" applyProtection="1">
      <alignment vertical="center" wrapText="1"/>
      <protection locked="0"/>
    </xf>
    <xf numFmtId="0" fontId="2" fillId="0" borderId="5" xfId="0" applyFont="1" applyBorder="1" applyAlignment="1" applyProtection="1">
      <alignment horizontal="center" vertical="center" wrapText="1"/>
    </xf>
    <xf numFmtId="0" fontId="2" fillId="0" borderId="13" xfId="0" applyFont="1" applyBorder="1" applyAlignment="1" applyProtection="1">
      <alignment vertical="center" wrapText="1"/>
    </xf>
    <xf numFmtId="38" fontId="17" fillId="0" borderId="0" xfId="1"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vertical="center" wrapText="1"/>
      <protection locked="0"/>
    </xf>
    <xf numFmtId="177" fontId="17" fillId="0" borderId="0" xfId="0" applyNumberFormat="1" applyFont="1" applyProtection="1">
      <alignment vertical="center"/>
      <protection locked="0"/>
    </xf>
    <xf numFmtId="0" fontId="17" fillId="0" borderId="0" xfId="0" applyFont="1" applyAlignment="1" applyProtection="1">
      <alignment horizontal="right" vertical="center"/>
      <protection locked="0"/>
    </xf>
    <xf numFmtId="0" fontId="17" fillId="0" borderId="0" xfId="0" applyNumberFormat="1" applyFont="1" applyAlignment="1" applyProtection="1">
      <alignment horizontal="center" vertical="center"/>
      <protection locked="0"/>
    </xf>
    <xf numFmtId="38" fontId="17" fillId="0" borderId="0" xfId="1" applyFont="1" applyProtection="1">
      <alignment vertical="center"/>
      <protection locked="0"/>
    </xf>
    <xf numFmtId="0" fontId="17" fillId="0" borderId="17" xfId="0" applyFont="1" applyBorder="1" applyAlignment="1" applyProtection="1">
      <alignment horizontal="center" vertical="center"/>
      <protection locked="0"/>
    </xf>
    <xf numFmtId="178" fontId="17" fillId="0" borderId="0" xfId="0" applyNumberFormat="1" applyFont="1" applyProtection="1">
      <alignment vertical="center"/>
      <protection locked="0"/>
    </xf>
    <xf numFmtId="0" fontId="17" fillId="0" borderId="0" xfId="0" applyNumberFormat="1" applyFont="1" applyProtection="1">
      <alignment vertical="center"/>
      <protection locked="0"/>
    </xf>
    <xf numFmtId="0" fontId="18" fillId="3" borderId="0" xfId="0" applyFont="1" applyFill="1" applyAlignment="1" applyProtection="1">
      <alignment vertical="center"/>
    </xf>
    <xf numFmtId="0" fontId="18" fillId="3" borderId="0" xfId="0" applyFont="1" applyFill="1" applyAlignment="1" applyProtection="1">
      <alignment horizontal="center" vertical="center"/>
    </xf>
    <xf numFmtId="177" fontId="18" fillId="3" borderId="0" xfId="0" applyNumberFormat="1" applyFont="1" applyFill="1" applyAlignment="1" applyProtection="1">
      <alignment vertical="center"/>
    </xf>
    <xf numFmtId="0" fontId="18" fillId="3" borderId="0" xfId="0" applyFont="1" applyFill="1" applyAlignment="1" applyProtection="1">
      <alignment horizontal="right" vertical="center"/>
    </xf>
    <xf numFmtId="0" fontId="18" fillId="3" borderId="0" xfId="0" applyNumberFormat="1" applyFont="1" applyFill="1" applyAlignment="1" applyProtection="1">
      <alignment horizontal="center" vertical="center"/>
    </xf>
    <xf numFmtId="178" fontId="18" fillId="3" borderId="0" xfId="0" applyNumberFormat="1" applyFont="1" applyFill="1" applyAlignment="1" applyProtection="1">
      <alignment vertical="center"/>
    </xf>
    <xf numFmtId="0" fontId="18" fillId="3" borderId="0" xfId="0" applyNumberFormat="1" applyFont="1" applyFill="1" applyAlignment="1" applyProtection="1">
      <alignment vertical="center"/>
    </xf>
    <xf numFmtId="38" fontId="2" fillId="0" borderId="0" xfId="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Protection="1">
      <alignment vertical="center"/>
    </xf>
    <xf numFmtId="0" fontId="2" fillId="2" borderId="14" xfId="0" applyFont="1" applyFill="1" applyBorder="1" applyAlignment="1" applyProtection="1">
      <alignment vertical="center" wrapText="1"/>
    </xf>
    <xf numFmtId="0" fontId="2" fillId="0" borderId="0" xfId="0" applyFont="1" applyBorder="1" applyAlignment="1" applyProtection="1">
      <alignment horizontal="right" vertical="center"/>
    </xf>
    <xf numFmtId="0"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38" fontId="2" fillId="0" borderId="0" xfId="1" applyFont="1" applyProtection="1">
      <alignment vertical="center"/>
    </xf>
    <xf numFmtId="0" fontId="2" fillId="0" borderId="0" xfId="0" applyFont="1" applyAlignment="1" applyProtection="1">
      <alignment horizontal="center" vertical="center"/>
    </xf>
    <xf numFmtId="38" fontId="2" fillId="0" borderId="0" xfId="1" applyFont="1" applyBorder="1" applyAlignment="1" applyProtection="1">
      <alignment horizontal="center" vertical="center"/>
      <protection locked="0"/>
    </xf>
    <xf numFmtId="0" fontId="2" fillId="2" borderId="5" xfId="0" applyFont="1" applyFill="1" applyBorder="1" applyAlignment="1" applyProtection="1">
      <alignment horizontal="center" vertical="center" wrapText="1"/>
    </xf>
    <xf numFmtId="177" fontId="2" fillId="2" borderId="5" xfId="0" applyNumberFormat="1" applyFont="1" applyFill="1" applyBorder="1" applyAlignment="1" applyProtection="1">
      <alignment horizontal="center" vertical="center" wrapText="1"/>
    </xf>
    <xf numFmtId="0" fontId="2" fillId="2" borderId="11" xfId="0" applyFont="1" applyFill="1" applyBorder="1" applyAlignment="1" applyProtection="1">
      <alignment horizontal="left" vertical="center"/>
    </xf>
    <xf numFmtId="0" fontId="2" fillId="2" borderId="10" xfId="0" applyFont="1" applyFill="1" applyBorder="1" applyAlignment="1" applyProtection="1">
      <alignment horizontal="center" vertical="center" wrapText="1"/>
    </xf>
    <xf numFmtId="38" fontId="2" fillId="2" borderId="5"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178" fontId="2" fillId="2" borderId="5"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38" fontId="2" fillId="0" borderId="0" xfId="1" applyFont="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176" fontId="16" fillId="2" borderId="1" xfId="0" applyNumberFormat="1"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2" borderId="9"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38" fontId="2" fillId="2" borderId="1" xfId="1" applyFont="1" applyFill="1" applyBorder="1" applyAlignment="1" applyProtection="1">
      <alignment horizontal="right" vertical="center"/>
      <protection locked="0"/>
    </xf>
    <xf numFmtId="49" fontId="2" fillId="2" borderId="6"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178" fontId="2" fillId="2" borderId="7" xfId="0" applyNumberFormat="1" applyFont="1" applyFill="1" applyBorder="1" applyAlignment="1" applyProtection="1">
      <alignment horizontal="right" vertical="center"/>
      <protection locked="0"/>
    </xf>
    <xf numFmtId="0" fontId="2" fillId="2" borderId="8"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3" xfId="0" applyFont="1" applyBorder="1" applyAlignment="1" applyProtection="1">
      <alignment vertical="center" shrinkToFit="1"/>
      <protection locked="0"/>
    </xf>
    <xf numFmtId="0" fontId="2" fillId="2" borderId="2" xfId="0" applyFont="1" applyFill="1" applyBorder="1" applyAlignment="1" applyProtection="1">
      <alignment horizontal="center" vertical="center"/>
      <protection locked="0"/>
    </xf>
    <xf numFmtId="0" fontId="16" fillId="2" borderId="5" xfId="0" applyNumberFormat="1" applyFont="1" applyFill="1" applyBorder="1" applyAlignment="1" applyProtection="1">
      <alignment horizontal="center" vertical="center" wrapText="1"/>
      <protection locked="0"/>
    </xf>
    <xf numFmtId="177" fontId="16" fillId="2" borderId="5" xfId="0" applyNumberFormat="1" applyFont="1" applyFill="1" applyBorder="1" applyAlignment="1" applyProtection="1">
      <alignment vertical="center" wrapText="1"/>
      <protection locked="0"/>
    </xf>
    <xf numFmtId="176" fontId="2" fillId="2" borderId="5" xfId="0" applyNumberFormat="1" applyFont="1" applyFill="1" applyBorder="1" applyAlignment="1" applyProtection="1">
      <alignment horizontal="center" vertical="center"/>
    </xf>
    <xf numFmtId="0" fontId="16" fillId="2" borderId="11" xfId="0" applyNumberFormat="1" applyFont="1" applyFill="1" applyBorder="1" applyAlignment="1" applyProtection="1">
      <alignment horizontal="right" vertical="center" wrapText="1"/>
    </xf>
    <xf numFmtId="0" fontId="16" fillId="2" borderId="10" xfId="0" applyNumberFormat="1" applyFont="1" applyFill="1" applyBorder="1" applyAlignment="1" applyProtection="1">
      <alignment horizontal="center" vertical="center" wrapText="1"/>
      <protection locked="0"/>
    </xf>
    <xf numFmtId="0" fontId="16" fillId="0" borderId="5" xfId="0" applyNumberFormat="1" applyFont="1" applyFill="1" applyBorder="1" applyAlignment="1" applyProtection="1">
      <alignment horizontal="center" vertical="center" wrapText="1"/>
      <protection locked="0"/>
    </xf>
    <xf numFmtId="38" fontId="16" fillId="0" borderId="5" xfId="1" applyFont="1" applyFill="1" applyBorder="1" applyAlignment="1" applyProtection="1">
      <alignment vertical="center" wrapText="1"/>
      <protection locked="0"/>
    </xf>
    <xf numFmtId="0" fontId="16" fillId="2" borderId="1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wrapText="1"/>
      <protection locked="0"/>
    </xf>
    <xf numFmtId="178" fontId="16" fillId="0" borderId="5"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center" wrapText="1" shrinkToFit="1"/>
      <protection locked="0"/>
    </xf>
    <xf numFmtId="38" fontId="2" fillId="0" borderId="0" xfId="1" applyFont="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vertical="center" wrapText="1" shrinkToFit="1"/>
      <protection locked="0"/>
    </xf>
    <xf numFmtId="0" fontId="2" fillId="0" borderId="12" xfId="0" applyFont="1" applyBorder="1" applyAlignment="1" applyProtection="1">
      <alignment vertical="center" shrinkToFi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right" vertical="center" wrapText="1"/>
      <protection locked="0"/>
    </xf>
    <xf numFmtId="0" fontId="2" fillId="0" borderId="5" xfId="0" applyFont="1" applyBorder="1" applyAlignment="1" applyProtection="1">
      <alignment vertical="center" wrapText="1"/>
      <protection locked="0"/>
    </xf>
    <xf numFmtId="0" fontId="2" fillId="2" borderId="5" xfId="0" applyFont="1" applyFill="1" applyBorder="1" applyAlignment="1" applyProtection="1">
      <alignment horizontal="center" vertical="center"/>
      <protection locked="0"/>
    </xf>
    <xf numFmtId="177" fontId="2" fillId="2" borderId="5"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horizontal="center" vertical="center"/>
      <protection locked="0"/>
    </xf>
    <xf numFmtId="38" fontId="2" fillId="2" borderId="5" xfId="1" applyFont="1" applyFill="1" applyBorder="1" applyAlignment="1" applyProtection="1">
      <alignment vertical="center"/>
      <protection locked="0"/>
    </xf>
    <xf numFmtId="49" fontId="2" fillId="2" borderId="11"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38" fontId="2" fillId="2" borderId="5" xfId="1" applyFont="1" applyFill="1" applyBorder="1" applyAlignment="1" applyProtection="1">
      <alignment horizontal="right" vertical="center"/>
      <protection locked="0"/>
    </xf>
    <xf numFmtId="178" fontId="2" fillId="2" borderId="5" xfId="0" applyNumberFormat="1" applyFont="1" applyFill="1" applyBorder="1" applyAlignment="1" applyProtection="1">
      <alignment horizontal="right" vertical="center"/>
      <protection locked="0"/>
    </xf>
    <xf numFmtId="0" fontId="2" fillId="2" borderId="5" xfId="0" applyNumberFormat="1" applyFont="1" applyFill="1" applyBorder="1" applyAlignment="1" applyProtection="1">
      <alignment horizontal="center" vertical="center"/>
      <protection locked="0"/>
    </xf>
    <xf numFmtId="178" fontId="2" fillId="2" borderId="5" xfId="0" applyNumberFormat="1" applyFont="1" applyFill="1" applyBorder="1" applyAlignment="1" applyProtection="1">
      <alignment horizontal="center" vertical="center"/>
      <protection locked="0"/>
    </xf>
    <xf numFmtId="0" fontId="2" fillId="0" borderId="5" xfId="0" applyFont="1" applyBorder="1" applyAlignment="1" applyProtection="1">
      <alignment vertical="center" shrinkToFit="1"/>
      <protection locked="0"/>
    </xf>
    <xf numFmtId="0" fontId="2" fillId="0" borderId="0" xfId="0" applyFont="1" applyAlignment="1" applyProtection="1">
      <alignment vertical="center" wrapText="1"/>
      <protection locked="0"/>
    </xf>
    <xf numFmtId="177" fontId="2" fillId="0" borderId="0" xfId="0" applyNumberFormat="1" applyFont="1" applyProtection="1">
      <alignment vertical="center"/>
      <protection locked="0"/>
    </xf>
    <xf numFmtId="0" fontId="2" fillId="0" borderId="0" xfId="0" applyFont="1" applyAlignment="1" applyProtection="1">
      <alignment horizontal="right" vertical="center"/>
      <protection locked="0"/>
    </xf>
    <xf numFmtId="0" fontId="2" fillId="0" borderId="0" xfId="0" applyNumberFormat="1" applyFont="1" applyAlignment="1" applyProtection="1">
      <alignment horizontal="center" vertical="center"/>
      <protection locked="0"/>
    </xf>
    <xf numFmtId="38" fontId="2" fillId="0" borderId="0" xfId="1" applyFont="1" applyProtection="1">
      <alignment vertical="center"/>
      <protection locked="0"/>
    </xf>
    <xf numFmtId="178" fontId="2" fillId="0" borderId="0" xfId="0" applyNumberFormat="1" applyFont="1" applyProtection="1">
      <alignment vertical="center"/>
      <protection locked="0"/>
    </xf>
    <xf numFmtId="0" fontId="2" fillId="0" borderId="0" xfId="0" applyNumberFormat="1" applyFont="1" applyProtection="1">
      <alignment vertical="center"/>
      <protection locked="0"/>
    </xf>
    <xf numFmtId="178" fontId="8" fillId="0" borderId="5"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0" xfId="0" applyFont="1" applyFill="1" applyAlignment="1" applyProtection="1">
      <alignment vertical="center"/>
      <protection locked="0"/>
    </xf>
    <xf numFmtId="178" fontId="11" fillId="0" borderId="0" xfId="0" applyNumberFormat="1" applyFont="1" applyBorder="1" applyAlignment="1" applyProtection="1">
      <alignment horizontal="left" vertical="center" wrapText="1"/>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177" fontId="5" fillId="2" borderId="15" xfId="0" applyNumberFormat="1" applyFont="1" applyFill="1" applyBorder="1" applyAlignment="1" applyProtection="1">
      <alignment horizontal="center" vertical="center"/>
    </xf>
    <xf numFmtId="177" fontId="5" fillId="2" borderId="14"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2" fillId="0" borderId="15" xfId="0" applyFont="1" applyBorder="1" applyAlignment="1" applyProtection="1">
      <alignment horizontal="center" vertical="center"/>
    </xf>
    <xf numFmtId="0" fontId="2" fillId="0" borderId="14" xfId="0" applyFont="1" applyBorder="1" applyAlignment="1" applyProtection="1">
      <alignment horizontal="center" vertical="center"/>
    </xf>
    <xf numFmtId="177" fontId="2" fillId="2" borderId="15" xfId="0" applyNumberFormat="1" applyFont="1" applyFill="1" applyBorder="1" applyAlignment="1" applyProtection="1">
      <alignment horizontal="center" vertical="center"/>
    </xf>
    <xf numFmtId="177" fontId="2" fillId="2" borderId="14" xfId="0" applyNumberFormat="1" applyFont="1" applyFill="1" applyBorder="1" applyAlignment="1" applyProtection="1">
      <alignment horizontal="center" vertical="center"/>
    </xf>
  </cellXfs>
  <cellStyles count="2">
    <cellStyle name="桁区切り" xfId="1" builtinId="6"/>
    <cellStyle name="標準" xfId="0" builtinId="0"/>
  </cellStyles>
  <dxfs count="3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333374</xdr:colOff>
      <xdr:row>0</xdr:row>
      <xdr:rowOff>79375</xdr:rowOff>
    </xdr:from>
    <xdr:ext cx="7270751" cy="539750"/>
    <xdr:sp macro="" textlink="">
      <xdr:nvSpPr>
        <xdr:cNvPr id="2" name="角丸四角形 1">
          <a:extLst>
            <a:ext uri="{FF2B5EF4-FFF2-40B4-BE49-F238E27FC236}">
              <a16:creationId xmlns:a16="http://schemas.microsoft.com/office/drawing/2014/main" id="{00000000-0008-0000-0100-000008000000}"/>
            </a:ext>
          </a:extLst>
        </xdr:cNvPr>
        <xdr:cNvSpPr/>
      </xdr:nvSpPr>
      <xdr:spPr>
        <a:xfrm>
          <a:off x="682624" y="79375"/>
          <a:ext cx="7270751" cy="539750"/>
        </a:xfrm>
        <a:prstGeom prst="roundRect">
          <a:avLst/>
        </a:prstGeom>
        <a:solidFill>
          <a:srgbClr val="FFFF00"/>
        </a:solidFill>
        <a:ln w="38100" cmpd="sng">
          <a:solidFill>
            <a:schemeClr val="tx1"/>
          </a:solidFill>
          <a:prstDash val="solid"/>
        </a:ln>
      </xdr:spPr>
      <xdr:style>
        <a:lnRef idx="2">
          <a:schemeClr val="accent2"/>
        </a:lnRef>
        <a:fillRef idx="1">
          <a:schemeClr val="lt1"/>
        </a:fillRef>
        <a:effectRef idx="0">
          <a:schemeClr val="accent2"/>
        </a:effectRef>
        <a:fontRef idx="minor">
          <a:schemeClr val="dk1"/>
        </a:fontRef>
      </xdr:style>
      <xdr:txBody>
        <a:bodyPr vertOverflow="clip" horzOverflow="clip" wrap="square" numCol="1" spcCol="0" rtlCol="0" anchor="ctr" anchorCtr="1">
          <a:noAutofit/>
        </a:bodyPr>
        <a:lstStyle/>
        <a:p>
          <a:pPr algn="l">
            <a:lnSpc>
              <a:spcPts val="1100"/>
            </a:lnSpc>
          </a:pPr>
          <a:r>
            <a:rPr kumimoji="1" lang="ja-JP" altLang="en-US" sz="1800" b="0" i="0">
              <a:solidFill>
                <a:sysClr val="windowText" lastClr="000000"/>
              </a:solidFill>
              <a:latin typeface="Meiryo UI" panose="020B0604030504040204" pitchFamily="50" charset="-128"/>
              <a:ea typeface="Meiryo UI" panose="020B0604030504040204" pitchFamily="50" charset="-128"/>
            </a:rPr>
            <a:t>必ず「★記入例」に記載している注意事項をご確認のうえ、記入してください。</a:t>
          </a:r>
          <a:endParaRPr kumimoji="1" lang="en-US" altLang="ja-JP" sz="1800" b="0" i="0">
            <a:solidFill>
              <a:sysClr val="windowText" lastClr="000000"/>
            </a:solidFill>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36287</xdr:colOff>
      <xdr:row>27</xdr:row>
      <xdr:rowOff>381000</xdr:rowOff>
    </xdr:from>
    <xdr:to>
      <xdr:col>17</xdr:col>
      <xdr:colOff>1099038</xdr:colOff>
      <xdr:row>34</xdr:row>
      <xdr:rowOff>122463</xdr:rowOff>
    </xdr:to>
    <xdr:sp macro="" textlink="">
      <xdr:nvSpPr>
        <xdr:cNvPr id="54" name="角丸四角形 53">
          <a:extLst>
            <a:ext uri="{FF2B5EF4-FFF2-40B4-BE49-F238E27FC236}">
              <a16:creationId xmlns:a16="http://schemas.microsoft.com/office/drawing/2014/main" id="{00000000-0008-0000-0100-000007000000}"/>
            </a:ext>
          </a:extLst>
        </xdr:cNvPr>
        <xdr:cNvSpPr/>
      </xdr:nvSpPr>
      <xdr:spPr>
        <a:xfrm>
          <a:off x="36287" y="8469923"/>
          <a:ext cx="13357328" cy="154388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290111</xdr:colOff>
      <xdr:row>12</xdr:row>
      <xdr:rowOff>483576</xdr:rowOff>
    </xdr:from>
    <xdr:to>
      <xdr:col>3</xdr:col>
      <xdr:colOff>337038</xdr:colOff>
      <xdr:row>27</xdr:row>
      <xdr:rowOff>381002</xdr:rowOff>
    </xdr:to>
    <xdr:cxnSp macro="">
      <xdr:nvCxnSpPr>
        <xdr:cNvPr id="77" name="直線コネクタ 76">
          <a:extLst>
            <a:ext uri="{FF2B5EF4-FFF2-40B4-BE49-F238E27FC236}">
              <a16:creationId xmlns:a16="http://schemas.microsoft.com/office/drawing/2014/main" id="{00000000-0008-0000-0100-000005000000}"/>
            </a:ext>
          </a:extLst>
        </xdr:cNvPr>
        <xdr:cNvCxnSpPr>
          <a:endCxn id="58" idx="2"/>
        </xdr:cNvCxnSpPr>
      </xdr:nvCxnSpPr>
      <xdr:spPr>
        <a:xfrm flipH="1" flipV="1">
          <a:off x="1814111" y="7825153"/>
          <a:ext cx="1102004" cy="64477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765053</xdr:colOff>
      <xdr:row>8</xdr:row>
      <xdr:rowOff>735833</xdr:rowOff>
    </xdr:from>
    <xdr:to>
      <xdr:col>3</xdr:col>
      <xdr:colOff>929473</xdr:colOff>
      <xdr:row>9</xdr:row>
      <xdr:rowOff>341226</xdr:rowOff>
    </xdr:to>
    <xdr:cxnSp macro="">
      <xdr:nvCxnSpPr>
        <xdr:cNvPr id="9" name="直線コネクタ 8">
          <a:extLst>
            <a:ext uri="{FF2B5EF4-FFF2-40B4-BE49-F238E27FC236}">
              <a16:creationId xmlns:a16="http://schemas.microsoft.com/office/drawing/2014/main" id="{00000000-0008-0000-0100-000009000000}"/>
            </a:ext>
          </a:extLst>
        </xdr:cNvPr>
        <xdr:cNvCxnSpPr>
          <a:endCxn id="7" idx="2"/>
        </xdr:cNvCxnSpPr>
      </xdr:nvCxnSpPr>
      <xdr:spPr>
        <a:xfrm flipH="1" flipV="1">
          <a:off x="3344130" y="4897525"/>
          <a:ext cx="164420" cy="382047"/>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175847</xdr:colOff>
      <xdr:row>7</xdr:row>
      <xdr:rowOff>234462</xdr:rowOff>
    </xdr:from>
    <xdr:to>
      <xdr:col>6</xdr:col>
      <xdr:colOff>263770</xdr:colOff>
      <xdr:row>9</xdr:row>
      <xdr:rowOff>366347</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V="1">
          <a:off x="4733193" y="3619500"/>
          <a:ext cx="849923" cy="1685193"/>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830039</xdr:colOff>
      <xdr:row>8</xdr:row>
      <xdr:rowOff>625933</xdr:rowOff>
    </xdr:from>
    <xdr:to>
      <xdr:col>17</xdr:col>
      <xdr:colOff>923192</xdr:colOff>
      <xdr:row>9</xdr:row>
      <xdr:rowOff>527539</xdr:rowOff>
    </xdr:to>
    <xdr:cxnSp macro="">
      <xdr:nvCxnSpPr>
        <xdr:cNvPr id="34" name="直線コネクタ 33">
          <a:extLst>
            <a:ext uri="{FF2B5EF4-FFF2-40B4-BE49-F238E27FC236}">
              <a16:creationId xmlns:a16="http://schemas.microsoft.com/office/drawing/2014/main" id="{00000000-0008-0000-0100-000010000000}"/>
            </a:ext>
          </a:extLst>
        </xdr:cNvPr>
        <xdr:cNvCxnSpPr/>
      </xdr:nvCxnSpPr>
      <xdr:spPr>
        <a:xfrm flipH="1" flipV="1">
          <a:off x="12084193" y="4787625"/>
          <a:ext cx="1133576" cy="67826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476250</xdr:colOff>
      <xdr:row>8</xdr:row>
      <xdr:rowOff>629069</xdr:rowOff>
    </xdr:from>
    <xdr:to>
      <xdr:col>15</xdr:col>
      <xdr:colOff>598714</xdr:colOff>
      <xdr:row>9</xdr:row>
      <xdr:rowOff>343318</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flipV="1">
          <a:off x="10748596" y="4790761"/>
          <a:ext cx="122464" cy="490903"/>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734786</xdr:rowOff>
    </xdr:from>
    <xdr:to>
      <xdr:col>2</xdr:col>
      <xdr:colOff>936625</xdr:colOff>
      <xdr:row>8</xdr:row>
      <xdr:rowOff>653143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51692" y="3343171"/>
          <a:ext cx="2108933" cy="147166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55475</xdr:colOff>
      <xdr:row>9</xdr:row>
      <xdr:rowOff>280518</xdr:rowOff>
    </xdr:from>
    <xdr:ext cx="1959428" cy="730598"/>
    <xdr:sp macro="" textlink="">
      <xdr:nvSpPr>
        <xdr:cNvPr id="4" name="角丸四角形 14">
          <a:extLst>
            <a:ext uri="{FF2B5EF4-FFF2-40B4-BE49-F238E27FC236}">
              <a16:creationId xmlns:a16="http://schemas.microsoft.com/office/drawing/2014/main" id="{00000000-0008-0000-0100-000004000000}"/>
            </a:ext>
          </a:extLst>
        </xdr:cNvPr>
        <xdr:cNvSpPr/>
      </xdr:nvSpPr>
      <xdr:spPr>
        <a:xfrm>
          <a:off x="407167" y="5218864"/>
          <a:ext cx="1959428" cy="730598"/>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 rtlCol="0" anchor="t">
          <a:noAutofit/>
        </a:bodyPr>
        <a:lstStyle/>
        <a:p>
          <a:pPr algn="l">
            <a:lnSpc>
              <a:spcPts val="13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oneCellAnchor>
  <xdr:twoCellAnchor>
    <xdr:from>
      <xdr:col>1</xdr:col>
      <xdr:colOff>1035189</xdr:colOff>
      <xdr:row>8</xdr:row>
      <xdr:rowOff>593484</xdr:rowOff>
    </xdr:from>
    <xdr:to>
      <xdr:col>2</xdr:col>
      <xdr:colOff>13921</xdr:colOff>
      <xdr:row>9</xdr:row>
      <xdr:rowOff>280518</xdr:rowOff>
    </xdr:to>
    <xdr:cxnSp macro="">
      <xdr:nvCxnSpPr>
        <xdr:cNvPr id="5" name="直線コネクタ 4">
          <a:extLst>
            <a:ext uri="{FF2B5EF4-FFF2-40B4-BE49-F238E27FC236}">
              <a16:creationId xmlns:a16="http://schemas.microsoft.com/office/drawing/2014/main" id="{00000000-0008-0000-0100-000005000000}"/>
            </a:ext>
          </a:extLst>
        </xdr:cNvPr>
        <xdr:cNvCxnSpPr>
          <a:stCxn id="4" idx="0"/>
        </xdr:cNvCxnSpPr>
      </xdr:nvCxnSpPr>
      <xdr:spPr>
        <a:xfrm flipV="1">
          <a:off x="1386881" y="4755176"/>
          <a:ext cx="151040" cy="463688"/>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35413</xdr:colOff>
      <xdr:row>4</xdr:row>
      <xdr:rowOff>69083</xdr:rowOff>
    </xdr:from>
    <xdr:to>
      <xdr:col>3</xdr:col>
      <xdr:colOff>1487365</xdr:colOff>
      <xdr:row>8</xdr:row>
      <xdr:rowOff>735833</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614490" y="1607737"/>
          <a:ext cx="1451952" cy="328978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41869</xdr:colOff>
      <xdr:row>9</xdr:row>
      <xdr:rowOff>278423</xdr:rowOff>
    </xdr:from>
    <xdr:ext cx="1417410" cy="747347"/>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620946" y="5216769"/>
          <a:ext cx="1417410" cy="747347"/>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numCol="1" spcCol="0" rtlCol="0" anchor="ctr" anchorCtr="1">
          <a:noAutofit/>
        </a:bodyPr>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oneCellAnchor>
  <xdr:twoCellAnchor>
    <xdr:from>
      <xdr:col>4</xdr:col>
      <xdr:colOff>100484</xdr:colOff>
      <xdr:row>9</xdr:row>
      <xdr:rowOff>280516</xdr:rowOff>
    </xdr:from>
    <xdr:to>
      <xdr:col>7</xdr:col>
      <xdr:colOff>75990</xdr:colOff>
      <xdr:row>11</xdr:row>
      <xdr:rowOff>542192</xdr:rowOff>
    </xdr:to>
    <xdr:sp macro="" textlink="">
      <xdr:nvSpPr>
        <xdr:cNvPr id="10" name="角丸四角形 14">
          <a:extLst>
            <a:ext uri="{FF2B5EF4-FFF2-40B4-BE49-F238E27FC236}">
              <a16:creationId xmlns:a16="http://schemas.microsoft.com/office/drawing/2014/main" id="{00000000-0008-0000-0100-00000A000000}"/>
            </a:ext>
          </a:extLst>
        </xdr:cNvPr>
        <xdr:cNvSpPr/>
      </xdr:nvSpPr>
      <xdr:spPr>
        <a:xfrm>
          <a:off x="4232869" y="5218862"/>
          <a:ext cx="1924467" cy="1814984"/>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lnSpc>
              <a:spcPts val="1100"/>
            </a:lnSpc>
          </a:pPr>
          <a:r>
            <a:rPr kumimoji="1" lang="ja-JP" altLang="en-US" sz="12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a:t>
          </a:r>
          <a:endParaRPr kumimoji="1" lang="en-US" altLang="ja-JP" sz="1200" b="0" i="0" kern="1200" baseline="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200" b="0" i="0" kern="1200" baseline="0">
              <a:solidFill>
                <a:sysClr val="windowText" lastClr="000000"/>
              </a:solidFill>
              <a:latin typeface="Meiryo UI" panose="020B0604030504040204" pitchFamily="50" charset="-128"/>
              <a:ea typeface="Meiryo UI" panose="020B0604030504040204" pitchFamily="50" charset="-128"/>
            </a:rPr>
            <a:t>構造体について空欄となっている例が多くありますので必ず選択して下さい。</a:t>
          </a:r>
          <a:endParaRPr kumimoji="1" lang="en-US" altLang="ja-JP" sz="1200" b="0" i="0" kern="1200" baseline="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200" b="0" i="0" kern="1200" baseline="0">
              <a:solidFill>
                <a:sysClr val="windowText" lastClr="000000"/>
              </a:solidFill>
              <a:latin typeface="Meiryo UI" panose="020B0604030504040204" pitchFamily="50" charset="-128"/>
              <a:ea typeface="Meiryo UI" panose="020B0604030504040204" pitchFamily="50" charset="-128"/>
            </a:rPr>
            <a:t>単価については、構造体を選択すると事務連絡に記載の額が自動で入力されます。</a:t>
          </a:r>
          <a:endParaRPr kumimoji="1" lang="en-US" altLang="ja-JP" sz="12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54429</xdr:colOff>
      <xdr:row>4</xdr:row>
      <xdr:rowOff>68036</xdr:rowOff>
    </xdr:from>
    <xdr:to>
      <xdr:col>7</xdr:col>
      <xdr:colOff>966108</xdr:colOff>
      <xdr:row>7</xdr:row>
      <xdr:rowOff>247651</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163786" y="1605643"/>
          <a:ext cx="2871108" cy="201657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11906250" y="1592035"/>
          <a:ext cx="612322" cy="3116035"/>
        </a:xfrm>
        <a:prstGeom prst="round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87923</xdr:colOff>
      <xdr:row>8</xdr:row>
      <xdr:rowOff>639537</xdr:rowOff>
    </xdr:from>
    <xdr:to>
      <xdr:col>12</xdr:col>
      <xdr:colOff>122464</xdr:colOff>
      <xdr:row>9</xdr:row>
      <xdr:rowOff>527539</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8938846" y="4801229"/>
          <a:ext cx="840503" cy="664656"/>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27213</xdr:colOff>
      <xdr:row>4</xdr:row>
      <xdr:rowOff>68035</xdr:rowOff>
    </xdr:from>
    <xdr:to>
      <xdr:col>17</xdr:col>
      <xdr:colOff>1319892</xdr:colOff>
      <xdr:row>8</xdr:row>
      <xdr:rowOff>625927</xdr:rowOff>
    </xdr:to>
    <xdr:sp macro="" textlink="">
      <xdr:nvSpPr>
        <xdr:cNvPr id="23" name="角丸四角形 22">
          <a:extLst>
            <a:ext uri="{FF2B5EF4-FFF2-40B4-BE49-F238E27FC236}">
              <a16:creationId xmlns:a16="http://schemas.microsoft.com/office/drawing/2014/main" id="{00000000-0008-0000-0100-00000B000000}"/>
            </a:ext>
          </a:extLst>
        </xdr:cNvPr>
        <xdr:cNvSpPr/>
      </xdr:nvSpPr>
      <xdr:spPr>
        <a:xfrm>
          <a:off x="12436927" y="1605642"/>
          <a:ext cx="1292679" cy="3170464"/>
        </a:xfrm>
        <a:prstGeom prst="round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735836</xdr:colOff>
      <xdr:row>8</xdr:row>
      <xdr:rowOff>624887</xdr:rowOff>
    </xdr:from>
    <xdr:to>
      <xdr:col>18</xdr:col>
      <xdr:colOff>813288</xdr:colOff>
      <xdr:row>9</xdr:row>
      <xdr:rowOff>339134</xdr:rowOff>
    </xdr:to>
    <xdr:cxnSp macro="">
      <xdr:nvCxnSpPr>
        <xdr:cNvPr id="24" name="直線コネクタ 23">
          <a:extLst>
            <a:ext uri="{FF2B5EF4-FFF2-40B4-BE49-F238E27FC236}">
              <a16:creationId xmlns:a16="http://schemas.microsoft.com/office/drawing/2014/main" id="{00000000-0008-0000-0100-000010000000}"/>
            </a:ext>
          </a:extLst>
        </xdr:cNvPr>
        <xdr:cNvCxnSpPr>
          <a:stCxn id="25" idx="0"/>
        </xdr:cNvCxnSpPr>
      </xdr:nvCxnSpPr>
      <xdr:spPr>
        <a:xfrm flipH="1" flipV="1">
          <a:off x="13030413" y="4786579"/>
          <a:ext cx="1425606" cy="490901"/>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190499</xdr:colOff>
      <xdr:row>9</xdr:row>
      <xdr:rowOff>339134</xdr:rowOff>
    </xdr:from>
    <xdr:to>
      <xdr:col>19</xdr:col>
      <xdr:colOff>586153</xdr:colOff>
      <xdr:row>10</xdr:row>
      <xdr:rowOff>512883</xdr:rowOff>
    </xdr:to>
    <xdr:sp macro="" textlink="">
      <xdr:nvSpPr>
        <xdr:cNvPr id="25" name="角丸四角形 2">
          <a:extLst>
            <a:ext uri="{FF2B5EF4-FFF2-40B4-BE49-F238E27FC236}">
              <a16:creationId xmlns:a16="http://schemas.microsoft.com/office/drawing/2014/main" id="{00000000-0008-0000-0100-00000E000000}"/>
            </a:ext>
          </a:extLst>
        </xdr:cNvPr>
        <xdr:cNvSpPr/>
      </xdr:nvSpPr>
      <xdr:spPr>
        <a:xfrm>
          <a:off x="13833230" y="5277480"/>
          <a:ext cx="1245577" cy="95040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lnSpc>
              <a:spcPts val="1100"/>
            </a:lnSpc>
          </a:pPr>
          <a:r>
            <a:rPr kumimoji="1" lang="ja-JP" altLang="en-US" sz="1200" b="0" i="0" u="none">
              <a:solidFill>
                <a:sysClr val="windowText" lastClr="000000"/>
              </a:solidFill>
              <a:latin typeface="Meiryo UI" panose="020B0604030504040204" pitchFamily="50" charset="-128"/>
              <a:ea typeface="Meiryo UI" panose="020B0604030504040204" pitchFamily="50" charset="-128"/>
            </a:rPr>
            <a:t>令和</a:t>
          </a:r>
          <a:r>
            <a:rPr kumimoji="1" lang="en-US" altLang="ja-JP" sz="1200" b="0" i="0" u="none">
              <a:solidFill>
                <a:sysClr val="windowText" lastClr="000000"/>
              </a:solidFill>
              <a:latin typeface="Meiryo UI" panose="020B0604030504040204" pitchFamily="50" charset="-128"/>
              <a:ea typeface="Meiryo UI" panose="020B0604030504040204" pitchFamily="50" charset="-128"/>
            </a:rPr>
            <a:t>4</a:t>
          </a:r>
          <a:r>
            <a:rPr kumimoji="1" lang="ja-JP" altLang="en-US" sz="1200" b="0" i="0" u="none">
              <a:solidFill>
                <a:sysClr val="windowText" lastClr="000000"/>
              </a:solidFill>
              <a:latin typeface="Meiryo UI" panose="020B0604030504040204" pitchFamily="50" charset="-128"/>
              <a:ea typeface="Meiryo UI" panose="020B0604030504040204" pitchFamily="50" charset="-128"/>
            </a:rPr>
            <a:t>年度中に完了する事業が対象です</a:t>
          </a:r>
          <a:r>
            <a:rPr kumimoji="1" lang="ja-JP" altLang="en-US" sz="1200" b="0" i="0">
              <a:solidFill>
                <a:sysClr val="windowText" lastClr="000000"/>
              </a:solidFill>
              <a:latin typeface="Meiryo UI" panose="020B0604030504040204" pitchFamily="50" charset="-128"/>
              <a:ea typeface="Meiryo UI" panose="020B0604030504040204" pitchFamily="50" charset="-128"/>
            </a:rPr>
            <a:t>。</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81643</xdr:colOff>
      <xdr:row>4</xdr:row>
      <xdr:rowOff>68035</xdr:rowOff>
    </xdr:from>
    <xdr:to>
      <xdr:col>16</xdr:col>
      <xdr:colOff>981076</xdr:colOff>
      <xdr:row>8</xdr:row>
      <xdr:rowOff>625927</xdr:rowOff>
    </xdr:to>
    <xdr:sp macro="" textlink="">
      <xdr:nvSpPr>
        <xdr:cNvPr id="32" name="角丸四角形 31">
          <a:extLst>
            <a:ext uri="{FF2B5EF4-FFF2-40B4-BE49-F238E27FC236}">
              <a16:creationId xmlns:a16="http://schemas.microsoft.com/office/drawing/2014/main" id="{00000000-0008-0000-0100-00000B000000}"/>
            </a:ext>
          </a:extLst>
        </xdr:cNvPr>
        <xdr:cNvSpPr/>
      </xdr:nvSpPr>
      <xdr:spPr>
        <a:xfrm>
          <a:off x="11457214" y="1605642"/>
          <a:ext cx="899433" cy="3170464"/>
        </a:xfrm>
        <a:prstGeom prst="round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1011115</xdr:colOff>
      <xdr:row>9</xdr:row>
      <xdr:rowOff>307733</xdr:rowOff>
    </xdr:from>
    <xdr:ext cx="1377462" cy="1729152"/>
    <xdr:sp macro="" textlink="">
      <xdr:nvSpPr>
        <xdr:cNvPr id="33" name="角丸四角形 2">
          <a:extLst>
            <a:ext uri="{FF2B5EF4-FFF2-40B4-BE49-F238E27FC236}">
              <a16:creationId xmlns:a16="http://schemas.microsoft.com/office/drawing/2014/main" id="{00000000-0008-0000-0100-00000E000000}"/>
            </a:ext>
          </a:extLst>
        </xdr:cNvPr>
        <xdr:cNvSpPr/>
      </xdr:nvSpPr>
      <xdr:spPr>
        <a:xfrm>
          <a:off x="12265269" y="5246079"/>
          <a:ext cx="1377462" cy="1729152"/>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72000" bIns="72000" rtlCol="0" anchor="ctr" anchorCtr="1">
          <a:noAutofit/>
        </a:bodyPr>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「事業着手」とは契約締結のことをさします。</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内定前の事業着手は補助対象外です。</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xdr:txBody>
    </xdr:sp>
    <xdr:clientData/>
  </xdr:oneCellAnchor>
  <xdr:oneCellAnchor>
    <xdr:from>
      <xdr:col>15</xdr:col>
      <xdr:colOff>176892</xdr:colOff>
      <xdr:row>10</xdr:row>
      <xdr:rowOff>27214</xdr:rowOff>
    </xdr:from>
    <xdr:ext cx="184731" cy="264560"/>
    <xdr:sp macro="" textlink="">
      <xdr:nvSpPr>
        <xdr:cNvPr id="39" name="テキスト ボックス 38"/>
        <xdr:cNvSpPr txBox="1"/>
      </xdr:nvSpPr>
      <xdr:spPr>
        <a:xfrm>
          <a:off x="12709071"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13607</xdr:colOff>
      <xdr:row>4</xdr:row>
      <xdr:rowOff>54429</xdr:rowOff>
    </xdr:from>
    <xdr:to>
      <xdr:col>21</xdr:col>
      <xdr:colOff>2183423</xdr:colOff>
      <xdr:row>8</xdr:row>
      <xdr:rowOff>693964</xdr:rowOff>
    </xdr:to>
    <xdr:sp macro="" textlink="">
      <xdr:nvSpPr>
        <xdr:cNvPr id="49" name="角丸四角形 48">
          <a:extLst>
            <a:ext uri="{FF2B5EF4-FFF2-40B4-BE49-F238E27FC236}">
              <a16:creationId xmlns:a16="http://schemas.microsoft.com/office/drawing/2014/main" id="{00000000-0008-0000-0100-00000B000000}"/>
            </a:ext>
          </a:extLst>
        </xdr:cNvPr>
        <xdr:cNvSpPr/>
      </xdr:nvSpPr>
      <xdr:spPr>
        <a:xfrm>
          <a:off x="16206107" y="1593083"/>
          <a:ext cx="2169816" cy="326257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639535</xdr:colOff>
      <xdr:row>8</xdr:row>
      <xdr:rowOff>693964</xdr:rowOff>
    </xdr:from>
    <xdr:to>
      <xdr:col>21</xdr:col>
      <xdr:colOff>1279071</xdr:colOff>
      <xdr:row>10</xdr:row>
      <xdr:rowOff>27214</xdr:rowOff>
    </xdr:to>
    <xdr:cxnSp macro="">
      <xdr:nvCxnSpPr>
        <xdr:cNvPr id="51" name="直線コネクタ 50">
          <a:extLst>
            <a:ext uri="{FF2B5EF4-FFF2-40B4-BE49-F238E27FC236}">
              <a16:creationId xmlns:a16="http://schemas.microsoft.com/office/drawing/2014/main" id="{00000000-0008-0000-0100-000010000000}"/>
            </a:ext>
          </a:extLst>
        </xdr:cNvPr>
        <xdr:cNvCxnSpPr/>
      </xdr:nvCxnSpPr>
      <xdr:spPr>
        <a:xfrm flipV="1">
          <a:off x="16927285" y="4844143"/>
          <a:ext cx="639536" cy="88446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129092</xdr:colOff>
      <xdr:row>12</xdr:row>
      <xdr:rowOff>43961</xdr:rowOff>
    </xdr:from>
    <xdr:ext cx="3370038" cy="439615"/>
    <xdr:sp macro="" textlink="">
      <xdr:nvSpPr>
        <xdr:cNvPr id="58" name="角丸四角形 57">
          <a:extLst>
            <a:ext uri="{FF2B5EF4-FFF2-40B4-BE49-F238E27FC236}">
              <a16:creationId xmlns:a16="http://schemas.microsoft.com/office/drawing/2014/main" id="{00000000-0008-0000-0100-000008000000}"/>
            </a:ext>
          </a:extLst>
        </xdr:cNvPr>
        <xdr:cNvSpPr/>
      </xdr:nvSpPr>
      <xdr:spPr>
        <a:xfrm>
          <a:off x="129092" y="7385538"/>
          <a:ext cx="3370038" cy="43961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numCol="1" spcCol="0" rtlCol="0" anchor="ctr" anchorCtr="1">
          <a:noAutofit/>
        </a:bodyPr>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下記注意事項について、必ずご確認ください。</a:t>
          </a:r>
        </a:p>
      </xdr:txBody>
    </xdr:sp>
    <xdr:clientData/>
  </xdr:oneCellAnchor>
  <xdr:oneCellAnchor>
    <xdr:from>
      <xdr:col>19</xdr:col>
      <xdr:colOff>821924</xdr:colOff>
      <xdr:row>9</xdr:row>
      <xdr:rowOff>330756</xdr:rowOff>
    </xdr:from>
    <xdr:ext cx="2768269" cy="1193244"/>
    <xdr:sp macro="" textlink="">
      <xdr:nvSpPr>
        <xdr:cNvPr id="50" name="角丸四角形 2">
          <a:extLst>
            <a:ext uri="{FF2B5EF4-FFF2-40B4-BE49-F238E27FC236}">
              <a16:creationId xmlns:a16="http://schemas.microsoft.com/office/drawing/2014/main" id="{00000000-0008-0000-0100-00000E000000}"/>
            </a:ext>
          </a:extLst>
        </xdr:cNvPr>
        <xdr:cNvSpPr/>
      </xdr:nvSpPr>
      <xdr:spPr>
        <a:xfrm>
          <a:off x="15314578" y="5269102"/>
          <a:ext cx="2768269" cy="1193244"/>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72000" bIns="72000" rtlCol="0" anchor="ctr" anchorCtr="1">
          <a:noAutofit/>
        </a:bodyPr>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工事内容について、補助事業に合致していることがわかるよう、できる限り具体的に記載してください。必要に応じてヒアリングを行う場合があります。</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xdr:txBody>
    </xdr:sp>
    <xdr:clientData/>
  </xdr:oneCellAnchor>
  <xdr:oneCellAnchor>
    <xdr:from>
      <xdr:col>1</xdr:col>
      <xdr:colOff>58616</xdr:colOff>
      <xdr:row>1</xdr:row>
      <xdr:rowOff>13608</xdr:rowOff>
    </xdr:from>
    <xdr:ext cx="1385834" cy="411353"/>
    <xdr:sp macro="" textlink="">
      <xdr:nvSpPr>
        <xdr:cNvPr id="70" name="角丸四角形 69">
          <a:extLst>
            <a:ext uri="{FF2B5EF4-FFF2-40B4-BE49-F238E27FC236}">
              <a16:creationId xmlns:a16="http://schemas.microsoft.com/office/drawing/2014/main" id="{00000000-0008-0000-0100-000008000000}"/>
            </a:ext>
          </a:extLst>
        </xdr:cNvPr>
        <xdr:cNvSpPr/>
      </xdr:nvSpPr>
      <xdr:spPr>
        <a:xfrm>
          <a:off x="410308" y="248070"/>
          <a:ext cx="1385834" cy="411353"/>
        </a:xfrm>
        <a:prstGeom prst="roundRect">
          <a:avLst/>
        </a:prstGeom>
        <a:solidFill>
          <a:schemeClr val="bg1"/>
        </a:solidFill>
        <a:ln w="381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numCol="1" spcCol="0" rtlCol="0" anchor="ctr" anchorCtr="1">
          <a:noAutofit/>
        </a:bodyPr>
        <a:lstStyle/>
        <a:p>
          <a:pPr algn="l">
            <a:lnSpc>
              <a:spcPts val="1100"/>
            </a:lnSpc>
          </a:pPr>
          <a:r>
            <a:rPr kumimoji="1" lang="ja-JP" altLang="en-US" sz="1800" b="0" i="0">
              <a:solidFill>
                <a:schemeClr val="tx1"/>
              </a:solidFill>
              <a:latin typeface="Meiryo UI" panose="020B0604030504040204" pitchFamily="50" charset="-128"/>
              <a:ea typeface="Meiryo UI" panose="020B0604030504040204" pitchFamily="50" charset="-128"/>
            </a:rPr>
            <a:t>★記入例</a:t>
          </a:r>
          <a:endParaRPr kumimoji="1" lang="en-US" altLang="ja-JP" sz="1800" b="0" i="0">
            <a:solidFill>
              <a:schemeClr val="tx1"/>
            </a:solidFill>
            <a:latin typeface="Meiryo UI" panose="020B0604030504040204" pitchFamily="50" charset="-128"/>
            <a:ea typeface="Meiryo UI" panose="020B0604030504040204" pitchFamily="50" charset="-128"/>
          </a:endParaRPr>
        </a:p>
      </xdr:txBody>
    </xdr:sp>
    <xdr:clientData/>
  </xdr:oneCellAnchor>
  <xdr:twoCellAnchor>
    <xdr:from>
      <xdr:col>12</xdr:col>
      <xdr:colOff>161192</xdr:colOff>
      <xdr:row>9</xdr:row>
      <xdr:rowOff>278424</xdr:rowOff>
    </xdr:from>
    <xdr:to>
      <xdr:col>16</xdr:col>
      <xdr:colOff>879231</xdr:colOff>
      <xdr:row>27</xdr:row>
      <xdr:rowOff>175846</xdr:rowOff>
    </xdr:to>
    <xdr:sp macro="" textlink="">
      <xdr:nvSpPr>
        <xdr:cNvPr id="14" name="角丸四角形 2">
          <a:extLst>
            <a:ext uri="{FF2B5EF4-FFF2-40B4-BE49-F238E27FC236}">
              <a16:creationId xmlns:a16="http://schemas.microsoft.com/office/drawing/2014/main" id="{00000000-0008-0000-0100-00000E000000}"/>
            </a:ext>
          </a:extLst>
        </xdr:cNvPr>
        <xdr:cNvSpPr/>
      </xdr:nvSpPr>
      <xdr:spPr>
        <a:xfrm>
          <a:off x="9818077" y="5319347"/>
          <a:ext cx="2315308" cy="2945422"/>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en-US" altLang="ja-JP" sz="1200" b="0" i="0">
              <a:solidFill>
                <a:sysClr val="windowText" lastClr="000000"/>
              </a:solidFill>
              <a:latin typeface="Meiryo UI" panose="020B0604030504040204" pitchFamily="50" charset="-128"/>
              <a:ea typeface="Meiryo UI" panose="020B0604030504040204" pitchFamily="50" charset="-128"/>
            </a:rPr>
            <a:t>※</a:t>
          </a:r>
          <a:r>
            <a:rPr kumimoji="1" lang="ja-JP" altLang="en-US" sz="12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補助対象外経費を引いた額に補助率をかけた金額を入力してください。</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200" b="0" i="0">
              <a:solidFill>
                <a:sysClr val="windowText" lastClr="000000"/>
              </a:solidFill>
              <a:latin typeface="Meiryo UI" panose="020B0604030504040204" pitchFamily="50" charset="-128"/>
              <a:ea typeface="Meiryo UI" panose="020B0604030504040204" pitchFamily="50" charset="-128"/>
            </a:rPr>
            <a:t>※</a:t>
          </a:r>
          <a:r>
            <a:rPr kumimoji="1" lang="ja-JP" altLang="en-US" sz="1200" b="0" i="0">
              <a:solidFill>
                <a:sysClr val="windowText" lastClr="000000"/>
              </a:solidFill>
              <a:latin typeface="Meiryo UI" panose="020B0604030504040204" pitchFamily="50" charset="-128"/>
              <a:ea typeface="Meiryo UI" panose="020B0604030504040204" pitchFamily="50" charset="-128"/>
            </a:rPr>
            <a:t>補助対象経費に含めていないケースが散見されますのでご留意ください。</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200" b="0" i="0">
              <a:solidFill>
                <a:sysClr val="windowText" lastClr="000000"/>
              </a:solidFill>
              <a:latin typeface="Meiryo UI" panose="020B0604030504040204" pitchFamily="50" charset="-128"/>
              <a:ea typeface="Meiryo UI" panose="020B0604030504040204" pitchFamily="50" charset="-128"/>
            </a:rPr>
            <a:t>※</a:t>
          </a:r>
          <a:r>
            <a:rPr kumimoji="1" lang="ja-JP" altLang="en-US" sz="1200" b="0" i="0">
              <a:solidFill>
                <a:sysClr val="windowText" lastClr="000000"/>
              </a:solidFill>
              <a:latin typeface="Meiryo UI" panose="020B0604030504040204" pitchFamily="50" charset="-128"/>
              <a:ea typeface="Meiryo UI" panose="020B0604030504040204" pitchFamily="50" charset="-128"/>
            </a:rPr>
            <a:t>幼稚園型認定こども園の場合は、１号（幼稚園）部分の認可定員での按分後の額を入力してください。</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200" b="0" i="0">
              <a:solidFill>
                <a:sysClr val="windowText" lastClr="000000"/>
              </a:solidFill>
              <a:latin typeface="Meiryo UI" panose="020B0604030504040204" pitchFamily="50" charset="-128"/>
              <a:ea typeface="Meiryo UI" panose="020B0604030504040204" pitchFamily="50" charset="-128"/>
            </a:rPr>
            <a:t>※</a:t>
          </a:r>
          <a:r>
            <a:rPr kumimoji="1" lang="ja-JP" altLang="en-US" sz="1200" b="0" i="0">
              <a:solidFill>
                <a:sysClr val="windowText" lastClr="000000"/>
              </a:solidFill>
              <a:latin typeface="Meiryo UI" panose="020B0604030504040204" pitchFamily="50" charset="-128"/>
              <a:ea typeface="Meiryo UI" panose="020B0604030504040204" pitchFamily="50" charset="-128"/>
            </a:rPr>
            <a:t>原則、補助金申請額の範囲内で内定されます。できる限り正確な金額を入力してください。</a:t>
          </a:r>
          <a:endParaRPr lang="ja-JP" altLang="ja-JP" sz="1200">
            <a:effectLst/>
          </a:endParaRPr>
        </a:p>
      </xdr:txBody>
    </xdr:sp>
    <xdr:clientData/>
  </xdr:twoCellAnchor>
  <xdr:twoCellAnchor>
    <xdr:from>
      <xdr:col>15</xdr:col>
      <xdr:colOff>68034</xdr:colOff>
      <xdr:row>4</xdr:row>
      <xdr:rowOff>68036</xdr:rowOff>
    </xdr:from>
    <xdr:to>
      <xdr:col>16</xdr:col>
      <xdr:colOff>13606</xdr:colOff>
      <xdr:row>8</xdr:row>
      <xdr:rowOff>625928</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0355034" y="1605643"/>
          <a:ext cx="925286" cy="3170464"/>
        </a:xfrm>
        <a:prstGeom prst="round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190500</xdr:colOff>
      <xdr:row>9</xdr:row>
      <xdr:rowOff>273713</xdr:rowOff>
    </xdr:from>
    <xdr:to>
      <xdr:col>11</xdr:col>
      <xdr:colOff>791307</xdr:colOff>
      <xdr:row>11</xdr:row>
      <xdr:rowOff>659422</xdr:rowOff>
    </xdr:to>
    <xdr:sp macro="" textlink="">
      <xdr:nvSpPr>
        <xdr:cNvPr id="17" name="角丸四角形 2">
          <a:extLst>
            <a:ext uri="{FF2B5EF4-FFF2-40B4-BE49-F238E27FC236}">
              <a16:creationId xmlns:a16="http://schemas.microsoft.com/office/drawing/2014/main" id="{00000000-0008-0000-0100-000011000000}"/>
            </a:ext>
          </a:extLst>
        </xdr:cNvPr>
        <xdr:cNvSpPr/>
      </xdr:nvSpPr>
      <xdr:spPr>
        <a:xfrm>
          <a:off x="7707923" y="5212059"/>
          <a:ext cx="1934307" cy="1939017"/>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2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200" b="0" i="0">
              <a:solidFill>
                <a:sysClr val="windowText" lastClr="000000"/>
              </a:solidFill>
              <a:latin typeface="Meiryo UI" panose="020B0604030504040204" pitchFamily="50" charset="-128"/>
              <a:ea typeface="Meiryo UI" panose="020B0604030504040204" pitchFamily="50" charset="-128"/>
            </a:rPr>
            <a:t>※</a:t>
          </a:r>
          <a:r>
            <a:rPr kumimoji="1" lang="ja-JP" altLang="en-US" sz="12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200" b="0" i="0">
              <a:solidFill>
                <a:sysClr val="windowText" lastClr="000000"/>
              </a:solidFill>
              <a:latin typeface="Meiryo UI" panose="020B0604030504040204" pitchFamily="50" charset="-128"/>
              <a:ea typeface="Meiryo UI" panose="020B0604030504040204" pitchFamily="50" charset="-128"/>
            </a:rPr>
            <a:t>1/3</a:t>
          </a:r>
          <a:r>
            <a:rPr kumimoji="1" lang="ja-JP" altLang="en-US" sz="12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200" b="0" i="0">
              <a:solidFill>
                <a:sysClr val="windowText" lastClr="000000"/>
              </a:solidFill>
              <a:latin typeface="Meiryo UI" panose="020B0604030504040204" pitchFamily="50" charset="-128"/>
              <a:ea typeface="Meiryo UI" panose="020B0604030504040204" pitchFamily="50" charset="-128"/>
            </a:rPr>
            <a:t>I</a:t>
          </a:r>
          <a:r>
            <a:rPr kumimoji="1" lang="ja-JP" altLang="en-US" sz="1200" b="0" i="0">
              <a:solidFill>
                <a:sysClr val="windowText" lastClr="000000"/>
              </a:solidFill>
              <a:latin typeface="Meiryo UI" panose="020B0604030504040204" pitchFamily="50" charset="-128"/>
              <a:ea typeface="Meiryo UI" panose="020B0604030504040204" pitchFamily="50" charset="-128"/>
            </a:rPr>
            <a:t>ｓ値</a:t>
          </a:r>
          <a:r>
            <a:rPr kumimoji="1" lang="en-US" altLang="ja-JP" sz="1200" b="0" i="0">
              <a:solidFill>
                <a:sysClr val="windowText" lastClr="000000"/>
              </a:solidFill>
              <a:latin typeface="Meiryo UI" panose="020B0604030504040204" pitchFamily="50" charset="-128"/>
              <a:ea typeface="Meiryo UI" panose="020B0604030504040204" pitchFamily="50" charset="-128"/>
            </a:rPr>
            <a:t>0.3</a:t>
          </a:r>
          <a:r>
            <a:rPr kumimoji="1" lang="ja-JP" altLang="en-US" sz="12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・木造：</a:t>
          </a:r>
          <a:r>
            <a:rPr kumimoji="1" lang="en-US" altLang="ja-JP" sz="1200" b="0" i="0">
              <a:solidFill>
                <a:sysClr val="windowText" lastClr="000000"/>
              </a:solidFill>
              <a:latin typeface="Meiryo UI" panose="020B0604030504040204" pitchFamily="50" charset="-128"/>
              <a:ea typeface="Meiryo UI" panose="020B0604030504040204" pitchFamily="50" charset="-128"/>
            </a:rPr>
            <a:t>Iw</a:t>
          </a:r>
          <a:r>
            <a:rPr kumimoji="1" lang="ja-JP" altLang="en-US" sz="1200" b="0" i="0">
              <a:solidFill>
                <a:sysClr val="windowText" lastClr="000000"/>
              </a:solidFill>
              <a:latin typeface="Meiryo UI" panose="020B0604030504040204" pitchFamily="50" charset="-128"/>
              <a:ea typeface="Meiryo UI" panose="020B0604030504040204" pitchFamily="50" charset="-128"/>
            </a:rPr>
            <a:t>値</a:t>
          </a:r>
          <a:r>
            <a:rPr kumimoji="1" lang="en-US" altLang="ja-JP" sz="1200" b="0" i="0">
              <a:solidFill>
                <a:sysClr val="windowText" lastClr="000000"/>
              </a:solidFill>
              <a:latin typeface="Meiryo UI" panose="020B0604030504040204" pitchFamily="50" charset="-128"/>
              <a:ea typeface="Meiryo UI" panose="020B0604030504040204" pitchFamily="50" charset="-128"/>
            </a:rPr>
            <a:t>0.7</a:t>
          </a:r>
          <a:r>
            <a:rPr kumimoji="1" lang="ja-JP" altLang="en-US" sz="12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2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tabSelected="1" view="pageBreakPreview" zoomScale="55" zoomScaleNormal="60" zoomScaleSheetLayoutView="55" workbookViewId="0">
      <pane ySplit="5" topLeftCell="A6" activePane="bottomLeft" state="frozen"/>
      <selection pane="bottomLeft" activeCell="F7" sqref="F7"/>
    </sheetView>
  </sheetViews>
  <sheetFormatPr defaultRowHeight="18" customHeight="1"/>
  <cols>
    <col min="1" max="1" width="4.625" style="4" customWidth="1"/>
    <col min="2" max="3" width="22" style="5" customWidth="1"/>
    <col min="4" max="4" width="26.5" style="5" customWidth="1"/>
    <col min="5" max="5" width="5.625" style="9" customWidth="1"/>
    <col min="6" max="6" width="11.625" style="6" customWidth="1"/>
    <col min="7" max="7" width="10.625" style="6" customWidth="1"/>
    <col min="8" max="8" width="13.375" style="4" customWidth="1"/>
    <col min="9" max="9" width="5" style="84" customWidth="1"/>
    <col min="10" max="10" width="7.125" style="89" customWidth="1"/>
    <col min="11" max="11" width="12.375" style="9" customWidth="1"/>
    <col min="12" max="12" width="15.25" style="7" customWidth="1"/>
    <col min="13" max="13" width="3.125" style="9" customWidth="1"/>
    <col min="14" max="14" width="2" style="9" customWidth="1"/>
    <col min="15" max="15" width="3.125" style="9" customWidth="1"/>
    <col min="16" max="16" width="15.25" style="7" customWidth="1"/>
    <col min="17" max="17" width="17.625" style="8" customWidth="1"/>
    <col min="18" max="18" width="17.625" style="77" customWidth="1"/>
    <col min="19" max="19" width="11.125" style="8" customWidth="1"/>
    <col min="20" max="21" width="11.125" style="9" customWidth="1"/>
    <col min="22" max="22" width="51.25" style="4" customWidth="1"/>
    <col min="23" max="23" width="13.5" style="102" customWidth="1"/>
    <col min="24" max="24" width="13.25" style="9" customWidth="1"/>
    <col min="25" max="16384" width="9" style="4"/>
  </cols>
  <sheetData>
    <row r="1" spans="1:24" ht="42"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216" t="s">
        <v>84</v>
      </c>
      <c r="B2" s="216"/>
      <c r="C2" s="216"/>
      <c r="D2" s="216"/>
      <c r="E2" s="216"/>
      <c r="F2" s="216"/>
      <c r="G2" s="216"/>
      <c r="H2" s="216"/>
      <c r="I2" s="216"/>
      <c r="J2" s="216"/>
      <c r="K2" s="216"/>
      <c r="L2" s="216"/>
      <c r="M2" s="216"/>
      <c r="N2" s="216"/>
      <c r="O2" s="216"/>
      <c r="P2" s="216"/>
      <c r="Q2" s="216"/>
      <c r="R2" s="216"/>
      <c r="S2" s="216"/>
      <c r="T2" s="216"/>
      <c r="U2" s="216"/>
      <c r="V2" s="216"/>
    </row>
    <row r="3" spans="1:24" ht="35.25" customHeight="1">
      <c r="A3" s="56" t="s">
        <v>66</v>
      </c>
      <c r="B3" s="56"/>
      <c r="C3" s="56"/>
      <c r="D3" s="56"/>
      <c r="E3" s="92"/>
      <c r="F3" s="68"/>
      <c r="G3" s="68"/>
      <c r="H3" s="56"/>
      <c r="I3" s="81"/>
      <c r="J3" s="88"/>
      <c r="K3" s="56"/>
      <c r="L3" s="56"/>
      <c r="M3" s="92"/>
      <c r="N3" s="92"/>
      <c r="O3" s="92"/>
      <c r="P3" s="56"/>
      <c r="Q3" s="98"/>
      <c r="R3" s="73"/>
      <c r="S3" s="56"/>
      <c r="T3" s="56"/>
      <c r="U3" s="56"/>
      <c r="V3" s="56"/>
    </row>
    <row r="4" spans="1:24" ht="30.75" customHeight="1">
      <c r="A4" s="39"/>
      <c r="B4" s="59" t="s">
        <v>15</v>
      </c>
      <c r="C4" s="60"/>
      <c r="D4" s="212" t="s">
        <v>0</v>
      </c>
      <c r="E4" s="213"/>
      <c r="F4" s="214"/>
      <c r="G4" s="215"/>
      <c r="H4" s="45"/>
      <c r="I4" s="82"/>
      <c r="J4" s="74"/>
      <c r="K4" s="47"/>
      <c r="L4" s="42"/>
      <c r="M4" s="44"/>
      <c r="N4" s="44"/>
      <c r="O4" s="44"/>
      <c r="P4" s="46"/>
      <c r="Q4" s="211" t="s">
        <v>42</v>
      </c>
      <c r="R4" s="211"/>
      <c r="S4" s="55"/>
      <c r="T4" s="47"/>
      <c r="U4" s="47"/>
      <c r="V4" s="47"/>
      <c r="W4" s="103"/>
    </row>
    <row r="5" spans="1:24" ht="64.5" customHeight="1">
      <c r="A5" s="52" t="s">
        <v>4</v>
      </c>
      <c r="B5" s="52" t="s">
        <v>61</v>
      </c>
      <c r="C5" s="52" t="s">
        <v>47</v>
      </c>
      <c r="D5" s="52" t="s">
        <v>67</v>
      </c>
      <c r="E5" s="49" t="s">
        <v>5</v>
      </c>
      <c r="F5" s="53" t="s">
        <v>48</v>
      </c>
      <c r="G5" s="53" t="s">
        <v>33</v>
      </c>
      <c r="H5" s="49" t="s">
        <v>79</v>
      </c>
      <c r="I5" s="78" t="s">
        <v>63</v>
      </c>
      <c r="J5" s="70"/>
      <c r="K5" s="49" t="s">
        <v>19</v>
      </c>
      <c r="L5" s="54" t="s">
        <v>43</v>
      </c>
      <c r="M5" s="49"/>
      <c r="N5" s="50" t="s">
        <v>7</v>
      </c>
      <c r="O5" s="49"/>
      <c r="P5" s="54" t="s">
        <v>44</v>
      </c>
      <c r="Q5" s="51" t="s">
        <v>10</v>
      </c>
      <c r="R5" s="99" t="s">
        <v>8</v>
      </c>
      <c r="S5" s="51" t="s">
        <v>41</v>
      </c>
      <c r="T5" s="49" t="s">
        <v>24</v>
      </c>
      <c r="U5" s="49" t="s">
        <v>20</v>
      </c>
      <c r="V5" s="52" t="s">
        <v>82</v>
      </c>
      <c r="W5" s="104" t="s">
        <v>65</v>
      </c>
    </row>
    <row r="6" spans="1:24" ht="19.5" customHeight="1">
      <c r="A6" s="11"/>
      <c r="B6" s="12"/>
      <c r="C6" s="12"/>
      <c r="D6" s="13"/>
      <c r="E6" s="14"/>
      <c r="F6" s="15" t="s">
        <v>6</v>
      </c>
      <c r="G6" s="15" t="s">
        <v>6</v>
      </c>
      <c r="H6" s="16" t="s">
        <v>1</v>
      </c>
      <c r="I6" s="83"/>
      <c r="J6" s="75" t="s">
        <v>62</v>
      </c>
      <c r="K6" s="19"/>
      <c r="L6" s="17" t="s">
        <v>11</v>
      </c>
      <c r="M6" s="62"/>
      <c r="N6" s="64"/>
      <c r="O6" s="63"/>
      <c r="P6" s="17" t="s">
        <v>11</v>
      </c>
      <c r="Q6" s="18"/>
      <c r="R6" s="100"/>
      <c r="S6" s="61" t="s">
        <v>21</v>
      </c>
      <c r="T6" s="61" t="s">
        <v>21</v>
      </c>
      <c r="U6" s="61" t="s">
        <v>38</v>
      </c>
      <c r="V6" s="21"/>
      <c r="W6" s="104"/>
    </row>
    <row r="7" spans="1:24" ht="59.25" customHeight="1">
      <c r="A7" s="22">
        <v>1</v>
      </c>
      <c r="B7" s="23"/>
      <c r="C7" s="23"/>
      <c r="D7" s="23"/>
      <c r="E7" s="106"/>
      <c r="F7" s="69"/>
      <c r="G7" s="69"/>
      <c r="H7" s="3" t="str">
        <f>IFERROR(VLOOKUP(E7,Sheet1!$E$5:$F$7,2,FALSE),"")</f>
        <v/>
      </c>
      <c r="I7" s="90"/>
      <c r="J7" s="85"/>
      <c r="K7" s="26"/>
      <c r="L7" s="24"/>
      <c r="M7" s="96">
        <v>1</v>
      </c>
      <c r="N7" s="93" t="s">
        <v>64</v>
      </c>
      <c r="O7" s="94"/>
      <c r="P7" s="24"/>
      <c r="Q7" s="25"/>
      <c r="R7" s="23"/>
      <c r="S7" s="26"/>
      <c r="T7" s="26"/>
      <c r="U7" s="26"/>
      <c r="V7" s="27"/>
      <c r="W7" s="105" t="str">
        <f>IF(L7="","自動入力",ROUNDDOWN(L7/O7,0))</f>
        <v>自動入力</v>
      </c>
      <c r="X7" s="44" t="str">
        <f>IF(P7="","自動入力",IF(P7=W7,"OK","NG"))</f>
        <v>自動入力</v>
      </c>
    </row>
    <row r="8" spans="1:24" ht="59.25" customHeight="1">
      <c r="A8" s="28">
        <v>2</v>
      </c>
      <c r="B8" s="23"/>
      <c r="C8" s="23"/>
      <c r="D8" s="23"/>
      <c r="E8" s="106"/>
      <c r="F8" s="69"/>
      <c r="G8" s="69"/>
      <c r="H8" s="3" t="str">
        <f>IFERROR(VLOOKUP(E8,Sheet1!$E$5:$F$7,2,FALSE),"")</f>
        <v/>
      </c>
      <c r="I8" s="90"/>
      <c r="J8" s="85"/>
      <c r="K8" s="26"/>
      <c r="L8" s="24"/>
      <c r="M8" s="96">
        <v>1</v>
      </c>
      <c r="N8" s="93" t="s">
        <v>64</v>
      </c>
      <c r="O8" s="94"/>
      <c r="P8" s="24"/>
      <c r="Q8" s="25"/>
      <c r="R8" s="23"/>
      <c r="S8" s="26"/>
      <c r="T8" s="26"/>
      <c r="U8" s="26"/>
      <c r="V8" s="29"/>
      <c r="W8" s="105" t="str">
        <f t="shared" ref="W8:W26" si="0">IF(L8="","自動入力",ROUNDDOWN(L8/O8,0))</f>
        <v>自動入力</v>
      </c>
      <c r="X8" s="44" t="str">
        <f t="shared" ref="X8:X26" si="1">IF(P8="","自動入力",IF(P8=W8,"OK","NG"))</f>
        <v>自動入力</v>
      </c>
    </row>
    <row r="9" spans="1:24" ht="59.25" customHeight="1">
      <c r="A9" s="22">
        <v>3</v>
      </c>
      <c r="B9" s="23"/>
      <c r="C9" s="23"/>
      <c r="D9" s="23"/>
      <c r="E9" s="106"/>
      <c r="F9" s="69"/>
      <c r="G9" s="69"/>
      <c r="H9" s="3" t="str">
        <f>IFERROR(VLOOKUP(E9,Sheet1!$E$5:$F$7,2,FALSE),"")</f>
        <v/>
      </c>
      <c r="I9" s="90"/>
      <c r="J9" s="85"/>
      <c r="K9" s="26"/>
      <c r="L9" s="24"/>
      <c r="M9" s="96">
        <v>1</v>
      </c>
      <c r="N9" s="93" t="s">
        <v>64</v>
      </c>
      <c r="O9" s="94"/>
      <c r="P9" s="24"/>
      <c r="Q9" s="25"/>
      <c r="R9" s="23"/>
      <c r="S9" s="26"/>
      <c r="T9" s="26"/>
      <c r="U9" s="26"/>
      <c r="V9" s="29"/>
      <c r="W9" s="105" t="str">
        <f t="shared" si="0"/>
        <v>自動入力</v>
      </c>
      <c r="X9" s="44" t="str">
        <f t="shared" si="1"/>
        <v>自動入力</v>
      </c>
    </row>
    <row r="10" spans="1:24" ht="59.25" customHeight="1">
      <c r="A10" s="22">
        <v>4</v>
      </c>
      <c r="B10" s="23"/>
      <c r="C10" s="23"/>
      <c r="D10" s="23"/>
      <c r="E10" s="106"/>
      <c r="F10" s="69"/>
      <c r="G10" s="69"/>
      <c r="H10" s="3" t="str">
        <f>IFERROR(VLOOKUP(E10,Sheet1!$E$5:$F$7,2,FALSE),"")</f>
        <v/>
      </c>
      <c r="I10" s="90"/>
      <c r="J10" s="85"/>
      <c r="K10" s="26"/>
      <c r="L10" s="24"/>
      <c r="M10" s="96">
        <v>1</v>
      </c>
      <c r="N10" s="93" t="s">
        <v>64</v>
      </c>
      <c r="O10" s="94"/>
      <c r="P10" s="24"/>
      <c r="Q10" s="25"/>
      <c r="R10" s="23"/>
      <c r="S10" s="26"/>
      <c r="T10" s="26"/>
      <c r="U10" s="26"/>
      <c r="V10" s="30"/>
      <c r="W10" s="105" t="str">
        <f t="shared" si="0"/>
        <v>自動入力</v>
      </c>
      <c r="X10" s="44" t="str">
        <f t="shared" si="1"/>
        <v>自動入力</v>
      </c>
    </row>
    <row r="11" spans="1:24" ht="59.25" customHeight="1">
      <c r="A11" s="28">
        <v>5</v>
      </c>
      <c r="B11" s="23"/>
      <c r="C11" s="23"/>
      <c r="D11" s="23"/>
      <c r="E11" s="106"/>
      <c r="F11" s="69"/>
      <c r="G11" s="69"/>
      <c r="H11" s="3" t="str">
        <f>IFERROR(VLOOKUP(E11,Sheet1!$E$5:$F$7,2,FALSE),"")</f>
        <v/>
      </c>
      <c r="I11" s="90"/>
      <c r="J11" s="85"/>
      <c r="K11" s="26"/>
      <c r="L11" s="24"/>
      <c r="M11" s="96">
        <v>1</v>
      </c>
      <c r="N11" s="93" t="s">
        <v>64</v>
      </c>
      <c r="O11" s="94"/>
      <c r="P11" s="24"/>
      <c r="Q11" s="25"/>
      <c r="R11" s="23"/>
      <c r="S11" s="26"/>
      <c r="T11" s="26"/>
      <c r="U11" s="26"/>
      <c r="V11" s="30"/>
      <c r="W11" s="105" t="str">
        <f t="shared" si="0"/>
        <v>自動入力</v>
      </c>
      <c r="X11" s="44" t="str">
        <f t="shared" si="1"/>
        <v>自動入力</v>
      </c>
    </row>
    <row r="12" spans="1:24" ht="59.25" hidden="1" customHeight="1">
      <c r="A12" s="22">
        <v>6</v>
      </c>
      <c r="B12" s="23"/>
      <c r="C12" s="23"/>
      <c r="D12" s="23"/>
      <c r="E12" s="106"/>
      <c r="F12" s="69"/>
      <c r="G12" s="69"/>
      <c r="H12" s="3" t="str">
        <f>IFERROR(VLOOKUP(E12,Sheet1!$E$5:$F$7,2,FALSE),"")</f>
        <v/>
      </c>
      <c r="I12" s="90"/>
      <c r="J12" s="85"/>
      <c r="K12" s="26"/>
      <c r="L12" s="24"/>
      <c r="M12" s="96">
        <v>1</v>
      </c>
      <c r="N12" s="93" t="s">
        <v>64</v>
      </c>
      <c r="O12" s="94"/>
      <c r="P12" s="24"/>
      <c r="Q12" s="25"/>
      <c r="R12" s="23"/>
      <c r="S12" s="26"/>
      <c r="T12" s="26"/>
      <c r="U12" s="26"/>
      <c r="V12" s="30"/>
      <c r="W12" s="105" t="str">
        <f t="shared" si="0"/>
        <v>自動入力</v>
      </c>
      <c r="X12" s="44" t="str">
        <f t="shared" si="1"/>
        <v>自動入力</v>
      </c>
    </row>
    <row r="13" spans="1:24" ht="59.25" hidden="1" customHeight="1">
      <c r="A13" s="22">
        <v>7</v>
      </c>
      <c r="B13" s="23"/>
      <c r="C13" s="23"/>
      <c r="D13" s="23"/>
      <c r="E13" s="106"/>
      <c r="F13" s="69"/>
      <c r="G13" s="69"/>
      <c r="H13" s="3" t="str">
        <f>IFERROR(VLOOKUP(E13,Sheet1!$E$5:$F$7,2,FALSE),"")</f>
        <v/>
      </c>
      <c r="I13" s="90"/>
      <c r="J13" s="85"/>
      <c r="K13" s="26"/>
      <c r="L13" s="24"/>
      <c r="M13" s="96">
        <v>1</v>
      </c>
      <c r="N13" s="93" t="s">
        <v>64</v>
      </c>
      <c r="O13" s="94"/>
      <c r="P13" s="24"/>
      <c r="Q13" s="25"/>
      <c r="R13" s="23"/>
      <c r="S13" s="26"/>
      <c r="T13" s="26"/>
      <c r="U13" s="26"/>
      <c r="V13" s="30"/>
      <c r="W13" s="105" t="str">
        <f t="shared" si="0"/>
        <v>自動入力</v>
      </c>
      <c r="X13" s="44" t="str">
        <f t="shared" si="1"/>
        <v>自動入力</v>
      </c>
    </row>
    <row r="14" spans="1:24" ht="59.25" hidden="1" customHeight="1">
      <c r="A14" s="28">
        <v>8</v>
      </c>
      <c r="B14" s="23"/>
      <c r="C14" s="23"/>
      <c r="D14" s="23"/>
      <c r="E14" s="106"/>
      <c r="F14" s="69"/>
      <c r="G14" s="69"/>
      <c r="H14" s="3" t="str">
        <f>IFERROR(VLOOKUP(E14,Sheet1!$E$5:$F$7,2,FALSE),"")</f>
        <v/>
      </c>
      <c r="I14" s="90"/>
      <c r="J14" s="85"/>
      <c r="K14" s="26"/>
      <c r="L14" s="24"/>
      <c r="M14" s="96">
        <v>1</v>
      </c>
      <c r="N14" s="93" t="s">
        <v>64</v>
      </c>
      <c r="O14" s="94"/>
      <c r="P14" s="24"/>
      <c r="Q14" s="25"/>
      <c r="R14" s="23"/>
      <c r="S14" s="26"/>
      <c r="T14" s="26"/>
      <c r="U14" s="26"/>
      <c r="V14" s="30"/>
      <c r="W14" s="105" t="str">
        <f t="shared" si="0"/>
        <v>自動入力</v>
      </c>
      <c r="X14" s="44" t="str">
        <f t="shared" si="1"/>
        <v>自動入力</v>
      </c>
    </row>
    <row r="15" spans="1:24" ht="59.25" hidden="1" customHeight="1">
      <c r="A15" s="22">
        <v>9</v>
      </c>
      <c r="B15" s="23"/>
      <c r="C15" s="23"/>
      <c r="D15" s="23"/>
      <c r="E15" s="106"/>
      <c r="F15" s="69"/>
      <c r="G15" s="69"/>
      <c r="H15" s="3" t="str">
        <f>IFERROR(VLOOKUP(E15,Sheet1!$E$5:$F$7,2,FALSE),"")</f>
        <v/>
      </c>
      <c r="I15" s="90"/>
      <c r="J15" s="85"/>
      <c r="K15" s="26"/>
      <c r="L15" s="24"/>
      <c r="M15" s="96">
        <v>1</v>
      </c>
      <c r="N15" s="93" t="s">
        <v>64</v>
      </c>
      <c r="O15" s="94"/>
      <c r="P15" s="24"/>
      <c r="Q15" s="25"/>
      <c r="R15" s="23"/>
      <c r="S15" s="26"/>
      <c r="T15" s="26"/>
      <c r="U15" s="26"/>
      <c r="V15" s="30"/>
      <c r="W15" s="105" t="str">
        <f t="shared" si="0"/>
        <v>自動入力</v>
      </c>
      <c r="X15" s="44" t="str">
        <f t="shared" si="1"/>
        <v>自動入力</v>
      </c>
    </row>
    <row r="16" spans="1:24" ht="59.25" hidden="1" customHeight="1">
      <c r="A16" s="22">
        <v>10</v>
      </c>
      <c r="B16" s="23"/>
      <c r="C16" s="23"/>
      <c r="D16" s="23"/>
      <c r="E16" s="106"/>
      <c r="F16" s="69"/>
      <c r="G16" s="69"/>
      <c r="H16" s="3" t="str">
        <f>IFERROR(VLOOKUP(E16,Sheet1!$E$5:$F$7,2,FALSE),"")</f>
        <v/>
      </c>
      <c r="I16" s="90"/>
      <c r="J16" s="85"/>
      <c r="K16" s="26"/>
      <c r="L16" s="24"/>
      <c r="M16" s="96">
        <v>1</v>
      </c>
      <c r="N16" s="93" t="s">
        <v>64</v>
      </c>
      <c r="O16" s="94"/>
      <c r="P16" s="24"/>
      <c r="Q16" s="25"/>
      <c r="R16" s="23"/>
      <c r="S16" s="26"/>
      <c r="T16" s="26"/>
      <c r="U16" s="26"/>
      <c r="V16" s="30"/>
      <c r="W16" s="105" t="str">
        <f t="shared" si="0"/>
        <v>自動入力</v>
      </c>
      <c r="X16" s="44" t="str">
        <f t="shared" si="1"/>
        <v>自動入力</v>
      </c>
    </row>
    <row r="17" spans="1:24" ht="59.25" hidden="1" customHeight="1">
      <c r="A17" s="28">
        <v>11</v>
      </c>
      <c r="B17" s="23"/>
      <c r="C17" s="23"/>
      <c r="D17" s="23"/>
      <c r="E17" s="106"/>
      <c r="F17" s="69"/>
      <c r="G17" s="69"/>
      <c r="H17" s="3" t="str">
        <f>IFERROR(VLOOKUP(E17,Sheet1!$E$5:$F$7,2,FALSE),"")</f>
        <v/>
      </c>
      <c r="I17" s="90"/>
      <c r="J17" s="85"/>
      <c r="K17" s="26"/>
      <c r="L17" s="24"/>
      <c r="M17" s="96">
        <v>1</v>
      </c>
      <c r="N17" s="93" t="s">
        <v>64</v>
      </c>
      <c r="O17" s="94"/>
      <c r="P17" s="24"/>
      <c r="Q17" s="25"/>
      <c r="R17" s="23"/>
      <c r="S17" s="26"/>
      <c r="T17" s="26"/>
      <c r="U17" s="26"/>
      <c r="V17" s="29"/>
      <c r="W17" s="105" t="str">
        <f t="shared" si="0"/>
        <v>自動入力</v>
      </c>
      <c r="X17" s="44" t="str">
        <f t="shared" si="1"/>
        <v>自動入力</v>
      </c>
    </row>
    <row r="18" spans="1:24" ht="59.25" hidden="1" customHeight="1">
      <c r="A18" s="22">
        <v>12</v>
      </c>
      <c r="B18" s="23"/>
      <c r="C18" s="23"/>
      <c r="D18" s="23"/>
      <c r="E18" s="106"/>
      <c r="F18" s="69"/>
      <c r="G18" s="69"/>
      <c r="H18" s="3" t="str">
        <f>IFERROR(VLOOKUP(E18,Sheet1!$E$5:$F$7,2,FALSE),"")</f>
        <v/>
      </c>
      <c r="I18" s="90"/>
      <c r="J18" s="85"/>
      <c r="K18" s="26"/>
      <c r="L18" s="24"/>
      <c r="M18" s="96">
        <v>1</v>
      </c>
      <c r="N18" s="93" t="s">
        <v>64</v>
      </c>
      <c r="O18" s="94"/>
      <c r="P18" s="24"/>
      <c r="Q18" s="25"/>
      <c r="R18" s="23"/>
      <c r="S18" s="26"/>
      <c r="T18" s="26"/>
      <c r="U18" s="26"/>
      <c r="V18" s="30"/>
      <c r="W18" s="105" t="str">
        <f t="shared" si="0"/>
        <v>自動入力</v>
      </c>
      <c r="X18" s="44" t="str">
        <f t="shared" si="1"/>
        <v>自動入力</v>
      </c>
    </row>
    <row r="19" spans="1:24" ht="59.25" hidden="1" customHeight="1">
      <c r="A19" s="22">
        <v>13</v>
      </c>
      <c r="B19" s="23"/>
      <c r="C19" s="23"/>
      <c r="D19" s="23"/>
      <c r="E19" s="106"/>
      <c r="F19" s="69"/>
      <c r="G19" s="69"/>
      <c r="H19" s="3" t="str">
        <f>IFERROR(VLOOKUP(E19,Sheet1!$E$5:$F$7,2,FALSE),"")</f>
        <v/>
      </c>
      <c r="I19" s="90"/>
      <c r="J19" s="85"/>
      <c r="K19" s="26"/>
      <c r="L19" s="24"/>
      <c r="M19" s="96">
        <v>1</v>
      </c>
      <c r="N19" s="93" t="s">
        <v>64</v>
      </c>
      <c r="O19" s="94"/>
      <c r="P19" s="24"/>
      <c r="Q19" s="25"/>
      <c r="R19" s="23"/>
      <c r="S19" s="26"/>
      <c r="T19" s="26"/>
      <c r="U19" s="26"/>
      <c r="V19" s="30"/>
      <c r="W19" s="105" t="str">
        <f t="shared" si="0"/>
        <v>自動入力</v>
      </c>
      <c r="X19" s="44" t="str">
        <f t="shared" si="1"/>
        <v>自動入力</v>
      </c>
    </row>
    <row r="20" spans="1:24" ht="59.25" hidden="1" customHeight="1">
      <c r="A20" s="28">
        <v>14</v>
      </c>
      <c r="B20" s="23"/>
      <c r="C20" s="23"/>
      <c r="D20" s="23"/>
      <c r="E20" s="106"/>
      <c r="F20" s="69"/>
      <c r="G20" s="69"/>
      <c r="H20" s="3" t="str">
        <f>IFERROR(VLOOKUP(E20,Sheet1!$E$5:$F$7,2,FALSE),"")</f>
        <v/>
      </c>
      <c r="I20" s="90"/>
      <c r="J20" s="85"/>
      <c r="K20" s="26"/>
      <c r="L20" s="24"/>
      <c r="M20" s="96">
        <v>1</v>
      </c>
      <c r="N20" s="93" t="s">
        <v>64</v>
      </c>
      <c r="O20" s="94"/>
      <c r="P20" s="24"/>
      <c r="Q20" s="25"/>
      <c r="R20" s="23"/>
      <c r="S20" s="26"/>
      <c r="T20" s="26"/>
      <c r="U20" s="26"/>
      <c r="V20" s="30"/>
      <c r="W20" s="105" t="str">
        <f t="shared" si="0"/>
        <v>自動入力</v>
      </c>
      <c r="X20" s="44" t="str">
        <f t="shared" si="1"/>
        <v>自動入力</v>
      </c>
    </row>
    <row r="21" spans="1:24" ht="59.25" hidden="1" customHeight="1">
      <c r="A21" s="22">
        <v>15</v>
      </c>
      <c r="B21" s="23"/>
      <c r="C21" s="23"/>
      <c r="D21" s="23"/>
      <c r="E21" s="106"/>
      <c r="F21" s="69"/>
      <c r="G21" s="69"/>
      <c r="H21" s="3" t="str">
        <f>IFERROR(VLOOKUP(E21,Sheet1!$E$5:$F$7,2,FALSE),"")</f>
        <v/>
      </c>
      <c r="I21" s="90"/>
      <c r="J21" s="85"/>
      <c r="K21" s="26"/>
      <c r="L21" s="24"/>
      <c r="M21" s="96">
        <v>1</v>
      </c>
      <c r="N21" s="93" t="s">
        <v>64</v>
      </c>
      <c r="O21" s="94"/>
      <c r="P21" s="24"/>
      <c r="Q21" s="25"/>
      <c r="R21" s="23"/>
      <c r="S21" s="26"/>
      <c r="T21" s="26"/>
      <c r="U21" s="26"/>
      <c r="V21" s="30"/>
      <c r="W21" s="105" t="str">
        <f t="shared" si="0"/>
        <v>自動入力</v>
      </c>
      <c r="X21" s="44" t="str">
        <f t="shared" si="1"/>
        <v>自動入力</v>
      </c>
    </row>
    <row r="22" spans="1:24" ht="59.25" hidden="1" customHeight="1">
      <c r="A22" s="22">
        <v>16</v>
      </c>
      <c r="B22" s="23"/>
      <c r="C22" s="23"/>
      <c r="D22" s="23"/>
      <c r="E22" s="106"/>
      <c r="F22" s="69"/>
      <c r="G22" s="69"/>
      <c r="H22" s="3" t="str">
        <f>IFERROR(VLOOKUP(E22,Sheet1!$E$5:$F$7,2,FALSE),"")</f>
        <v/>
      </c>
      <c r="I22" s="90"/>
      <c r="J22" s="85"/>
      <c r="K22" s="26"/>
      <c r="L22" s="24"/>
      <c r="M22" s="96">
        <v>1</v>
      </c>
      <c r="N22" s="93" t="s">
        <v>64</v>
      </c>
      <c r="O22" s="94"/>
      <c r="P22" s="24"/>
      <c r="Q22" s="25"/>
      <c r="R22" s="23"/>
      <c r="S22" s="26"/>
      <c r="T22" s="26"/>
      <c r="U22" s="26"/>
      <c r="V22" s="30"/>
      <c r="W22" s="105" t="str">
        <f t="shared" si="0"/>
        <v>自動入力</v>
      </c>
      <c r="X22" s="44" t="str">
        <f t="shared" si="1"/>
        <v>自動入力</v>
      </c>
    </row>
    <row r="23" spans="1:24" ht="59.25" hidden="1" customHeight="1">
      <c r="A23" s="28">
        <v>17</v>
      </c>
      <c r="B23" s="23"/>
      <c r="C23" s="23"/>
      <c r="D23" s="23"/>
      <c r="E23" s="106"/>
      <c r="F23" s="69"/>
      <c r="G23" s="69"/>
      <c r="H23" s="3" t="str">
        <f>IFERROR(VLOOKUP(E23,Sheet1!$E$5:$F$7,2,FALSE),"")</f>
        <v/>
      </c>
      <c r="I23" s="90"/>
      <c r="J23" s="85"/>
      <c r="K23" s="26"/>
      <c r="L23" s="24"/>
      <c r="M23" s="96">
        <v>1</v>
      </c>
      <c r="N23" s="93" t="s">
        <v>64</v>
      </c>
      <c r="O23" s="94"/>
      <c r="P23" s="24"/>
      <c r="Q23" s="25"/>
      <c r="R23" s="23"/>
      <c r="S23" s="26"/>
      <c r="T23" s="26"/>
      <c r="U23" s="26"/>
      <c r="V23" s="30"/>
      <c r="W23" s="105" t="str">
        <f t="shared" si="0"/>
        <v>自動入力</v>
      </c>
      <c r="X23" s="44" t="str">
        <f t="shared" si="1"/>
        <v>自動入力</v>
      </c>
    </row>
    <row r="24" spans="1:24" ht="59.25" hidden="1" customHeight="1">
      <c r="A24" s="22">
        <v>18</v>
      </c>
      <c r="B24" s="23"/>
      <c r="C24" s="23"/>
      <c r="D24" s="23"/>
      <c r="E24" s="106"/>
      <c r="F24" s="69"/>
      <c r="G24" s="69"/>
      <c r="H24" s="3" t="str">
        <f>IFERROR(VLOOKUP(E24,Sheet1!$E$5:$F$7,2,FALSE),"")</f>
        <v/>
      </c>
      <c r="I24" s="90"/>
      <c r="J24" s="85"/>
      <c r="K24" s="26"/>
      <c r="L24" s="24"/>
      <c r="M24" s="96">
        <v>1</v>
      </c>
      <c r="N24" s="93" t="s">
        <v>64</v>
      </c>
      <c r="O24" s="94"/>
      <c r="P24" s="24"/>
      <c r="Q24" s="25"/>
      <c r="R24" s="23"/>
      <c r="S24" s="26"/>
      <c r="T24" s="26"/>
      <c r="U24" s="26"/>
      <c r="V24" s="30"/>
      <c r="W24" s="105" t="str">
        <f t="shared" si="0"/>
        <v>自動入力</v>
      </c>
      <c r="X24" s="44" t="str">
        <f t="shared" si="1"/>
        <v>自動入力</v>
      </c>
    </row>
    <row r="25" spans="1:24" ht="59.25" hidden="1" customHeight="1">
      <c r="A25" s="28">
        <v>19</v>
      </c>
      <c r="B25" s="23"/>
      <c r="C25" s="23"/>
      <c r="D25" s="23"/>
      <c r="E25" s="106"/>
      <c r="F25" s="69"/>
      <c r="G25" s="69"/>
      <c r="H25" s="3" t="str">
        <f>IFERROR(VLOOKUP(E25,Sheet1!$E$5:$F$7,2,FALSE),"")</f>
        <v/>
      </c>
      <c r="I25" s="90"/>
      <c r="J25" s="85"/>
      <c r="K25" s="26"/>
      <c r="L25" s="24"/>
      <c r="M25" s="96">
        <v>1</v>
      </c>
      <c r="N25" s="93" t="s">
        <v>64</v>
      </c>
      <c r="O25" s="94"/>
      <c r="P25" s="24"/>
      <c r="Q25" s="25"/>
      <c r="R25" s="23"/>
      <c r="S25" s="26"/>
      <c r="T25" s="26"/>
      <c r="U25" s="26"/>
      <c r="V25" s="30"/>
      <c r="W25" s="105" t="str">
        <f t="shared" si="0"/>
        <v>自動入力</v>
      </c>
      <c r="X25" s="44" t="str">
        <f t="shared" si="1"/>
        <v>自動入力</v>
      </c>
    </row>
    <row r="26" spans="1:24" ht="59.25" hidden="1" customHeight="1">
      <c r="A26" s="22">
        <v>20</v>
      </c>
      <c r="B26" s="23"/>
      <c r="C26" s="23"/>
      <c r="D26" s="23"/>
      <c r="E26" s="106"/>
      <c r="F26" s="69"/>
      <c r="G26" s="69"/>
      <c r="H26" s="3" t="str">
        <f>IFERROR(VLOOKUP(E26,Sheet1!$E$5:$F$7,2,FALSE),"")</f>
        <v/>
      </c>
      <c r="I26" s="90"/>
      <c r="J26" s="85"/>
      <c r="K26" s="26"/>
      <c r="L26" s="24"/>
      <c r="M26" s="96">
        <v>1</v>
      </c>
      <c r="N26" s="93" t="s">
        <v>64</v>
      </c>
      <c r="O26" s="94"/>
      <c r="P26" s="24"/>
      <c r="Q26" s="25"/>
      <c r="R26" s="23"/>
      <c r="S26" s="26"/>
      <c r="T26" s="26"/>
      <c r="U26" s="26"/>
      <c r="V26" s="30"/>
      <c r="W26" s="105" t="str">
        <f t="shared" si="0"/>
        <v>自動入力</v>
      </c>
      <c r="X26" s="44" t="str">
        <f t="shared" si="1"/>
        <v>自動入力</v>
      </c>
    </row>
    <row r="27" spans="1:24" ht="48.75" hidden="1" customHeight="1">
      <c r="A27" s="48" t="s">
        <v>9</v>
      </c>
      <c r="B27" s="31" t="s">
        <v>2</v>
      </c>
      <c r="C27" s="31" t="s">
        <v>3</v>
      </c>
      <c r="D27" s="10"/>
      <c r="E27" s="20"/>
      <c r="F27" s="32" t="s">
        <v>6</v>
      </c>
      <c r="G27" s="32" t="s">
        <v>6</v>
      </c>
      <c r="H27" s="33"/>
      <c r="I27" s="83"/>
      <c r="J27" s="79"/>
      <c r="K27" s="20"/>
      <c r="L27" s="34"/>
      <c r="M27" s="65"/>
      <c r="N27" s="66"/>
      <c r="O27" s="63"/>
      <c r="P27" s="35"/>
      <c r="Q27" s="36"/>
      <c r="R27" s="76"/>
      <c r="S27" s="37"/>
      <c r="T27" s="20"/>
      <c r="U27" s="20"/>
      <c r="V27" s="38"/>
    </row>
    <row r="28" spans="1:24" ht="18" customHeight="1">
      <c r="N28" s="95"/>
    </row>
    <row r="29" spans="1:24" ht="18" customHeight="1">
      <c r="A29" s="209" t="s">
        <v>14</v>
      </c>
      <c r="B29" s="209"/>
      <c r="C29" s="209"/>
      <c r="D29" s="209"/>
      <c r="E29" s="209"/>
      <c r="F29" s="209"/>
      <c r="G29" s="209"/>
      <c r="H29" s="209"/>
      <c r="I29" s="209"/>
      <c r="J29" s="209"/>
      <c r="K29" s="209"/>
      <c r="L29" s="209"/>
      <c r="M29" s="209"/>
      <c r="N29" s="209"/>
      <c r="O29" s="209"/>
      <c r="P29" s="209"/>
      <c r="Q29" s="209"/>
      <c r="R29" s="209"/>
      <c r="S29" s="209"/>
      <c r="T29" s="209"/>
      <c r="U29" s="209"/>
      <c r="V29" s="209"/>
    </row>
    <row r="30" spans="1:24" ht="18" customHeight="1">
      <c r="A30" s="209" t="s">
        <v>13</v>
      </c>
      <c r="B30" s="209"/>
      <c r="C30" s="209"/>
      <c r="D30" s="209"/>
      <c r="E30" s="209"/>
      <c r="F30" s="209"/>
      <c r="G30" s="209"/>
      <c r="H30" s="209"/>
      <c r="I30" s="209"/>
      <c r="J30" s="209"/>
      <c r="K30" s="209"/>
      <c r="L30" s="209"/>
      <c r="M30" s="209"/>
      <c r="N30" s="209"/>
      <c r="O30" s="209"/>
      <c r="P30" s="209"/>
      <c r="Q30" s="209"/>
      <c r="R30" s="209"/>
      <c r="S30" s="209"/>
      <c r="T30" s="209"/>
      <c r="U30" s="209"/>
      <c r="V30" s="209"/>
    </row>
    <row r="31" spans="1:24" s="109" customFormat="1" ht="18" customHeight="1">
      <c r="A31" s="210" t="s">
        <v>85</v>
      </c>
      <c r="B31" s="210"/>
      <c r="C31" s="210"/>
      <c r="D31" s="210"/>
      <c r="E31" s="210"/>
      <c r="F31" s="210"/>
      <c r="G31" s="210"/>
      <c r="H31" s="210"/>
      <c r="I31" s="210"/>
      <c r="J31" s="210"/>
      <c r="K31" s="210"/>
      <c r="L31" s="210"/>
      <c r="M31" s="210"/>
      <c r="N31" s="210"/>
      <c r="O31" s="210"/>
      <c r="P31" s="210"/>
      <c r="Q31" s="210"/>
      <c r="R31" s="210"/>
      <c r="S31" s="210"/>
      <c r="T31" s="210"/>
      <c r="U31" s="210"/>
      <c r="V31" s="210"/>
      <c r="W31" s="107"/>
      <c r="X31" s="108"/>
    </row>
    <row r="32" spans="1:24" ht="18" customHeight="1">
      <c r="A32" s="209" t="s">
        <v>23</v>
      </c>
      <c r="B32" s="209"/>
      <c r="C32" s="209"/>
      <c r="D32" s="209"/>
      <c r="E32" s="209"/>
      <c r="F32" s="209"/>
      <c r="G32" s="209"/>
      <c r="H32" s="209"/>
      <c r="I32" s="209"/>
      <c r="J32" s="209"/>
      <c r="K32" s="209"/>
      <c r="L32" s="209"/>
      <c r="M32" s="209"/>
      <c r="N32" s="209"/>
      <c r="O32" s="209"/>
      <c r="P32" s="209"/>
      <c r="Q32" s="209"/>
      <c r="R32" s="209"/>
      <c r="S32" s="209"/>
      <c r="T32" s="209"/>
      <c r="U32" s="209"/>
      <c r="V32" s="209"/>
    </row>
    <row r="33" spans="1:22" ht="18" customHeight="1">
      <c r="A33" s="209" t="s">
        <v>46</v>
      </c>
      <c r="B33" s="209"/>
      <c r="C33" s="209"/>
      <c r="D33" s="209"/>
      <c r="E33" s="209"/>
      <c r="F33" s="209"/>
      <c r="G33" s="209"/>
      <c r="H33" s="209"/>
      <c r="I33" s="209"/>
      <c r="J33" s="209"/>
      <c r="K33" s="209"/>
      <c r="L33" s="209"/>
      <c r="M33" s="209"/>
      <c r="N33" s="209"/>
      <c r="O33" s="209"/>
      <c r="P33" s="209"/>
      <c r="Q33" s="209"/>
      <c r="R33" s="209"/>
      <c r="S33" s="209"/>
      <c r="T33" s="209"/>
      <c r="U33" s="209"/>
      <c r="V33" s="209"/>
    </row>
    <row r="34" spans="1:22" ht="18" customHeight="1">
      <c r="A34" s="209" t="s">
        <v>83</v>
      </c>
      <c r="B34" s="209"/>
      <c r="C34" s="209"/>
      <c r="D34" s="209"/>
      <c r="E34" s="209"/>
      <c r="F34" s="209"/>
      <c r="G34" s="209"/>
      <c r="H34" s="209"/>
      <c r="I34" s="209"/>
      <c r="J34" s="209"/>
      <c r="K34" s="209"/>
      <c r="L34" s="209"/>
      <c r="M34" s="209"/>
      <c r="N34" s="209"/>
      <c r="O34" s="209"/>
      <c r="P34" s="209"/>
      <c r="Q34" s="209"/>
      <c r="R34" s="209"/>
      <c r="S34" s="209"/>
      <c r="T34" s="209"/>
      <c r="U34" s="209"/>
      <c r="V34" s="209"/>
    </row>
  </sheetData>
  <sheetProtection formatCells="0" formatColumns="0" formatRows="0" insertColumns="0" insertRows="0" deleteColumns="0" deleteRows="0" sort="0" autoFilter="0"/>
  <mergeCells count="10">
    <mergeCell ref="Q4:R4"/>
    <mergeCell ref="D4:E4"/>
    <mergeCell ref="F4:G4"/>
    <mergeCell ref="A2:V2"/>
    <mergeCell ref="A29:V29"/>
    <mergeCell ref="A30:V30"/>
    <mergeCell ref="A31:V31"/>
    <mergeCell ref="A32:V32"/>
    <mergeCell ref="A33:V33"/>
    <mergeCell ref="A34:V34"/>
  </mergeCells>
  <phoneticPr fontId="1"/>
  <conditionalFormatting sqref="B7:D7 L7:M7 P17:R22 L17:L22 B17:C22 B25:C26 L25:L26 P25:R26 L8 M8:M26 P7:U7 P8:R8 T8:U8 T25:U26 T17:U22 S8:S26 B8:C8 D8:D26">
    <cfRule type="containsBlanks" dxfId="33" priority="44" stopIfTrue="1">
      <formula>LEN(TRIM(B7))=0</formula>
    </cfRule>
  </conditionalFormatting>
  <conditionalFormatting sqref="E7:G26">
    <cfRule type="notContainsBlanks" dxfId="32" priority="27" stopIfTrue="1">
      <formula>LEN(TRIM(E7))&gt;0</formula>
    </cfRule>
  </conditionalFormatting>
  <conditionalFormatting sqref="I7:J26">
    <cfRule type="notContainsBlanks" dxfId="31" priority="24" stopIfTrue="1">
      <formula>LEN(TRIM(I7))&gt;0</formula>
    </cfRule>
  </conditionalFormatting>
  <conditionalFormatting sqref="N7:N26">
    <cfRule type="containsBlanks" dxfId="30" priority="23" stopIfTrue="1">
      <formula>LEN(TRIM(N7))=0</formula>
    </cfRule>
  </conditionalFormatting>
  <conditionalFormatting sqref="O7:O26">
    <cfRule type="containsBlanks" dxfId="29" priority="22" stopIfTrue="1">
      <formula>LEN(TRIM(O7))=0</formula>
    </cfRule>
  </conditionalFormatting>
  <conditionalFormatting sqref="P9:R16 L9:L16 B9:C16 T9:U16">
    <cfRule type="containsBlanks" dxfId="28" priority="21" stopIfTrue="1">
      <formula>LEN(TRIM(B9))=0</formula>
    </cfRule>
  </conditionalFormatting>
  <conditionalFormatting sqref="K9:K23">
    <cfRule type="containsBlanks" dxfId="27" priority="16" stopIfTrue="1">
      <formula>LEN(TRIM(K9))=0</formula>
    </cfRule>
  </conditionalFormatting>
  <conditionalFormatting sqref="B23:C24 L23:L24 P23:R24 T23:U24">
    <cfRule type="containsBlanks" dxfId="26" priority="11" stopIfTrue="1">
      <formula>LEN(TRIM(B23))=0</formula>
    </cfRule>
  </conditionalFormatting>
  <conditionalFormatting sqref="K24:K26">
    <cfRule type="containsBlanks" dxfId="25" priority="6" stopIfTrue="1">
      <formula>LEN(TRIM(K24))=0</formula>
    </cfRule>
  </conditionalFormatting>
  <conditionalFormatting sqref="K7:K8">
    <cfRule type="containsBlanks" dxfId="24" priority="1" stopIfTrue="1">
      <formula>LEN(TRIM(K7))=0</formula>
    </cfRule>
  </conditionalFormatting>
  <pageMargins left="0.54" right="0.39370078740157483" top="0.62992125984251968" bottom="0.31" header="0.59055118110236227" footer="0.16"/>
  <pageSetup paperSize="9" scale="46"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OR(D7=Sheet1!$A$5:$A$10,D7=Sheet1!A$14)</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Sheet1!$E$5:$E$7</xm:f>
          </x14:formula1>
          <xm:sqref>E7:E26</xm:sqref>
        </x14:dataValidation>
        <x14:dataValidation type="list" allowBlank="1" showInputMessage="1" showErrorMessage="1">
          <x14:formula1>
            <xm:f>Sheet1!$G$5:$G$6</xm:f>
          </x14:formula1>
          <xm:sqref>O7:O26</xm:sqref>
        </x14:dataValidation>
        <x14:dataValidation type="list" allowBlank="1" showInputMessage="1" showErrorMessage="1">
          <x14:formula1>
            <xm:f>Sheet1!$H$5:$H$7</xm:f>
          </x14:formula1>
          <xm:sqref>U7:U26</xm:sqref>
        </x14:dataValidation>
        <x14:dataValidation type="list" allowBlank="1" showInputMessage="1" showErrorMessage="1">
          <x14:formula1>
            <xm:f>Sheet1!$H$5:$H$6</xm:f>
          </x14:formula1>
          <xm:sqref>S7:T26</xm:sqref>
        </x14:dataValidation>
        <x14:dataValidation type="list" allowBlank="1" showInputMessage="1" showErrorMessage="1">
          <x14:formula1>
            <xm:f>Sheet1!$A$5:$A$16</xm:f>
          </x14:formula1>
          <xm:sqref>D35:D1048576 D6 D1 D27:D28 D3</xm:sqref>
        </x14:dataValidation>
        <x14:dataValidation type="list" allowBlank="1" showInputMessage="1" showErrorMessage="1">
          <x14:formula1>
            <xm:f>Sheet1!F$9:F$10</xm:f>
          </x14:formula1>
          <xm:sqref>I7:I26</xm:sqref>
        </x14:dataValidation>
        <x14:dataValidation type="list" allowBlank="1" showInputMessage="1" showErrorMessage="1">
          <x14:formula1>
            <xm:f>Sheet1!B$5:B$22</xm:f>
          </x14:formula1>
          <xm:sqref>D7:D26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5"/>
  <sheetViews>
    <sheetView view="pageBreakPreview" zoomScale="65" zoomScaleNormal="60" zoomScaleSheetLayoutView="65" workbookViewId="0">
      <selection activeCell="U13" sqref="U13"/>
    </sheetView>
  </sheetViews>
  <sheetFormatPr defaultRowHeight="18" customHeight="1"/>
  <cols>
    <col min="1" max="1" width="4.625" style="4" customWidth="1"/>
    <col min="2" max="2" width="15.375" style="5" customWidth="1"/>
    <col min="3" max="3" width="13.75" style="5" customWidth="1"/>
    <col min="4" max="4" width="20.375" style="5" customWidth="1"/>
    <col min="5" max="5" width="5.625" style="9" customWidth="1"/>
    <col min="6" max="7" width="10" style="6" customWidth="1"/>
    <col min="8" max="8" width="13.375" style="4" customWidth="1"/>
    <col min="9" max="9" width="5.375" style="84" customWidth="1"/>
    <col min="10" max="10" width="5.5" style="89" customWidth="1"/>
    <col min="11" max="11" width="12" style="9" customWidth="1"/>
    <col min="12" max="12" width="10.625" style="7" customWidth="1"/>
    <col min="13" max="13" width="3.125" style="9" customWidth="1"/>
    <col min="14" max="14" width="2" style="9" customWidth="1"/>
    <col min="15" max="15" width="3.125" style="9" customWidth="1"/>
    <col min="16" max="16" width="12.875" style="7" customWidth="1"/>
    <col min="17" max="17" width="13.625" style="8" customWidth="1"/>
    <col min="18" max="18" width="17.625" style="77" customWidth="1"/>
    <col min="19" max="19" width="11.125" style="8" customWidth="1"/>
    <col min="20" max="21" width="11.125" style="9" customWidth="1"/>
    <col min="22" max="22" width="29.5" style="4" customWidth="1"/>
    <col min="23" max="23" width="13.5" style="102" customWidth="1"/>
    <col min="24" max="24" width="13.25" style="9" customWidth="1"/>
    <col min="25" max="16384" width="9" style="4"/>
  </cols>
  <sheetData>
    <row r="1" spans="1:24" ht="26.25" customHeight="1">
      <c r="A1" s="39" t="s">
        <v>12</v>
      </c>
      <c r="B1" s="40"/>
      <c r="C1" s="40"/>
      <c r="D1" s="40"/>
      <c r="E1" s="44"/>
      <c r="F1" s="41"/>
      <c r="G1" s="41"/>
      <c r="H1" s="39"/>
      <c r="I1" s="80"/>
      <c r="J1" s="86"/>
      <c r="K1" s="44"/>
      <c r="L1" s="42"/>
      <c r="M1" s="44"/>
      <c r="N1" s="44"/>
      <c r="O1" s="44"/>
      <c r="P1" s="42"/>
      <c r="Q1" s="43"/>
      <c r="R1" s="71"/>
      <c r="S1" s="43"/>
      <c r="T1" s="44"/>
      <c r="U1" s="44"/>
      <c r="V1" s="39"/>
    </row>
    <row r="2" spans="1:24" ht="36" customHeight="1">
      <c r="A2" s="57"/>
      <c r="B2" s="57"/>
      <c r="C2" s="57"/>
      <c r="D2" s="57"/>
      <c r="E2" s="91"/>
      <c r="F2" s="67"/>
      <c r="G2" s="67"/>
      <c r="H2" s="57"/>
      <c r="I2" s="80"/>
      <c r="J2" s="87"/>
      <c r="K2" s="58" t="str">
        <f>作業シート!A2</f>
        <v>令和４年度私立学校施設整備費補助金（私立幼稚園施設整備費）事業計画一覧【当初募集】</v>
      </c>
      <c r="L2" s="57"/>
      <c r="M2" s="91"/>
      <c r="N2" s="91"/>
      <c r="O2" s="91"/>
      <c r="P2" s="57"/>
      <c r="Q2" s="97"/>
      <c r="R2" s="72"/>
      <c r="S2" s="57"/>
      <c r="T2" s="57"/>
      <c r="U2" s="57"/>
      <c r="V2" s="57"/>
    </row>
    <row r="3" spans="1:24" s="134" customFormat="1" ht="35.25" customHeight="1">
      <c r="A3" s="125" t="s">
        <v>93</v>
      </c>
      <c r="B3" s="125"/>
      <c r="C3" s="125"/>
      <c r="D3" s="125"/>
      <c r="E3" s="126"/>
      <c r="F3" s="127"/>
      <c r="G3" s="127"/>
      <c r="H3" s="125"/>
      <c r="I3" s="128"/>
      <c r="J3" s="129"/>
      <c r="K3" s="125"/>
      <c r="L3" s="125"/>
      <c r="M3" s="126"/>
      <c r="N3" s="126"/>
      <c r="O3" s="126"/>
      <c r="P3" s="125"/>
      <c r="Q3" s="130"/>
      <c r="R3" s="131"/>
      <c r="S3" s="125"/>
      <c r="T3" s="125"/>
      <c r="U3" s="125"/>
      <c r="V3" s="125"/>
      <c r="W3" s="132"/>
      <c r="X3" s="133"/>
    </row>
    <row r="4" spans="1:24" s="134" customFormat="1" ht="30.75" customHeight="1">
      <c r="A4" s="135"/>
      <c r="B4" s="113" t="s">
        <v>15</v>
      </c>
      <c r="C4" s="136"/>
      <c r="D4" s="217" t="s">
        <v>0</v>
      </c>
      <c r="E4" s="218"/>
      <c r="F4" s="219"/>
      <c r="G4" s="220"/>
      <c r="H4" s="45"/>
      <c r="I4" s="137"/>
      <c r="J4" s="138"/>
      <c r="K4" s="139"/>
      <c r="L4" s="140"/>
      <c r="M4" s="141"/>
      <c r="N4" s="141"/>
      <c r="O4" s="141"/>
      <c r="P4" s="46"/>
      <c r="Q4" s="211" t="s">
        <v>86</v>
      </c>
      <c r="R4" s="211"/>
      <c r="S4" s="110"/>
      <c r="T4" s="139"/>
      <c r="U4" s="139"/>
      <c r="V4" s="139"/>
      <c r="W4" s="142"/>
      <c r="X4" s="133"/>
    </row>
    <row r="5" spans="1:24" s="134" customFormat="1" ht="64.5" customHeight="1">
      <c r="A5" s="112" t="s">
        <v>4</v>
      </c>
      <c r="B5" s="112" t="s">
        <v>91</v>
      </c>
      <c r="C5" s="112" t="s">
        <v>92</v>
      </c>
      <c r="D5" s="112" t="s">
        <v>67</v>
      </c>
      <c r="E5" s="143" t="s">
        <v>5</v>
      </c>
      <c r="F5" s="144" t="s">
        <v>48</v>
      </c>
      <c r="G5" s="144" t="s">
        <v>33</v>
      </c>
      <c r="H5" s="143" t="s">
        <v>36</v>
      </c>
      <c r="I5" s="145" t="s">
        <v>63</v>
      </c>
      <c r="J5" s="146"/>
      <c r="K5" s="143" t="s">
        <v>19</v>
      </c>
      <c r="L5" s="147" t="s">
        <v>94</v>
      </c>
      <c r="M5" s="143"/>
      <c r="N5" s="148" t="s">
        <v>7</v>
      </c>
      <c r="O5" s="143"/>
      <c r="P5" s="147" t="s">
        <v>95</v>
      </c>
      <c r="Q5" s="149" t="s">
        <v>10</v>
      </c>
      <c r="R5" s="150" t="s">
        <v>8</v>
      </c>
      <c r="S5" s="149" t="s">
        <v>22</v>
      </c>
      <c r="T5" s="143" t="s">
        <v>24</v>
      </c>
      <c r="U5" s="143" t="s">
        <v>20</v>
      </c>
      <c r="V5" s="112" t="s">
        <v>90</v>
      </c>
      <c r="W5" s="151" t="s">
        <v>65</v>
      </c>
      <c r="X5" s="133"/>
    </row>
    <row r="6" spans="1:24" s="134" customFormat="1" ht="19.5" customHeight="1">
      <c r="A6" s="152"/>
      <c r="B6" s="153"/>
      <c r="C6" s="153"/>
      <c r="D6" s="154"/>
      <c r="E6" s="155"/>
      <c r="F6" s="156" t="s">
        <v>6</v>
      </c>
      <c r="G6" s="156" t="s">
        <v>6</v>
      </c>
      <c r="H6" s="157" t="s">
        <v>1</v>
      </c>
      <c r="I6" s="158"/>
      <c r="J6" s="159" t="s">
        <v>62</v>
      </c>
      <c r="K6" s="160"/>
      <c r="L6" s="161" t="s">
        <v>11</v>
      </c>
      <c r="M6" s="162"/>
      <c r="N6" s="163"/>
      <c r="O6" s="164"/>
      <c r="P6" s="161" t="s">
        <v>11</v>
      </c>
      <c r="Q6" s="165"/>
      <c r="R6" s="166"/>
      <c r="S6" s="167" t="s">
        <v>21</v>
      </c>
      <c r="T6" s="167" t="s">
        <v>21</v>
      </c>
      <c r="U6" s="167" t="s">
        <v>38</v>
      </c>
      <c r="V6" s="168"/>
      <c r="W6" s="151"/>
      <c r="X6" s="133"/>
    </row>
    <row r="7" spans="1:24" s="134" customFormat="1" ht="62.1" customHeight="1">
      <c r="A7" s="169">
        <v>1</v>
      </c>
      <c r="B7" s="111" t="s">
        <v>70</v>
      </c>
      <c r="C7" s="111" t="s">
        <v>71</v>
      </c>
      <c r="D7" s="23" t="s">
        <v>72</v>
      </c>
      <c r="E7" s="106" t="s">
        <v>69</v>
      </c>
      <c r="F7" s="69">
        <v>450</v>
      </c>
      <c r="G7" s="69">
        <v>400</v>
      </c>
      <c r="H7" s="3">
        <f>IF(E7="","自動入力",IF(E7="S",Sheet1!$F$7,Sheet1!$F$5))</f>
        <v>204800</v>
      </c>
      <c r="I7" s="90" t="str">
        <f>IF(E7="","自動",(IF(E7="W","Iw","Is")))</f>
        <v>Is</v>
      </c>
      <c r="J7" s="85">
        <v>0.2</v>
      </c>
      <c r="K7" s="26" t="s">
        <v>96</v>
      </c>
      <c r="L7" s="24">
        <f>(198400*400)/1000</f>
        <v>79360</v>
      </c>
      <c r="M7" s="96">
        <v>1</v>
      </c>
      <c r="N7" s="93" t="s">
        <v>64</v>
      </c>
      <c r="O7" s="94">
        <v>3</v>
      </c>
      <c r="P7" s="24">
        <v>26453</v>
      </c>
      <c r="Q7" s="208">
        <v>44682</v>
      </c>
      <c r="R7" s="26" t="s">
        <v>87</v>
      </c>
      <c r="S7" s="26" t="s">
        <v>78</v>
      </c>
      <c r="T7" s="26" t="s">
        <v>25</v>
      </c>
      <c r="U7" s="26" t="s">
        <v>25</v>
      </c>
      <c r="V7" s="181" t="s">
        <v>98</v>
      </c>
      <c r="W7" s="182">
        <f>IF(L7="","自動入力",ROUNDDOWN(L7/O7,0))</f>
        <v>26453</v>
      </c>
      <c r="X7" s="141" t="str">
        <f>IF(P7="","自動入力",IF(P7=W7,"OK","NG"))</f>
        <v>OK</v>
      </c>
    </row>
    <row r="8" spans="1:24" s="134" customFormat="1" ht="62.1" customHeight="1">
      <c r="A8" s="183">
        <v>2</v>
      </c>
      <c r="B8" s="111" t="s">
        <v>73</v>
      </c>
      <c r="C8" s="111" t="s">
        <v>74</v>
      </c>
      <c r="D8" s="23" t="s">
        <v>75</v>
      </c>
      <c r="E8" s="170"/>
      <c r="F8" s="171"/>
      <c r="G8" s="171"/>
      <c r="H8" s="3" t="str">
        <f>IF(E8="","自動入力",IF(E8="S",Sheet1!$F$7,Sheet1!$F$5))</f>
        <v>自動入力</v>
      </c>
      <c r="I8" s="90" t="str">
        <f t="shared" ref="I8:I26" si="0">IF(E8="","自動",(IF(E8="W","Iw","Is")))</f>
        <v>自動</v>
      </c>
      <c r="J8" s="85"/>
      <c r="K8" s="26" t="s">
        <v>97</v>
      </c>
      <c r="L8" s="24">
        <v>2500</v>
      </c>
      <c r="M8" s="96">
        <v>1</v>
      </c>
      <c r="N8" s="93" t="s">
        <v>64</v>
      </c>
      <c r="O8" s="94">
        <v>3</v>
      </c>
      <c r="P8" s="24">
        <v>633</v>
      </c>
      <c r="Q8" s="208">
        <v>44757</v>
      </c>
      <c r="R8" s="26" t="s">
        <v>88</v>
      </c>
      <c r="S8" s="26" t="s">
        <v>25</v>
      </c>
      <c r="T8" s="26" t="s">
        <v>25</v>
      </c>
      <c r="U8" s="26" t="s">
        <v>25</v>
      </c>
      <c r="V8" s="184" t="s">
        <v>99</v>
      </c>
      <c r="W8" s="182">
        <f t="shared" ref="W8:W26" si="1">IF(L8="","自動入力",ROUNDDOWN(L8/O8,0))</f>
        <v>833</v>
      </c>
      <c r="X8" s="141" t="str">
        <f t="shared" ref="X8:X26" si="2">IF(P8="","自動入力",IF(P8=W8,"OK","NG"))</f>
        <v>NG</v>
      </c>
    </row>
    <row r="9" spans="1:24" s="134" customFormat="1" ht="62.1" customHeight="1">
      <c r="A9" s="169">
        <v>3</v>
      </c>
      <c r="B9" s="111" t="s">
        <v>73</v>
      </c>
      <c r="C9" s="111" t="s">
        <v>74</v>
      </c>
      <c r="D9" s="23" t="s">
        <v>76</v>
      </c>
      <c r="E9" s="170"/>
      <c r="F9" s="171"/>
      <c r="G9" s="171"/>
      <c r="H9" s="3" t="str">
        <f>IF(E9="","自動入力",IF(E9="S",Sheet1!$F$7,Sheet1!$F$5))</f>
        <v>自動入力</v>
      </c>
      <c r="I9" s="90" t="str">
        <f t="shared" si="0"/>
        <v>自動</v>
      </c>
      <c r="J9" s="85"/>
      <c r="K9" s="26" t="s">
        <v>97</v>
      </c>
      <c r="L9" s="24">
        <v>1500</v>
      </c>
      <c r="M9" s="96">
        <v>1</v>
      </c>
      <c r="N9" s="93" t="s">
        <v>64</v>
      </c>
      <c r="O9" s="94">
        <v>3</v>
      </c>
      <c r="P9" s="24">
        <v>500</v>
      </c>
      <c r="Q9" s="208">
        <v>44713</v>
      </c>
      <c r="R9" s="26" t="s">
        <v>89</v>
      </c>
      <c r="S9" s="26" t="s">
        <v>25</v>
      </c>
      <c r="T9" s="26" t="s">
        <v>25</v>
      </c>
      <c r="U9" s="26" t="s">
        <v>25</v>
      </c>
      <c r="V9" s="184" t="s">
        <v>100</v>
      </c>
      <c r="W9" s="182">
        <f t="shared" si="1"/>
        <v>500</v>
      </c>
      <c r="X9" s="141" t="str">
        <f t="shared" si="2"/>
        <v>OK</v>
      </c>
    </row>
    <row r="10" spans="1:24" s="134" customFormat="1" ht="62.1" customHeight="1">
      <c r="A10" s="169">
        <v>4</v>
      </c>
      <c r="B10" s="111"/>
      <c r="C10" s="111"/>
      <c r="D10" s="111"/>
      <c r="E10" s="170"/>
      <c r="F10" s="171"/>
      <c r="G10" s="171"/>
      <c r="H10" s="3" t="str">
        <f>IF(E10="","自動入力",IF(E10="S",Sheet1!$F$7,Sheet1!$F$5))</f>
        <v>自動入力</v>
      </c>
      <c r="I10" s="90" t="str">
        <f t="shared" si="0"/>
        <v>自動</v>
      </c>
      <c r="J10" s="174"/>
      <c r="K10" s="175"/>
      <c r="L10" s="176"/>
      <c r="M10" s="177">
        <v>1</v>
      </c>
      <c r="N10" s="178" t="s">
        <v>64</v>
      </c>
      <c r="O10" s="179"/>
      <c r="P10" s="176"/>
      <c r="Q10" s="180"/>
      <c r="R10" s="111"/>
      <c r="S10" s="175"/>
      <c r="T10" s="175"/>
      <c r="U10" s="175"/>
      <c r="V10" s="185"/>
      <c r="W10" s="182" t="str">
        <f t="shared" si="1"/>
        <v>自動入力</v>
      </c>
      <c r="X10" s="141" t="str">
        <f t="shared" si="2"/>
        <v>自動入力</v>
      </c>
    </row>
    <row r="11" spans="1:24" s="134" customFormat="1" ht="62.1" customHeight="1">
      <c r="A11" s="183">
        <v>5</v>
      </c>
      <c r="B11" s="111"/>
      <c r="C11" s="111"/>
      <c r="D11" s="111"/>
      <c r="E11" s="170"/>
      <c r="F11" s="171"/>
      <c r="G11" s="171"/>
      <c r="H11" s="3" t="str">
        <f>IF(E11="","自動入力",IF(E11="S",Sheet1!$F$7,Sheet1!$F$5))</f>
        <v>自動入力</v>
      </c>
      <c r="I11" s="90" t="str">
        <f t="shared" si="0"/>
        <v>自動</v>
      </c>
      <c r="J11" s="174"/>
      <c r="K11" s="175"/>
      <c r="L11" s="176"/>
      <c r="M11" s="177">
        <v>1</v>
      </c>
      <c r="N11" s="178" t="s">
        <v>64</v>
      </c>
      <c r="O11" s="179"/>
      <c r="P11" s="176"/>
      <c r="Q11" s="180"/>
      <c r="R11" s="111"/>
      <c r="S11" s="175"/>
      <c r="T11" s="175"/>
      <c r="U11" s="175"/>
      <c r="V11" s="185"/>
      <c r="W11" s="182" t="str">
        <f t="shared" si="1"/>
        <v>自動入力</v>
      </c>
      <c r="X11" s="141" t="str">
        <f t="shared" si="2"/>
        <v>自動入力</v>
      </c>
    </row>
    <row r="12" spans="1:24" s="134" customFormat="1" ht="59.25" customHeight="1">
      <c r="A12" s="169">
        <v>6</v>
      </c>
      <c r="B12" s="111"/>
      <c r="C12" s="111"/>
      <c r="D12" s="111"/>
      <c r="E12" s="170"/>
      <c r="F12" s="171"/>
      <c r="G12" s="171"/>
      <c r="H12" s="172" t="str">
        <f>IF(E12="","自動入力",IF(E12="S",Sheet1!$F$7,Sheet1!$F$5))</f>
        <v>自動入力</v>
      </c>
      <c r="I12" s="173" t="str">
        <f t="shared" si="0"/>
        <v>自動</v>
      </c>
      <c r="J12" s="174"/>
      <c r="K12" s="175"/>
      <c r="L12" s="176"/>
      <c r="M12" s="177">
        <v>1</v>
      </c>
      <c r="N12" s="178" t="s">
        <v>64</v>
      </c>
      <c r="O12" s="179"/>
      <c r="P12" s="176"/>
      <c r="Q12" s="180"/>
      <c r="R12" s="111"/>
      <c r="S12" s="175"/>
      <c r="T12" s="175"/>
      <c r="U12" s="175"/>
      <c r="V12" s="185"/>
      <c r="W12" s="182" t="str">
        <f t="shared" si="1"/>
        <v>自動入力</v>
      </c>
      <c r="X12" s="141" t="str">
        <f t="shared" si="2"/>
        <v>自動入力</v>
      </c>
    </row>
    <row r="13" spans="1:24" s="134" customFormat="1" ht="59.25" customHeight="1">
      <c r="A13" s="169">
        <v>7</v>
      </c>
      <c r="B13" s="111"/>
      <c r="C13" s="111"/>
      <c r="D13" s="111"/>
      <c r="E13" s="170"/>
      <c r="F13" s="171"/>
      <c r="G13" s="171"/>
      <c r="H13" s="172" t="str">
        <f>IF(E13="","自動入力",IF(E13="S",Sheet1!$F$7,Sheet1!$F$5))</f>
        <v>自動入力</v>
      </c>
      <c r="I13" s="173" t="str">
        <f t="shared" si="0"/>
        <v>自動</v>
      </c>
      <c r="J13" s="174"/>
      <c r="K13" s="175"/>
      <c r="L13" s="176"/>
      <c r="M13" s="177">
        <v>1</v>
      </c>
      <c r="N13" s="178" t="s">
        <v>64</v>
      </c>
      <c r="O13" s="179"/>
      <c r="P13" s="176"/>
      <c r="Q13" s="180"/>
      <c r="R13" s="111"/>
      <c r="S13" s="175"/>
      <c r="T13" s="175"/>
      <c r="U13" s="175"/>
      <c r="V13" s="185"/>
      <c r="W13" s="182" t="str">
        <f t="shared" si="1"/>
        <v>自動入力</v>
      </c>
      <c r="X13" s="141" t="str">
        <f t="shared" si="2"/>
        <v>自動入力</v>
      </c>
    </row>
    <row r="14" spans="1:24" s="134" customFormat="1" ht="59.25" hidden="1" customHeight="1">
      <c r="A14" s="183">
        <v>8</v>
      </c>
      <c r="B14" s="111"/>
      <c r="C14" s="111"/>
      <c r="D14" s="111"/>
      <c r="E14" s="170"/>
      <c r="F14" s="171"/>
      <c r="G14" s="171"/>
      <c r="H14" s="172" t="str">
        <f>IF(E14="","自動入力",IF(E14="S",Sheet1!$F$7,Sheet1!$F$5))</f>
        <v>自動入力</v>
      </c>
      <c r="I14" s="173" t="str">
        <f t="shared" si="0"/>
        <v>自動</v>
      </c>
      <c r="J14" s="174"/>
      <c r="K14" s="175"/>
      <c r="L14" s="176"/>
      <c r="M14" s="177">
        <v>1</v>
      </c>
      <c r="N14" s="178" t="s">
        <v>64</v>
      </c>
      <c r="O14" s="179"/>
      <c r="P14" s="176"/>
      <c r="Q14" s="180"/>
      <c r="R14" s="111"/>
      <c r="S14" s="175"/>
      <c r="T14" s="175"/>
      <c r="U14" s="175"/>
      <c r="V14" s="185"/>
      <c r="W14" s="182" t="str">
        <f t="shared" si="1"/>
        <v>自動入力</v>
      </c>
      <c r="X14" s="141" t="str">
        <f t="shared" si="2"/>
        <v>自動入力</v>
      </c>
    </row>
    <row r="15" spans="1:24" s="134" customFormat="1" ht="59.25" hidden="1" customHeight="1">
      <c r="A15" s="169">
        <v>9</v>
      </c>
      <c r="B15" s="111"/>
      <c r="C15" s="111"/>
      <c r="D15" s="111"/>
      <c r="E15" s="170"/>
      <c r="F15" s="171"/>
      <c r="G15" s="171"/>
      <c r="H15" s="172" t="str">
        <f>IF(E15="","自動入力",IF(E15="S",Sheet1!$F$7,Sheet1!$F$5))</f>
        <v>自動入力</v>
      </c>
      <c r="I15" s="173" t="str">
        <f t="shared" si="0"/>
        <v>自動</v>
      </c>
      <c r="J15" s="174"/>
      <c r="K15" s="175"/>
      <c r="L15" s="176"/>
      <c r="M15" s="177">
        <v>1</v>
      </c>
      <c r="N15" s="178" t="s">
        <v>64</v>
      </c>
      <c r="O15" s="179"/>
      <c r="P15" s="176"/>
      <c r="Q15" s="180"/>
      <c r="R15" s="111"/>
      <c r="S15" s="175"/>
      <c r="T15" s="175"/>
      <c r="U15" s="175"/>
      <c r="V15" s="185"/>
      <c r="W15" s="182" t="str">
        <f t="shared" si="1"/>
        <v>自動入力</v>
      </c>
      <c r="X15" s="141" t="str">
        <f t="shared" si="2"/>
        <v>自動入力</v>
      </c>
    </row>
    <row r="16" spans="1:24" s="134" customFormat="1" ht="59.25" hidden="1" customHeight="1">
      <c r="A16" s="169">
        <v>10</v>
      </c>
      <c r="B16" s="111"/>
      <c r="C16" s="111"/>
      <c r="D16" s="111"/>
      <c r="E16" s="170"/>
      <c r="F16" s="171"/>
      <c r="G16" s="171"/>
      <c r="H16" s="172" t="str">
        <f>IF(E16="","自動入力",IF(E16="S",Sheet1!$F$7,Sheet1!$F$5))</f>
        <v>自動入力</v>
      </c>
      <c r="I16" s="173" t="str">
        <f t="shared" si="0"/>
        <v>自動</v>
      </c>
      <c r="J16" s="174"/>
      <c r="K16" s="175"/>
      <c r="L16" s="176"/>
      <c r="M16" s="177">
        <v>1</v>
      </c>
      <c r="N16" s="178" t="s">
        <v>64</v>
      </c>
      <c r="O16" s="179"/>
      <c r="P16" s="176"/>
      <c r="Q16" s="180"/>
      <c r="R16" s="111"/>
      <c r="S16" s="175"/>
      <c r="T16" s="175"/>
      <c r="U16" s="175"/>
      <c r="V16" s="185"/>
      <c r="W16" s="182" t="str">
        <f t="shared" si="1"/>
        <v>自動入力</v>
      </c>
      <c r="X16" s="141" t="str">
        <f t="shared" si="2"/>
        <v>自動入力</v>
      </c>
    </row>
    <row r="17" spans="1:24" s="134" customFormat="1" ht="59.25" hidden="1" customHeight="1">
      <c r="A17" s="183">
        <v>11</v>
      </c>
      <c r="B17" s="111"/>
      <c r="C17" s="111"/>
      <c r="D17" s="111"/>
      <c r="E17" s="170"/>
      <c r="F17" s="171"/>
      <c r="G17" s="171"/>
      <c r="H17" s="172" t="str">
        <f>IF(E17="","自動入力",IF(E17="S",Sheet1!$F$7,Sheet1!$F$5))</f>
        <v>自動入力</v>
      </c>
      <c r="I17" s="173" t="str">
        <f t="shared" si="0"/>
        <v>自動</v>
      </c>
      <c r="J17" s="174"/>
      <c r="K17" s="175"/>
      <c r="L17" s="176"/>
      <c r="M17" s="177">
        <v>1</v>
      </c>
      <c r="N17" s="178" t="s">
        <v>64</v>
      </c>
      <c r="O17" s="179"/>
      <c r="P17" s="176"/>
      <c r="Q17" s="180"/>
      <c r="R17" s="111"/>
      <c r="S17" s="175"/>
      <c r="T17" s="175"/>
      <c r="U17" s="175"/>
      <c r="V17" s="184"/>
      <c r="W17" s="182" t="str">
        <f t="shared" si="1"/>
        <v>自動入力</v>
      </c>
      <c r="X17" s="141" t="str">
        <f t="shared" si="2"/>
        <v>自動入力</v>
      </c>
    </row>
    <row r="18" spans="1:24" s="134" customFormat="1" ht="59.25" hidden="1" customHeight="1">
      <c r="A18" s="169">
        <v>12</v>
      </c>
      <c r="B18" s="111"/>
      <c r="C18" s="111"/>
      <c r="D18" s="111"/>
      <c r="E18" s="170"/>
      <c r="F18" s="171"/>
      <c r="G18" s="171"/>
      <c r="H18" s="172" t="str">
        <f>IF(E18="","自動入力",IF(E18="S",Sheet1!$F$7,Sheet1!$F$5))</f>
        <v>自動入力</v>
      </c>
      <c r="I18" s="173" t="str">
        <f t="shared" si="0"/>
        <v>自動</v>
      </c>
      <c r="J18" s="174"/>
      <c r="K18" s="175"/>
      <c r="L18" s="176"/>
      <c r="M18" s="177">
        <v>1</v>
      </c>
      <c r="N18" s="178" t="s">
        <v>64</v>
      </c>
      <c r="O18" s="179"/>
      <c r="P18" s="176"/>
      <c r="Q18" s="180"/>
      <c r="R18" s="111"/>
      <c r="S18" s="175"/>
      <c r="T18" s="175"/>
      <c r="U18" s="175"/>
      <c r="V18" s="185"/>
      <c r="W18" s="182" t="str">
        <f t="shared" si="1"/>
        <v>自動入力</v>
      </c>
      <c r="X18" s="141" t="str">
        <f t="shared" si="2"/>
        <v>自動入力</v>
      </c>
    </row>
    <row r="19" spans="1:24" s="134" customFormat="1" ht="59.25" hidden="1" customHeight="1">
      <c r="A19" s="169">
        <v>13</v>
      </c>
      <c r="B19" s="111"/>
      <c r="C19" s="111"/>
      <c r="D19" s="111"/>
      <c r="E19" s="170"/>
      <c r="F19" s="171"/>
      <c r="G19" s="171"/>
      <c r="H19" s="172" t="str">
        <f>IF(E19="","自動入力",IF(E19="S",Sheet1!$F$7,Sheet1!$F$5))</f>
        <v>自動入力</v>
      </c>
      <c r="I19" s="173" t="str">
        <f t="shared" si="0"/>
        <v>自動</v>
      </c>
      <c r="J19" s="174"/>
      <c r="K19" s="175"/>
      <c r="L19" s="176"/>
      <c r="M19" s="177">
        <v>1</v>
      </c>
      <c r="N19" s="178" t="s">
        <v>64</v>
      </c>
      <c r="O19" s="179"/>
      <c r="P19" s="176"/>
      <c r="Q19" s="180"/>
      <c r="R19" s="111"/>
      <c r="S19" s="175"/>
      <c r="T19" s="175"/>
      <c r="U19" s="175"/>
      <c r="V19" s="185"/>
      <c r="W19" s="182" t="str">
        <f t="shared" si="1"/>
        <v>自動入力</v>
      </c>
      <c r="X19" s="141" t="str">
        <f t="shared" si="2"/>
        <v>自動入力</v>
      </c>
    </row>
    <row r="20" spans="1:24" s="134" customFormat="1" ht="59.25" hidden="1" customHeight="1">
      <c r="A20" s="183">
        <v>14</v>
      </c>
      <c r="B20" s="111"/>
      <c r="C20" s="111"/>
      <c r="D20" s="111"/>
      <c r="E20" s="170"/>
      <c r="F20" s="171"/>
      <c r="G20" s="171"/>
      <c r="H20" s="172" t="str">
        <f>IF(E20="","自動入力",IF(E20="S",Sheet1!$F$7,Sheet1!$F$5))</f>
        <v>自動入力</v>
      </c>
      <c r="I20" s="173" t="str">
        <f t="shared" si="0"/>
        <v>自動</v>
      </c>
      <c r="J20" s="174"/>
      <c r="K20" s="175"/>
      <c r="L20" s="176"/>
      <c r="M20" s="177">
        <v>1</v>
      </c>
      <c r="N20" s="178" t="s">
        <v>64</v>
      </c>
      <c r="O20" s="179"/>
      <c r="P20" s="176"/>
      <c r="Q20" s="180"/>
      <c r="R20" s="111"/>
      <c r="S20" s="175"/>
      <c r="T20" s="175"/>
      <c r="U20" s="175"/>
      <c r="V20" s="185"/>
      <c r="W20" s="182" t="str">
        <f t="shared" si="1"/>
        <v>自動入力</v>
      </c>
      <c r="X20" s="141" t="str">
        <f t="shared" si="2"/>
        <v>自動入力</v>
      </c>
    </row>
    <row r="21" spans="1:24" s="134" customFormat="1" ht="59.25" hidden="1" customHeight="1">
      <c r="A21" s="169">
        <v>15</v>
      </c>
      <c r="B21" s="111"/>
      <c r="C21" s="111"/>
      <c r="D21" s="111"/>
      <c r="E21" s="170"/>
      <c r="F21" s="171"/>
      <c r="G21" s="171"/>
      <c r="H21" s="172" t="str">
        <f>IF(E21="","自動入力",IF(E21="S",Sheet1!$F$7,Sheet1!$F$5))</f>
        <v>自動入力</v>
      </c>
      <c r="I21" s="173" t="str">
        <f t="shared" si="0"/>
        <v>自動</v>
      </c>
      <c r="J21" s="174"/>
      <c r="K21" s="175"/>
      <c r="L21" s="176"/>
      <c r="M21" s="177">
        <v>1</v>
      </c>
      <c r="N21" s="178" t="s">
        <v>64</v>
      </c>
      <c r="O21" s="179"/>
      <c r="P21" s="176"/>
      <c r="Q21" s="180"/>
      <c r="R21" s="111"/>
      <c r="S21" s="175"/>
      <c r="T21" s="175"/>
      <c r="U21" s="175"/>
      <c r="V21" s="185"/>
      <c r="W21" s="182" t="str">
        <f t="shared" si="1"/>
        <v>自動入力</v>
      </c>
      <c r="X21" s="141" t="str">
        <f t="shared" si="2"/>
        <v>自動入力</v>
      </c>
    </row>
    <row r="22" spans="1:24" s="134" customFormat="1" ht="59.25" hidden="1" customHeight="1">
      <c r="A22" s="169">
        <v>16</v>
      </c>
      <c r="B22" s="111"/>
      <c r="C22" s="111"/>
      <c r="D22" s="111"/>
      <c r="E22" s="170"/>
      <c r="F22" s="171"/>
      <c r="G22" s="171"/>
      <c r="H22" s="172" t="str">
        <f>IF(E22="","自動入力",IF(E22="S",Sheet1!$F$7,Sheet1!$F$5))</f>
        <v>自動入力</v>
      </c>
      <c r="I22" s="173" t="str">
        <f t="shared" si="0"/>
        <v>自動</v>
      </c>
      <c r="J22" s="174"/>
      <c r="K22" s="175"/>
      <c r="L22" s="176"/>
      <c r="M22" s="177">
        <v>1</v>
      </c>
      <c r="N22" s="178" t="s">
        <v>64</v>
      </c>
      <c r="O22" s="179"/>
      <c r="P22" s="176"/>
      <c r="Q22" s="180"/>
      <c r="R22" s="111"/>
      <c r="S22" s="175"/>
      <c r="T22" s="175"/>
      <c r="U22" s="175"/>
      <c r="V22" s="185"/>
      <c r="W22" s="182" t="str">
        <f t="shared" si="1"/>
        <v>自動入力</v>
      </c>
      <c r="X22" s="141" t="str">
        <f t="shared" si="2"/>
        <v>自動入力</v>
      </c>
    </row>
    <row r="23" spans="1:24" s="134" customFormat="1" ht="59.25" hidden="1" customHeight="1">
      <c r="A23" s="183">
        <v>17</v>
      </c>
      <c r="B23" s="111"/>
      <c r="C23" s="111"/>
      <c r="D23" s="111"/>
      <c r="E23" s="170"/>
      <c r="F23" s="171"/>
      <c r="G23" s="171"/>
      <c r="H23" s="172" t="str">
        <f>IF(E23="","自動入力",IF(E23="S",Sheet1!$F$7,Sheet1!$F$5))</f>
        <v>自動入力</v>
      </c>
      <c r="I23" s="173" t="str">
        <f t="shared" si="0"/>
        <v>自動</v>
      </c>
      <c r="J23" s="174"/>
      <c r="K23" s="175"/>
      <c r="L23" s="176"/>
      <c r="M23" s="177">
        <v>1</v>
      </c>
      <c r="N23" s="178" t="s">
        <v>64</v>
      </c>
      <c r="O23" s="179"/>
      <c r="P23" s="176"/>
      <c r="Q23" s="180"/>
      <c r="R23" s="111"/>
      <c r="S23" s="175"/>
      <c r="T23" s="175"/>
      <c r="U23" s="175"/>
      <c r="V23" s="185"/>
      <c r="W23" s="182" t="str">
        <f t="shared" si="1"/>
        <v>自動入力</v>
      </c>
      <c r="X23" s="141" t="str">
        <f t="shared" si="2"/>
        <v>自動入力</v>
      </c>
    </row>
    <row r="24" spans="1:24" s="134" customFormat="1" ht="59.25" hidden="1" customHeight="1">
      <c r="A24" s="169">
        <v>18</v>
      </c>
      <c r="B24" s="111"/>
      <c r="C24" s="111"/>
      <c r="D24" s="111"/>
      <c r="E24" s="170"/>
      <c r="F24" s="171"/>
      <c r="G24" s="171"/>
      <c r="H24" s="172" t="str">
        <f>IF(E24="","自動入力",IF(E24="S",Sheet1!$F$7,Sheet1!$F$5))</f>
        <v>自動入力</v>
      </c>
      <c r="I24" s="173" t="str">
        <f t="shared" si="0"/>
        <v>自動</v>
      </c>
      <c r="J24" s="174"/>
      <c r="K24" s="175"/>
      <c r="L24" s="176"/>
      <c r="M24" s="177">
        <v>1</v>
      </c>
      <c r="N24" s="178" t="s">
        <v>64</v>
      </c>
      <c r="O24" s="179"/>
      <c r="P24" s="176"/>
      <c r="Q24" s="180"/>
      <c r="R24" s="111"/>
      <c r="S24" s="175"/>
      <c r="T24" s="175"/>
      <c r="U24" s="175"/>
      <c r="V24" s="185"/>
      <c r="W24" s="182" t="str">
        <f t="shared" si="1"/>
        <v>自動入力</v>
      </c>
      <c r="X24" s="141" t="str">
        <f t="shared" si="2"/>
        <v>自動入力</v>
      </c>
    </row>
    <row r="25" spans="1:24" s="134" customFormat="1" ht="59.25" hidden="1" customHeight="1">
      <c r="A25" s="183">
        <v>19</v>
      </c>
      <c r="B25" s="111"/>
      <c r="C25" s="111"/>
      <c r="D25" s="111"/>
      <c r="E25" s="170"/>
      <c r="F25" s="171"/>
      <c r="G25" s="171"/>
      <c r="H25" s="172" t="str">
        <f>IF(E25="","自動入力",IF(E25="S",Sheet1!$F$7,Sheet1!$F$5))</f>
        <v>自動入力</v>
      </c>
      <c r="I25" s="173" t="str">
        <f t="shared" si="0"/>
        <v>自動</v>
      </c>
      <c r="J25" s="174"/>
      <c r="K25" s="175"/>
      <c r="L25" s="176"/>
      <c r="M25" s="177">
        <v>1</v>
      </c>
      <c r="N25" s="178" t="s">
        <v>64</v>
      </c>
      <c r="O25" s="179"/>
      <c r="P25" s="176"/>
      <c r="Q25" s="180"/>
      <c r="R25" s="111"/>
      <c r="S25" s="175"/>
      <c r="T25" s="175"/>
      <c r="U25" s="175"/>
      <c r="V25" s="185"/>
      <c r="W25" s="182" t="str">
        <f t="shared" si="1"/>
        <v>自動入力</v>
      </c>
      <c r="X25" s="141" t="str">
        <f t="shared" si="2"/>
        <v>自動入力</v>
      </c>
    </row>
    <row r="26" spans="1:24" s="134" customFormat="1" ht="59.25" hidden="1" customHeight="1">
      <c r="A26" s="169">
        <v>20</v>
      </c>
      <c r="B26" s="111"/>
      <c r="C26" s="111"/>
      <c r="D26" s="111"/>
      <c r="E26" s="170"/>
      <c r="F26" s="171"/>
      <c r="G26" s="171"/>
      <c r="H26" s="172" t="str">
        <f>IF(E26="","自動入力",IF(E26="S",Sheet1!$F$7,Sheet1!$F$5))</f>
        <v>自動入力</v>
      </c>
      <c r="I26" s="173" t="str">
        <f t="shared" si="0"/>
        <v>自動</v>
      </c>
      <c r="J26" s="174"/>
      <c r="K26" s="175"/>
      <c r="L26" s="176"/>
      <c r="M26" s="177">
        <v>1</v>
      </c>
      <c r="N26" s="178" t="s">
        <v>64</v>
      </c>
      <c r="O26" s="179"/>
      <c r="P26" s="176"/>
      <c r="Q26" s="180"/>
      <c r="R26" s="111"/>
      <c r="S26" s="175"/>
      <c r="T26" s="175"/>
      <c r="U26" s="175"/>
      <c r="V26" s="185"/>
      <c r="W26" s="182" t="str">
        <f t="shared" si="1"/>
        <v>自動入力</v>
      </c>
      <c r="X26" s="141" t="str">
        <f t="shared" si="2"/>
        <v>自動入力</v>
      </c>
    </row>
    <row r="27" spans="1:24" s="134" customFormat="1" ht="48.75" hidden="1" customHeight="1">
      <c r="A27" s="186" t="s">
        <v>9</v>
      </c>
      <c r="B27" s="187" t="s">
        <v>2</v>
      </c>
      <c r="C27" s="187" t="s">
        <v>3</v>
      </c>
      <c r="D27" s="188"/>
      <c r="E27" s="189"/>
      <c r="F27" s="190" t="s">
        <v>6</v>
      </c>
      <c r="G27" s="190" t="s">
        <v>6</v>
      </c>
      <c r="H27" s="191"/>
      <c r="I27" s="158"/>
      <c r="J27" s="192"/>
      <c r="K27" s="189"/>
      <c r="L27" s="193"/>
      <c r="M27" s="194"/>
      <c r="N27" s="195"/>
      <c r="O27" s="164"/>
      <c r="P27" s="196"/>
      <c r="Q27" s="197"/>
      <c r="R27" s="198"/>
      <c r="S27" s="199"/>
      <c r="T27" s="189"/>
      <c r="U27" s="189"/>
      <c r="V27" s="200"/>
      <c r="W27" s="132"/>
      <c r="X27" s="133"/>
    </row>
    <row r="28" spans="1:24" s="116" customFormat="1" ht="30.75" customHeight="1">
      <c r="B28" s="117"/>
      <c r="C28" s="117"/>
      <c r="D28" s="117"/>
      <c r="E28" s="115"/>
      <c r="F28" s="118"/>
      <c r="G28" s="118"/>
      <c r="I28" s="119"/>
      <c r="J28" s="120"/>
      <c r="K28" s="115"/>
      <c r="L28" s="121"/>
      <c r="M28" s="115"/>
      <c r="N28" s="122"/>
      <c r="O28" s="115"/>
      <c r="P28" s="121"/>
      <c r="Q28" s="123"/>
      <c r="R28" s="124"/>
      <c r="S28" s="123"/>
      <c r="T28" s="115"/>
      <c r="U28" s="115"/>
      <c r="W28" s="114"/>
      <c r="X28" s="115"/>
    </row>
    <row r="29" spans="1:24" s="134" customFormat="1" ht="18" customHeight="1">
      <c r="A29" s="134" t="s">
        <v>14</v>
      </c>
      <c r="B29" s="201"/>
      <c r="C29" s="201"/>
      <c r="D29" s="201"/>
      <c r="E29" s="133"/>
      <c r="F29" s="202"/>
      <c r="G29" s="202"/>
      <c r="I29" s="203"/>
      <c r="J29" s="204"/>
      <c r="K29" s="133"/>
      <c r="L29" s="205"/>
      <c r="M29" s="133"/>
      <c r="N29" s="133"/>
      <c r="O29" s="133"/>
      <c r="P29" s="205"/>
      <c r="Q29" s="206"/>
      <c r="R29" s="207"/>
      <c r="S29" s="206"/>
      <c r="T29" s="133"/>
      <c r="U29" s="133"/>
      <c r="W29" s="132"/>
      <c r="X29" s="133"/>
    </row>
    <row r="30" spans="1:24" s="134" customFormat="1" ht="18" customHeight="1">
      <c r="A30" s="134" t="s">
        <v>13</v>
      </c>
      <c r="B30" s="201"/>
      <c r="C30" s="201"/>
      <c r="D30" s="201"/>
      <c r="E30" s="133"/>
      <c r="F30" s="202"/>
      <c r="G30" s="202"/>
      <c r="I30" s="203"/>
      <c r="J30" s="204"/>
      <c r="K30" s="133"/>
      <c r="L30" s="205"/>
      <c r="M30" s="133"/>
      <c r="N30" s="133"/>
      <c r="O30" s="133"/>
      <c r="P30" s="205"/>
      <c r="Q30" s="206"/>
      <c r="R30" s="207"/>
      <c r="S30" s="206"/>
      <c r="T30" s="133"/>
      <c r="U30" s="133"/>
      <c r="W30" s="132"/>
      <c r="X30" s="133"/>
    </row>
    <row r="31" spans="1:24" s="134" customFormat="1" ht="18" customHeight="1">
      <c r="A31" s="134" t="s">
        <v>85</v>
      </c>
      <c r="B31" s="201"/>
      <c r="C31" s="201"/>
      <c r="D31" s="201"/>
      <c r="E31" s="133"/>
      <c r="F31" s="202"/>
      <c r="G31" s="202"/>
      <c r="I31" s="203"/>
      <c r="J31" s="204"/>
      <c r="K31" s="133"/>
      <c r="L31" s="205"/>
      <c r="M31" s="133"/>
      <c r="N31" s="133"/>
      <c r="O31" s="133"/>
      <c r="P31" s="205"/>
      <c r="Q31" s="206"/>
      <c r="R31" s="207"/>
      <c r="S31" s="206"/>
      <c r="T31" s="133"/>
      <c r="U31" s="133"/>
      <c r="W31" s="132"/>
      <c r="X31" s="133"/>
    </row>
    <row r="32" spans="1:24" s="134" customFormat="1" ht="18" customHeight="1">
      <c r="A32" s="134" t="s">
        <v>23</v>
      </c>
      <c r="B32" s="201"/>
      <c r="C32" s="201"/>
      <c r="D32" s="201"/>
      <c r="E32" s="133"/>
      <c r="F32" s="202"/>
      <c r="G32" s="202"/>
      <c r="I32" s="203"/>
      <c r="J32" s="204"/>
      <c r="K32" s="133"/>
      <c r="L32" s="205"/>
      <c r="M32" s="133"/>
      <c r="N32" s="133"/>
      <c r="O32" s="133"/>
      <c r="P32" s="205"/>
      <c r="Q32" s="206"/>
      <c r="R32" s="207"/>
      <c r="S32" s="206"/>
      <c r="T32" s="133"/>
      <c r="U32" s="133"/>
      <c r="W32" s="132"/>
      <c r="X32" s="133"/>
    </row>
    <row r="33" spans="1:24" s="134" customFormat="1" ht="18" customHeight="1">
      <c r="A33" s="134" t="s">
        <v>46</v>
      </c>
      <c r="B33" s="201"/>
      <c r="C33" s="201"/>
      <c r="D33" s="201"/>
      <c r="E33" s="133"/>
      <c r="F33" s="202"/>
      <c r="G33" s="202"/>
      <c r="I33" s="203"/>
      <c r="J33" s="204"/>
      <c r="K33" s="133"/>
      <c r="L33" s="205"/>
      <c r="M33" s="133"/>
      <c r="N33" s="133"/>
      <c r="O33" s="133"/>
      <c r="P33" s="205"/>
      <c r="Q33" s="206"/>
      <c r="R33" s="207"/>
      <c r="S33" s="206"/>
      <c r="T33" s="133"/>
      <c r="U33" s="133"/>
      <c r="W33" s="132"/>
      <c r="X33" s="133"/>
    </row>
    <row r="34" spans="1:24" s="134" customFormat="1" ht="18" customHeight="1">
      <c r="A34" s="134" t="s">
        <v>45</v>
      </c>
      <c r="B34" s="201"/>
      <c r="C34" s="201"/>
      <c r="D34" s="201"/>
      <c r="E34" s="133"/>
      <c r="F34" s="202"/>
      <c r="G34" s="202"/>
      <c r="I34" s="203"/>
      <c r="J34" s="204"/>
      <c r="K34" s="133"/>
      <c r="L34" s="205"/>
      <c r="M34" s="133"/>
      <c r="N34" s="133"/>
      <c r="O34" s="133"/>
      <c r="P34" s="205"/>
      <c r="Q34" s="206"/>
      <c r="R34" s="207"/>
      <c r="S34" s="206"/>
      <c r="T34" s="133"/>
      <c r="U34" s="133"/>
      <c r="W34" s="132"/>
      <c r="X34" s="133"/>
    </row>
    <row r="35" spans="1:24" s="116" customFormat="1" ht="18" customHeight="1">
      <c r="B35" s="117"/>
      <c r="C35" s="117"/>
      <c r="D35" s="117"/>
      <c r="E35" s="115"/>
      <c r="F35" s="118"/>
      <c r="G35" s="118"/>
      <c r="I35" s="119"/>
      <c r="J35" s="120"/>
      <c r="K35" s="115"/>
      <c r="L35" s="121"/>
      <c r="M35" s="115"/>
      <c r="N35" s="115"/>
      <c r="O35" s="115"/>
      <c r="P35" s="121"/>
      <c r="Q35" s="123"/>
      <c r="R35" s="124"/>
      <c r="S35" s="123"/>
      <c r="T35" s="115"/>
      <c r="U35" s="115"/>
      <c r="W35" s="114"/>
      <c r="X35" s="115"/>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9" priority="19" stopIfTrue="1">
      <formula>LEN(TRIM(B7))=0</formula>
    </cfRule>
  </conditionalFormatting>
  <conditionalFormatting sqref="E7:G26">
    <cfRule type="notContainsBlanks" dxfId="18" priority="15" stopIfTrue="1">
      <formula>LEN(TRIM(E7))&gt;0</formula>
    </cfRule>
  </conditionalFormatting>
  <conditionalFormatting sqref="I7:J26">
    <cfRule type="notContainsBlanks" dxfId="17" priority="13" stopIfTrue="1">
      <formula>LEN(TRIM(I7))&gt;0</formula>
    </cfRule>
  </conditionalFormatting>
  <conditionalFormatting sqref="N7:N26">
    <cfRule type="containsBlanks" dxfId="16" priority="12" stopIfTrue="1">
      <formula>LEN(TRIM(N7))=0</formula>
    </cfRule>
  </conditionalFormatting>
  <conditionalFormatting sqref="O7:O26">
    <cfRule type="containsBlanks" dxfId="15" priority="11" stopIfTrue="1">
      <formula>LEN(TRIM(O7))=0</formula>
    </cfRule>
  </conditionalFormatting>
  <conditionalFormatting sqref="P10:R16 L9:L16 B10:D16 T10:U16 P9">
    <cfRule type="containsBlanks" dxfId="14" priority="10" stopIfTrue="1">
      <formula>LEN(TRIM(B9))=0</formula>
    </cfRule>
  </conditionalFormatting>
  <conditionalFormatting sqref="K10:K23">
    <cfRule type="containsBlanks" dxfId="13" priority="9" stopIfTrue="1">
      <formula>LEN(TRIM(K10))=0</formula>
    </cfRule>
  </conditionalFormatting>
  <conditionalFormatting sqref="B23:D24 L23:L24 P23:R24 T23:U24">
    <cfRule type="containsBlanks" dxfId="12" priority="8" stopIfTrue="1">
      <formula>LEN(TRIM(B23))=0</formula>
    </cfRule>
  </conditionalFormatting>
  <conditionalFormatting sqref="K24:K26">
    <cfRule type="containsBlanks" dxfId="11" priority="7" stopIfTrue="1">
      <formula>LEN(TRIM(K24))=0</formula>
    </cfRule>
  </conditionalFormatting>
  <conditionalFormatting sqref="K7:K8">
    <cfRule type="containsBlanks" dxfId="10" priority="6" stopIfTrue="1">
      <formula>LEN(TRIM(K7))=0</formula>
    </cfRule>
  </conditionalFormatting>
  <conditionalFormatting sqref="B9:D9">
    <cfRule type="containsBlanks" dxfId="9" priority="5" stopIfTrue="1">
      <formula>LEN(TRIM(B9))=0</formula>
    </cfRule>
  </conditionalFormatting>
  <conditionalFormatting sqref="K9">
    <cfRule type="containsBlanks" dxfId="8" priority="4" stopIfTrue="1">
      <formula>LEN(TRIM(K9))=0</formula>
    </cfRule>
  </conditionalFormatting>
  <conditionalFormatting sqref="Q9">
    <cfRule type="containsBlanks" dxfId="7" priority="3" stopIfTrue="1">
      <formula>LEN(TRIM(Q9))=0</formula>
    </cfRule>
  </conditionalFormatting>
  <conditionalFormatting sqref="T9:U9">
    <cfRule type="containsBlanks" dxfId="6" priority="2" stopIfTrue="1">
      <formula>LEN(TRIM(T9))=0</formula>
    </cfRule>
  </conditionalFormatting>
  <conditionalFormatting sqref="R9">
    <cfRule type="containsBlanks" dxfId="5" priority="1" stopIfTrue="1">
      <formula>LEN(TRIM(R9))=0</formula>
    </cfRule>
  </conditionalFormatting>
  <pageMargins left="0.54" right="0.39370078740157483" top="0.62992125984251968" bottom="0.31" header="0.59055118110236227" footer="0.16"/>
  <pageSetup paperSize="9" scale="57" fitToHeight="0"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 stopIfTrue="1" id="{3C5331F2-8501-49A9-A4CA-D25BA27F00F6}">
            <xm:f>OR(D7=Sheet1!$A$5:$A$10,D7=Sheet1!A$14)</xm:f>
            <x14:dxf>
              <fill>
                <patternFill>
                  <bgColor rgb="FFFFFFCC"/>
                </patternFill>
              </fill>
            </x14:dxf>
          </x14:cfRule>
          <xm:sqref>E7:E26</xm:sqref>
        </x14:conditionalFormatting>
        <x14:conditionalFormatting xmlns:xm="http://schemas.microsoft.com/office/excel/2006/main">
          <x14:cfRule type="expression" priority="18"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6"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4" stopIfTrue="1" id="{E2828378-F097-4F7C-8412-B008CDA80EC7}">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Sheet1!$A$5:$A$16</xm:f>
          </x14:formula1>
          <xm:sqref>D27:D1048576 D1:D4 D6</xm:sqref>
        </x14:dataValidation>
        <x14:dataValidation type="list" allowBlank="1" showInputMessage="1" showErrorMessage="1">
          <x14:formula1>
            <xm:f>Sheet1!$H$5:$H$6</xm:f>
          </x14:formula1>
          <xm:sqref>S7:T26</xm:sqref>
        </x14:dataValidation>
        <x14:dataValidation type="list" allowBlank="1" showInputMessage="1" showErrorMessage="1">
          <x14:formula1>
            <xm:f>Sheet1!$H$5:$H$7</xm:f>
          </x14:formula1>
          <xm:sqref>U7:U26</xm:sqref>
        </x14:dataValidation>
        <x14:dataValidation type="list" allowBlank="1" showInputMessage="1" showErrorMessage="1">
          <x14:formula1>
            <xm:f>Sheet1!$G$5:$G$6</xm:f>
          </x14:formula1>
          <xm:sqref>O7:O26</xm:sqref>
        </x14:dataValidation>
        <x14:dataValidation type="list" allowBlank="1" showInputMessage="1" showErrorMessage="1">
          <x14:formula1>
            <xm:f>Sheet1!$E$5:$E$7</xm:f>
          </x14:formula1>
          <xm:sqref>E7:E26</xm:sqref>
        </x14:dataValidation>
        <x14:dataValidation type="list" allowBlank="1" showInputMessage="1" showErrorMessage="1">
          <x14:formula1>
            <xm:f>Sheet1!B$7:B$14</xm:f>
          </x14:formula1>
          <xm:sqref>D7:D26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2"/>
  <sheetViews>
    <sheetView workbookViewId="0"/>
  </sheetViews>
  <sheetFormatPr defaultRowHeight="13.5"/>
  <cols>
    <col min="1" max="1" width="21.125" customWidth="1"/>
  </cols>
  <sheetData>
    <row r="4" spans="1:8">
      <c r="A4" t="s">
        <v>32</v>
      </c>
      <c r="B4" t="s">
        <v>68</v>
      </c>
      <c r="E4" t="s">
        <v>28</v>
      </c>
      <c r="F4" t="s">
        <v>27</v>
      </c>
      <c r="G4" t="s">
        <v>26</v>
      </c>
    </row>
    <row r="5" spans="1:8">
      <c r="A5" t="s">
        <v>16</v>
      </c>
      <c r="B5" t="s">
        <v>16</v>
      </c>
      <c r="E5" t="s">
        <v>29</v>
      </c>
      <c r="F5" s="1">
        <v>204800</v>
      </c>
      <c r="G5" s="101">
        <v>3</v>
      </c>
      <c r="H5" s="1" t="s">
        <v>34</v>
      </c>
    </row>
    <row r="6" spans="1:8">
      <c r="A6" t="s">
        <v>17</v>
      </c>
      <c r="B6" t="s">
        <v>17</v>
      </c>
      <c r="E6" t="s">
        <v>31</v>
      </c>
      <c r="F6" s="1">
        <v>204800</v>
      </c>
      <c r="G6" s="101">
        <v>2</v>
      </c>
      <c r="H6" s="1" t="s">
        <v>35</v>
      </c>
    </row>
    <row r="7" spans="1:8">
      <c r="A7" t="s">
        <v>49</v>
      </c>
      <c r="B7" t="s">
        <v>49</v>
      </c>
      <c r="E7" t="s">
        <v>30</v>
      </c>
      <c r="F7" s="1">
        <v>179800</v>
      </c>
      <c r="H7" t="s">
        <v>37</v>
      </c>
    </row>
    <row r="8" spans="1:8">
      <c r="A8" t="s">
        <v>18</v>
      </c>
      <c r="B8" t="s">
        <v>18</v>
      </c>
      <c r="E8" s="2"/>
      <c r="F8" s="2"/>
    </row>
    <row r="9" spans="1:8">
      <c r="A9" t="s">
        <v>50</v>
      </c>
      <c r="B9" t="s">
        <v>50</v>
      </c>
      <c r="F9" s="2" t="s">
        <v>80</v>
      </c>
    </row>
    <row r="10" spans="1:8">
      <c r="A10" t="s">
        <v>51</v>
      </c>
      <c r="B10" t="s">
        <v>51</v>
      </c>
      <c r="E10" s="2"/>
      <c r="F10" s="2" t="s">
        <v>81</v>
      </c>
    </row>
    <row r="11" spans="1:8">
      <c r="A11" t="s">
        <v>52</v>
      </c>
      <c r="B11" t="s">
        <v>52</v>
      </c>
      <c r="E11" s="2"/>
      <c r="F11" s="2"/>
    </row>
    <row r="12" spans="1:8">
      <c r="A12" t="s">
        <v>53</v>
      </c>
      <c r="B12" t="s">
        <v>53</v>
      </c>
      <c r="E12" s="2"/>
    </row>
    <row r="13" spans="1:8">
      <c r="A13" t="s">
        <v>54</v>
      </c>
      <c r="B13" t="s">
        <v>54</v>
      </c>
      <c r="E13" s="2"/>
      <c r="F13" s="2"/>
    </row>
    <row r="14" spans="1:8">
      <c r="A14" t="s">
        <v>55</v>
      </c>
      <c r="B14" t="s">
        <v>55</v>
      </c>
    </row>
    <row r="15" spans="1:8">
      <c r="A15" t="s">
        <v>39</v>
      </c>
      <c r="B15" t="s">
        <v>39</v>
      </c>
    </row>
    <row r="16" spans="1:8">
      <c r="A16" t="s">
        <v>40</v>
      </c>
      <c r="B16" t="s">
        <v>40</v>
      </c>
    </row>
    <row r="17" spans="1:2">
      <c r="A17" t="s">
        <v>56</v>
      </c>
      <c r="B17" t="s">
        <v>56</v>
      </c>
    </row>
    <row r="18" spans="1:2">
      <c r="A18" t="s">
        <v>57</v>
      </c>
      <c r="B18" t="s">
        <v>57</v>
      </c>
    </row>
    <row r="19" spans="1:2">
      <c r="A19" t="s">
        <v>58</v>
      </c>
      <c r="B19" t="s">
        <v>58</v>
      </c>
    </row>
    <row r="20" spans="1:2">
      <c r="A20" t="s">
        <v>59</v>
      </c>
      <c r="B20" t="s">
        <v>59</v>
      </c>
    </row>
    <row r="21" spans="1:2">
      <c r="A21" t="s">
        <v>60</v>
      </c>
      <c r="B21" t="s">
        <v>60</v>
      </c>
    </row>
    <row r="22" spans="1:2">
      <c r="A22" t="s">
        <v>77</v>
      </c>
      <c r="B22" t="s">
        <v>77</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★記入例</vt:lpstr>
      <vt:lpstr>Sheet1</vt:lpstr>
      <vt:lpstr>★記入例!Print_Area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大阪府</cp:lastModifiedBy>
  <cp:lastPrinted>2022-01-28T04:07:21Z</cp:lastPrinted>
  <dcterms:created xsi:type="dcterms:W3CDTF">2005-10-31T06:59:29Z</dcterms:created>
  <dcterms:modified xsi:type="dcterms:W3CDTF">2022-01-28T04:33:22Z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2022-01-24T01:55:06Z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2cdfa4a2-b693-44de-83f7-d77725fc265c</vt:lpwstr>
  </property>
  <property fmtid="{D5CDD505-2E9C-101B-9397-08002B2CF9AE}" pid="8" name="MSIP_Label_d899a617-f30e-4fb8-b81c-fb6d0b94ac5b_ContentBits">
    <vt:lpwstr>0</vt:lpwstr>
  </property>
</Properties>
</file>