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振興係\Ｒ２年度振興係\02_私立幼稚園施設整備費\01_事業募集\④210114_令和2年度五次募集【R2補正③分】\01_募集\私立幼稚園施設整備費補助金令和２年度事業の五次募集等について（依頼）\"/>
    </mc:Choice>
  </mc:AlternateContent>
  <bookViews>
    <workbookView xWindow="2250" yWindow="1710" windowWidth="10620" windowHeight="8040"/>
  </bookViews>
  <sheets>
    <sheet name="作業シート" sheetId="13" r:id="rId1"/>
    <sheet name="記載例" sheetId="14" r:id="rId2"/>
    <sheet name="Sheet1" sheetId="11" r:id="rId3"/>
  </sheets>
  <definedNames>
    <definedName name="_xlnm.Print_Area" localSheetId="1">記載例!$A$1:$V$34</definedName>
    <definedName name="_xlnm.Print_Area" localSheetId="0">作業シート!$A$1:$V$34</definedName>
  </definedNames>
  <calcPr calcId="162913"/>
</workbook>
</file>

<file path=xl/calcChain.xml><?xml version="1.0" encoding="utf-8"?>
<calcChain xmlns="http://schemas.openxmlformats.org/spreadsheetml/2006/main">
  <c r="L7" i="14" l="1"/>
  <c r="W7" i="14" s="1"/>
  <c r="K2" i="14"/>
  <c r="X26" i="14"/>
  <c r="W26" i="14"/>
  <c r="I26" i="14"/>
  <c r="H26" i="14"/>
  <c r="X25" i="14"/>
  <c r="W25" i="14"/>
  <c r="I25" i="14"/>
  <c r="H25" i="14"/>
  <c r="X24" i="14"/>
  <c r="W24" i="14"/>
  <c r="I24" i="14"/>
  <c r="H24" i="14"/>
  <c r="X23" i="14"/>
  <c r="W23" i="14"/>
  <c r="I23" i="14"/>
  <c r="H23" i="14"/>
  <c r="X22" i="14"/>
  <c r="W22" i="14"/>
  <c r="I22" i="14"/>
  <c r="H22" i="14"/>
  <c r="X21" i="14"/>
  <c r="W21" i="14"/>
  <c r="I21" i="14"/>
  <c r="H21" i="14"/>
  <c r="X20" i="14"/>
  <c r="W20" i="14"/>
  <c r="I20" i="14"/>
  <c r="H20" i="14"/>
  <c r="X19" i="14"/>
  <c r="W19" i="14"/>
  <c r="I19" i="14"/>
  <c r="H19" i="14"/>
  <c r="X18" i="14"/>
  <c r="W18" i="14"/>
  <c r="I18" i="14"/>
  <c r="H18" i="14"/>
  <c r="X17" i="14"/>
  <c r="W17" i="14"/>
  <c r="I17" i="14"/>
  <c r="H17" i="14"/>
  <c r="X16" i="14"/>
  <c r="W16" i="14"/>
  <c r="I16" i="14"/>
  <c r="H16" i="14"/>
  <c r="X15" i="14"/>
  <c r="W15" i="14"/>
  <c r="I15" i="14"/>
  <c r="H15" i="14"/>
  <c r="X14" i="14"/>
  <c r="W14" i="14"/>
  <c r="I14" i="14"/>
  <c r="H14" i="14"/>
  <c r="X13" i="14"/>
  <c r="W13" i="14"/>
  <c r="I13" i="14"/>
  <c r="H13" i="14"/>
  <c r="X12" i="14"/>
  <c r="W12" i="14"/>
  <c r="I12" i="14"/>
  <c r="H12" i="14"/>
  <c r="X11" i="14"/>
  <c r="W11" i="14"/>
  <c r="I11" i="14"/>
  <c r="H11" i="14"/>
  <c r="X10" i="14"/>
  <c r="W10" i="14"/>
  <c r="I10" i="14"/>
  <c r="H10" i="14"/>
  <c r="X9" i="14"/>
  <c r="W9" i="14"/>
  <c r="I9" i="14"/>
  <c r="H9" i="14"/>
  <c r="X8" i="14"/>
  <c r="W8" i="14"/>
  <c r="I8" i="14"/>
  <c r="H8" i="14"/>
  <c r="X7" i="14"/>
  <c r="I7" i="14"/>
  <c r="H7" i="14"/>
  <c r="B11" i="11" l="1"/>
  <c r="B10" i="11"/>
  <c r="B9" i="11"/>
  <c r="B8" i="11"/>
  <c r="B7" i="11"/>
  <c r="B6" i="11"/>
  <c r="B5" i="11"/>
  <c r="X7" i="13" l="1"/>
  <c r="W7" i="13"/>
  <c r="W8" i="13"/>
  <c r="X8" i="13"/>
  <c r="W9" i="13"/>
  <c r="X9" i="13"/>
  <c r="W10" i="13"/>
  <c r="X10" i="13"/>
  <c r="W11" i="13"/>
  <c r="X11" i="13"/>
  <c r="W12" i="13"/>
  <c r="X12" i="13"/>
  <c r="W13" i="13"/>
  <c r="X13" i="13"/>
  <c r="W14" i="13"/>
  <c r="X14" i="13"/>
  <c r="W15" i="13"/>
  <c r="X15" i="13"/>
  <c r="W16" i="13"/>
  <c r="X16" i="13"/>
  <c r="W17" i="13"/>
  <c r="X17" i="13"/>
  <c r="W18" i="13"/>
  <c r="X18" i="13"/>
  <c r="W19" i="13"/>
  <c r="X19" i="13"/>
  <c r="W20" i="13"/>
  <c r="X20" i="13"/>
  <c r="W21" i="13"/>
  <c r="X21" i="13"/>
  <c r="W22" i="13"/>
  <c r="X22" i="13"/>
  <c r="W23" i="13"/>
  <c r="X23" i="13"/>
  <c r="W24" i="13"/>
  <c r="X24" i="13"/>
  <c r="W25" i="13"/>
  <c r="X25" i="13"/>
  <c r="W26" i="13"/>
  <c r="X26" i="13"/>
  <c r="I8" i="13"/>
  <c r="I9" i="13"/>
  <c r="I10" i="13"/>
  <c r="I11" i="13"/>
  <c r="I12" i="13"/>
  <c r="I13" i="13"/>
  <c r="I14" i="13"/>
  <c r="I15" i="13"/>
  <c r="I16" i="13"/>
  <c r="I17" i="13"/>
  <c r="I18" i="13"/>
  <c r="I19" i="13"/>
  <c r="I20" i="13"/>
  <c r="I21" i="13"/>
  <c r="I22" i="13"/>
  <c r="I23" i="13"/>
  <c r="I24" i="13"/>
  <c r="I25" i="13"/>
  <c r="I26" i="13"/>
  <c r="I7" i="13"/>
  <c r="H24" i="13" l="1"/>
  <c r="H23" i="13"/>
  <c r="H16" i="13"/>
  <c r="H15" i="13"/>
  <c r="H14" i="13"/>
  <c r="H13" i="13"/>
  <c r="H12" i="13"/>
  <c r="H11" i="13"/>
  <c r="H10" i="13"/>
  <c r="H9" i="13"/>
  <c r="H7" i="13" l="1"/>
  <c r="H8" i="13" l="1"/>
  <c r="H17" i="13"/>
  <c r="H18" i="13"/>
  <c r="H19" i="13"/>
  <c r="H20" i="13"/>
  <c r="H21" i="13"/>
  <c r="H22" i="13"/>
  <c r="H25" i="13"/>
  <c r="H26" i="13"/>
</calcChain>
</file>

<file path=xl/comments1.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comments2.xml><?xml version="1.0" encoding="utf-8"?>
<comments xmlns="http://schemas.openxmlformats.org/spreadsheetml/2006/main">
  <authors>
    <author>m</author>
  </authors>
  <commentList>
    <comment ref="J5" authorId="0" shapeId="0">
      <text>
        <r>
          <rPr>
            <sz val="11"/>
            <color indexed="81"/>
            <rFont val="MS P ゴシック"/>
            <family val="3"/>
            <charset val="128"/>
          </rPr>
          <t>改築（耐震）、
耐震補強は記載</t>
        </r>
        <r>
          <rPr>
            <sz val="9"/>
            <color indexed="81"/>
            <rFont val="MS P ゴシック"/>
            <family val="3"/>
            <charset val="128"/>
          </rPr>
          <t xml:space="preserve">
</t>
        </r>
      </text>
    </comment>
    <comment ref="T5" authorId="0" shapeId="0">
      <text>
        <r>
          <rPr>
            <sz val="14"/>
            <color indexed="81"/>
            <rFont val="MS P ゴシック"/>
            <family val="3"/>
            <charset val="128"/>
          </rPr>
          <t xml:space="preserve">※○の場合、I列の補助対象工事費が按分後の額であるかを確認すること。
</t>
        </r>
      </text>
    </comment>
  </commentList>
</comments>
</file>

<file path=xl/sharedStrings.xml><?xml version="1.0" encoding="utf-8"?>
<sst xmlns="http://schemas.openxmlformats.org/spreadsheetml/2006/main" count="186" uniqueCount="86">
  <si>
    <t>都道府県名</t>
    <rPh sb="0" eb="4">
      <t>トドウフケン</t>
    </rPh>
    <rPh sb="4" eb="5">
      <t>メイ</t>
    </rPh>
    <phoneticPr fontId="1"/>
  </si>
  <si>
    <t>円</t>
    <rPh sb="0" eb="1">
      <t>エン</t>
    </rPh>
    <phoneticPr fontId="1"/>
  </si>
  <si>
    <t>学校法人</t>
    <rPh sb="0" eb="2">
      <t>ガッコウ</t>
    </rPh>
    <rPh sb="2" eb="4">
      <t>ホウジン</t>
    </rPh>
    <phoneticPr fontId="1"/>
  </si>
  <si>
    <t>園</t>
    <rPh sb="0" eb="1">
      <t>エン</t>
    </rPh>
    <phoneticPr fontId="1"/>
  </si>
  <si>
    <t>番
号</t>
    <rPh sb="0" eb="1">
      <t>バン</t>
    </rPh>
    <rPh sb="2" eb="3">
      <t>ゴウ</t>
    </rPh>
    <phoneticPr fontId="1"/>
  </si>
  <si>
    <t>構
造</t>
    <rPh sb="0" eb="1">
      <t>カマエ</t>
    </rPh>
    <rPh sb="2" eb="3">
      <t>ヅクリ</t>
    </rPh>
    <phoneticPr fontId="1"/>
  </si>
  <si>
    <t>㎡</t>
    <phoneticPr fontId="1"/>
  </si>
  <si>
    <t>補
助
率</t>
    <rPh sb="0" eb="1">
      <t>ホ</t>
    </rPh>
    <rPh sb="2" eb="3">
      <t>スケ</t>
    </rPh>
    <rPh sb="4" eb="5">
      <t>リツ</t>
    </rPh>
    <phoneticPr fontId="1"/>
  </si>
  <si>
    <t>工期
(予定)</t>
    <rPh sb="0" eb="2">
      <t>コウキ</t>
    </rPh>
    <rPh sb="4" eb="6">
      <t>ヨテイ</t>
    </rPh>
    <phoneticPr fontId="1"/>
  </si>
  <si>
    <t>合
計</t>
    <rPh sb="0" eb="1">
      <t>ゴウ</t>
    </rPh>
    <rPh sb="2" eb="3">
      <t>ケイ</t>
    </rPh>
    <phoneticPr fontId="1"/>
  </si>
  <si>
    <t>契約日
（予定）</t>
    <rPh sb="0" eb="3">
      <t>ケイヤクビ</t>
    </rPh>
    <rPh sb="5" eb="7">
      <t>ヨテイ</t>
    </rPh>
    <phoneticPr fontId="1"/>
  </si>
  <si>
    <t>千円</t>
    <rPh sb="0" eb="2">
      <t>センエン</t>
    </rPh>
    <phoneticPr fontId="1"/>
  </si>
  <si>
    <t>(別紙）</t>
    <rPh sb="1" eb="3">
      <t>ベッシ</t>
    </rPh>
    <phoneticPr fontId="1"/>
  </si>
  <si>
    <t>※２　耐震診断結果が当一覧提出時点で判明していない場合は、備考欄に提出時点の状況及び結果が判明する時期を記入すること。</t>
    <rPh sb="3" eb="5">
      <t>タイシン</t>
    </rPh>
    <rPh sb="5" eb="7">
      <t>シンダン</t>
    </rPh>
    <rPh sb="7" eb="9">
      <t>ケッカ</t>
    </rPh>
    <rPh sb="10" eb="11">
      <t>トウ</t>
    </rPh>
    <rPh sb="11" eb="13">
      <t>イチラン</t>
    </rPh>
    <rPh sb="13" eb="15">
      <t>テイシュツ</t>
    </rPh>
    <rPh sb="15" eb="17">
      <t>ジテン</t>
    </rPh>
    <rPh sb="18" eb="20">
      <t>ハンメイ</t>
    </rPh>
    <rPh sb="25" eb="27">
      <t>バアイ</t>
    </rPh>
    <rPh sb="29" eb="32">
      <t>ビコウラン</t>
    </rPh>
    <rPh sb="33" eb="35">
      <t>テイシュツ</t>
    </rPh>
    <rPh sb="35" eb="37">
      <t>ジテン</t>
    </rPh>
    <rPh sb="38" eb="40">
      <t>ジョウキョウ</t>
    </rPh>
    <rPh sb="40" eb="41">
      <t>オヨ</t>
    </rPh>
    <rPh sb="42" eb="44">
      <t>ケッカ</t>
    </rPh>
    <rPh sb="45" eb="47">
      <t>ハンメイ</t>
    </rPh>
    <rPh sb="49" eb="51">
      <t>ジキ</t>
    </rPh>
    <rPh sb="52" eb="54">
      <t>キニュウ</t>
    </rPh>
    <phoneticPr fontId="1"/>
  </si>
  <si>
    <t>※１　補助対象工事費、補助金申請額については千円未満を切捨てとする。</t>
    <rPh sb="3" eb="5">
      <t>ホジョ</t>
    </rPh>
    <rPh sb="5" eb="7">
      <t>タイショウ</t>
    </rPh>
    <rPh sb="7" eb="10">
      <t>コウジヒ</t>
    </rPh>
    <rPh sb="11" eb="14">
      <t>ホジョキン</t>
    </rPh>
    <rPh sb="14" eb="16">
      <t>シンセイ</t>
    </rPh>
    <rPh sb="16" eb="17">
      <t>ガク</t>
    </rPh>
    <rPh sb="22" eb="24">
      <t>センエン</t>
    </rPh>
    <rPh sb="24" eb="26">
      <t>ミマン</t>
    </rPh>
    <rPh sb="27" eb="29">
      <t>キリス</t>
    </rPh>
    <phoneticPr fontId="1"/>
  </si>
  <si>
    <t>都道府県番号</t>
    <rPh sb="0" eb="4">
      <t>トドウフケン</t>
    </rPh>
    <rPh sb="4" eb="6">
      <t>バンゴウ</t>
    </rPh>
    <phoneticPr fontId="1"/>
  </si>
  <si>
    <t>新築</t>
    <rPh sb="0" eb="2">
      <t>シンチク</t>
    </rPh>
    <phoneticPr fontId="1"/>
  </si>
  <si>
    <t>増築</t>
    <rPh sb="0" eb="2">
      <t>ゾウチク</t>
    </rPh>
    <phoneticPr fontId="1"/>
  </si>
  <si>
    <t>改築（耐震）</t>
    <rPh sb="0" eb="2">
      <t>カイチク</t>
    </rPh>
    <rPh sb="3" eb="5">
      <t>タイシン</t>
    </rPh>
    <phoneticPr fontId="1"/>
  </si>
  <si>
    <t>築年数</t>
    <rPh sb="0" eb="3">
      <t>チクネンスウ</t>
    </rPh>
    <phoneticPr fontId="1"/>
  </si>
  <si>
    <t>認定こども園への移行予定</t>
    <rPh sb="0" eb="2">
      <t>ニンテイ</t>
    </rPh>
    <rPh sb="5" eb="6">
      <t>エン</t>
    </rPh>
    <rPh sb="8" eb="10">
      <t>イコウ</t>
    </rPh>
    <rPh sb="10" eb="12">
      <t>ヨテイ</t>
    </rPh>
    <phoneticPr fontId="1"/>
  </si>
  <si>
    <t>○/×</t>
    <phoneticPr fontId="1"/>
  </si>
  <si>
    <t>早期着工の必要性</t>
    <rPh sb="0" eb="2">
      <t>ソウキ</t>
    </rPh>
    <rPh sb="2" eb="4">
      <t>チャッコウ</t>
    </rPh>
    <rPh sb="5" eb="8">
      <t>ヒツヨウセイ</t>
    </rPh>
    <phoneticPr fontId="1"/>
  </si>
  <si>
    <t>※４　耐震補強、改築（耐震）をおこなう場合は、必ずIs（Iw）値を記入すること。</t>
    <rPh sb="3" eb="5">
      <t>タイシン</t>
    </rPh>
    <rPh sb="5" eb="7">
      <t>ホキョウ</t>
    </rPh>
    <rPh sb="8" eb="10">
      <t>カイチク</t>
    </rPh>
    <rPh sb="11" eb="13">
      <t>タイシン</t>
    </rPh>
    <rPh sb="19" eb="21">
      <t>バアイ</t>
    </rPh>
    <rPh sb="23" eb="24">
      <t>カナラ</t>
    </rPh>
    <rPh sb="31" eb="32">
      <t>チ</t>
    </rPh>
    <rPh sb="33" eb="35">
      <t>キニュウ</t>
    </rPh>
    <phoneticPr fontId="1"/>
  </si>
  <si>
    <t>幼稚園型認定こども園</t>
    <rPh sb="0" eb="3">
      <t>ヨウチエン</t>
    </rPh>
    <rPh sb="3" eb="4">
      <t>ガタ</t>
    </rPh>
    <rPh sb="4" eb="6">
      <t>ニンテイ</t>
    </rPh>
    <rPh sb="9" eb="10">
      <t>エン</t>
    </rPh>
    <phoneticPr fontId="1"/>
  </si>
  <si>
    <t>×</t>
  </si>
  <si>
    <t>補助率</t>
    <rPh sb="0" eb="3">
      <t>ホジョリツ</t>
    </rPh>
    <phoneticPr fontId="1"/>
  </si>
  <si>
    <t>単価</t>
    <rPh sb="0" eb="2">
      <t>タンカ</t>
    </rPh>
    <phoneticPr fontId="1"/>
  </si>
  <si>
    <t>構造</t>
    <rPh sb="0" eb="2">
      <t>コウゾウ</t>
    </rPh>
    <phoneticPr fontId="1"/>
  </si>
  <si>
    <t>W</t>
    <phoneticPr fontId="1"/>
  </si>
  <si>
    <t>S</t>
    <phoneticPr fontId="1"/>
  </si>
  <si>
    <t>R</t>
    <phoneticPr fontId="1"/>
  </si>
  <si>
    <t>全事業区分</t>
    <rPh sb="0" eb="1">
      <t>ゼン</t>
    </rPh>
    <rPh sb="1" eb="3">
      <t>ジギョウ</t>
    </rPh>
    <rPh sb="3" eb="5">
      <t>クブン</t>
    </rPh>
    <phoneticPr fontId="1"/>
  </si>
  <si>
    <t>補助
資格
面積</t>
    <rPh sb="0" eb="2">
      <t>ホジョ</t>
    </rPh>
    <rPh sb="3" eb="5">
      <t>シカク</t>
    </rPh>
    <rPh sb="6" eb="8">
      <t>メンセキ</t>
    </rPh>
    <phoneticPr fontId="1"/>
  </si>
  <si>
    <t>○</t>
    <phoneticPr fontId="1"/>
  </si>
  <si>
    <t>×</t>
    <phoneticPr fontId="1"/>
  </si>
  <si>
    <r>
      <t xml:space="preserve">単　価
</t>
    </r>
    <r>
      <rPr>
        <sz val="12"/>
        <color rgb="FF0000FF"/>
        <rFont val="ＭＳ ゴシック"/>
        <family val="3"/>
        <charset val="128"/>
      </rPr>
      <t>※入力不要</t>
    </r>
    <rPh sb="0" eb="1">
      <t>タン</t>
    </rPh>
    <rPh sb="2" eb="3">
      <t>アタイ</t>
    </rPh>
    <rPh sb="5" eb="7">
      <t>ニュウリョク</t>
    </rPh>
    <rPh sb="7" eb="9">
      <t>フヨウ</t>
    </rPh>
    <phoneticPr fontId="1"/>
  </si>
  <si>
    <t>移行済み</t>
    <rPh sb="0" eb="2">
      <t>イコウ</t>
    </rPh>
    <rPh sb="2" eb="3">
      <t>ズ</t>
    </rPh>
    <phoneticPr fontId="1"/>
  </si>
  <si>
    <t>○/×/済</t>
    <rPh sb="4" eb="5">
      <t>スミ</t>
    </rPh>
    <phoneticPr fontId="1"/>
  </si>
  <si>
    <t>耐震補強（非構造）</t>
    <rPh sb="0" eb="2">
      <t>タイシン</t>
    </rPh>
    <rPh sb="2" eb="4">
      <t>ホキョウ</t>
    </rPh>
    <rPh sb="5" eb="6">
      <t>ヒ</t>
    </rPh>
    <rPh sb="6" eb="8">
      <t>コウゾウ</t>
    </rPh>
    <phoneticPr fontId="1"/>
  </si>
  <si>
    <t>耐震補強（防災）</t>
    <rPh sb="0" eb="2">
      <t>タイシン</t>
    </rPh>
    <rPh sb="2" eb="4">
      <t>ホキョウ</t>
    </rPh>
    <rPh sb="5" eb="7">
      <t>ボウサイ</t>
    </rPh>
    <phoneticPr fontId="1"/>
  </si>
  <si>
    <t>早期着工の必要性</t>
    <rPh sb="0" eb="2">
      <t>ソウキ</t>
    </rPh>
    <rPh sb="2" eb="4">
      <t>チャッコウ</t>
    </rPh>
    <rPh sb="5" eb="8">
      <t>ヒツヨウセイ</t>
    </rPh>
    <phoneticPr fontId="1"/>
  </si>
  <si>
    <t>↓2021/8/15のように入力してください</t>
    <rPh sb="14" eb="16">
      <t>ニュウリョク</t>
    </rPh>
    <phoneticPr fontId="1"/>
  </si>
  <si>
    <r>
      <t xml:space="preserve">補助対象
工事費
</t>
    </r>
    <r>
      <rPr>
        <sz val="11"/>
        <color rgb="FFFF0000"/>
        <rFont val="ＭＳ ゴシック"/>
        <family val="3"/>
        <charset val="128"/>
      </rPr>
      <t>※千円未満切捨て</t>
    </r>
    <rPh sb="0" eb="2">
      <t>ホジョ</t>
    </rPh>
    <rPh sb="2" eb="4">
      <t>タイショウ</t>
    </rPh>
    <rPh sb="5" eb="8">
      <t>コウジヒ</t>
    </rPh>
    <rPh sb="10" eb="11">
      <t>セン</t>
    </rPh>
    <rPh sb="11" eb="12">
      <t>エン</t>
    </rPh>
    <rPh sb="12" eb="14">
      <t>ミマン</t>
    </rPh>
    <rPh sb="14" eb="16">
      <t>キリス</t>
    </rPh>
    <phoneticPr fontId="1"/>
  </si>
  <si>
    <r>
      <t xml:space="preserve">補助金
申請額
</t>
    </r>
    <r>
      <rPr>
        <sz val="11"/>
        <color rgb="FFFF0000"/>
        <rFont val="ＭＳ ゴシック"/>
        <family val="3"/>
        <charset val="128"/>
      </rPr>
      <t>※千円未満切捨て</t>
    </r>
    <rPh sb="0" eb="3">
      <t>ホジョキン</t>
    </rPh>
    <rPh sb="4" eb="6">
      <t>シンセイ</t>
    </rPh>
    <rPh sb="6" eb="7">
      <t>ガク</t>
    </rPh>
    <rPh sb="9" eb="10">
      <t>セン</t>
    </rPh>
    <rPh sb="10" eb="11">
      <t>エン</t>
    </rPh>
    <rPh sb="11" eb="13">
      <t>ミマン</t>
    </rPh>
    <rPh sb="13" eb="15">
      <t>キリス</t>
    </rPh>
    <phoneticPr fontId="1"/>
  </si>
  <si>
    <t>※３　「早期着工の必要性」の欄については、令和３年５月頃に着工する必要性、可能性がある場合に○を記入して下さい。（内定前着工を認めるものではありません。）</t>
    <rPh sb="4" eb="6">
      <t>ソウキ</t>
    </rPh>
    <rPh sb="6" eb="8">
      <t>チャッコウ</t>
    </rPh>
    <rPh sb="9" eb="12">
      <t>ヒツヨウセイ</t>
    </rPh>
    <rPh sb="14" eb="15">
      <t>ラン</t>
    </rPh>
    <rPh sb="21" eb="22">
      <t>レイ</t>
    </rPh>
    <rPh sb="22" eb="23">
      <t>ワ</t>
    </rPh>
    <rPh sb="24" eb="25">
      <t>ネン</t>
    </rPh>
    <rPh sb="26" eb="27">
      <t>ガツ</t>
    </rPh>
    <rPh sb="27" eb="28">
      <t>ゴロ</t>
    </rPh>
    <rPh sb="29" eb="31">
      <t>チャッコウ</t>
    </rPh>
    <rPh sb="33" eb="36">
      <t>ヒツヨウセイ</t>
    </rPh>
    <rPh sb="37" eb="40">
      <t>カノウセイ</t>
    </rPh>
    <rPh sb="43" eb="45">
      <t>バアイ</t>
    </rPh>
    <rPh sb="48" eb="50">
      <t>キニュウ</t>
    </rPh>
    <rPh sb="52" eb="53">
      <t>クダ</t>
    </rPh>
    <rPh sb="57" eb="59">
      <t>ナイテイ</t>
    </rPh>
    <rPh sb="59" eb="60">
      <t>マエ</t>
    </rPh>
    <rPh sb="60" eb="62">
      <t>チャッコウ</t>
    </rPh>
    <rPh sb="63" eb="64">
      <t>ミト</t>
    </rPh>
    <phoneticPr fontId="1"/>
  </si>
  <si>
    <t>※６　屋外教育環境整備、エコ改修事業を行う場合は、事業細目（別紙様式１記入要領に記載）を備考欄に記入すること。</t>
    <rPh sb="3" eb="5">
      <t>オクガイ</t>
    </rPh>
    <rPh sb="5" eb="7">
      <t>キョウイク</t>
    </rPh>
    <rPh sb="7" eb="9">
      <t>カンキョウ</t>
    </rPh>
    <rPh sb="9" eb="11">
      <t>セイビ</t>
    </rPh>
    <rPh sb="14" eb="16">
      <t>カイシュウ</t>
    </rPh>
    <rPh sb="16" eb="18">
      <t>ジギョウ</t>
    </rPh>
    <rPh sb="19" eb="20">
      <t>オコナ</t>
    </rPh>
    <rPh sb="21" eb="23">
      <t>バアイ</t>
    </rPh>
    <rPh sb="25" eb="27">
      <t>ジギョウ</t>
    </rPh>
    <rPh sb="27" eb="29">
      <t>サイモク</t>
    </rPh>
    <rPh sb="30" eb="32">
      <t>ベッシ</t>
    </rPh>
    <rPh sb="32" eb="34">
      <t>ヨウシキ</t>
    </rPh>
    <rPh sb="35" eb="37">
      <t>キニュウ</t>
    </rPh>
    <rPh sb="37" eb="39">
      <t>ヨウリョウ</t>
    </rPh>
    <rPh sb="40" eb="42">
      <t>キサイ</t>
    </rPh>
    <rPh sb="44" eb="46">
      <t>ビコウ</t>
    </rPh>
    <rPh sb="46" eb="47">
      <t>ラン</t>
    </rPh>
    <rPh sb="48" eb="50">
      <t>キニュウ</t>
    </rPh>
    <phoneticPr fontId="1"/>
  </si>
  <si>
    <t>※５　非構造部材の耐震対策をおこなう場合は、工事内容を備考欄に記入すること。</t>
    <rPh sb="3" eb="4">
      <t>ヒ</t>
    </rPh>
    <rPh sb="4" eb="6">
      <t>コウゾウ</t>
    </rPh>
    <rPh sb="6" eb="8">
      <t>ブザイ</t>
    </rPh>
    <rPh sb="9" eb="11">
      <t>タイシン</t>
    </rPh>
    <rPh sb="11" eb="13">
      <t>タイサク</t>
    </rPh>
    <rPh sb="18" eb="20">
      <t>バアイ</t>
    </rPh>
    <rPh sb="22" eb="24">
      <t>コウジ</t>
    </rPh>
    <rPh sb="24" eb="26">
      <t>ナイヨウ</t>
    </rPh>
    <rPh sb="27" eb="29">
      <t>ビコウ</t>
    </rPh>
    <rPh sb="29" eb="30">
      <t>ラン</t>
    </rPh>
    <rPh sb="31" eb="33">
      <t>キニュウ</t>
    </rPh>
    <phoneticPr fontId="1"/>
  </si>
  <si>
    <r>
      <t xml:space="preserve">幼稚園名
</t>
    </r>
    <r>
      <rPr>
        <sz val="12"/>
        <rFont val="ＭＳ ゴシック"/>
        <family val="3"/>
        <charset val="128"/>
      </rPr>
      <t>※改行不要</t>
    </r>
    <rPh sb="0" eb="3">
      <t>ヨウチエン</t>
    </rPh>
    <rPh sb="3" eb="4">
      <t>メイ</t>
    </rPh>
    <rPh sb="6" eb="8">
      <t>カイギョウ</t>
    </rPh>
    <rPh sb="8" eb="10">
      <t>フヨウ</t>
    </rPh>
    <phoneticPr fontId="1"/>
  </si>
  <si>
    <t>建築
面積</t>
    <rPh sb="0" eb="2">
      <t>ケンチク</t>
    </rPh>
    <rPh sb="3" eb="5">
      <t>メンセキ</t>
    </rPh>
    <phoneticPr fontId="1"/>
  </si>
  <si>
    <t>増築（感染症）</t>
    <rPh sb="0" eb="2">
      <t>ゾウチク</t>
    </rPh>
    <rPh sb="3" eb="6">
      <t>カンセンショウ</t>
    </rPh>
    <phoneticPr fontId="1"/>
  </si>
  <si>
    <t>改築（預かり保育）</t>
    <rPh sb="0" eb="2">
      <t>カイチク</t>
    </rPh>
    <rPh sb="3" eb="4">
      <t>アズ</t>
    </rPh>
    <rPh sb="6" eb="8">
      <t>ホイク</t>
    </rPh>
    <phoneticPr fontId="1"/>
  </si>
  <si>
    <t>改築（その他）</t>
    <rPh sb="0" eb="2">
      <t>カイチク</t>
    </rPh>
    <rPh sb="5" eb="6">
      <t>タ</t>
    </rPh>
    <phoneticPr fontId="1"/>
  </si>
  <si>
    <t>屋外教育（運動広場）</t>
    <rPh sb="0" eb="2">
      <t>オクガイ</t>
    </rPh>
    <rPh sb="2" eb="4">
      <t>キョウイク</t>
    </rPh>
    <rPh sb="5" eb="7">
      <t>ウンドウ</t>
    </rPh>
    <rPh sb="7" eb="9">
      <t>ヒロバ</t>
    </rPh>
    <phoneticPr fontId="1"/>
  </si>
  <si>
    <t>屋外教育（集会施設）</t>
    <rPh sb="0" eb="2">
      <t>オクガイ</t>
    </rPh>
    <rPh sb="2" eb="4">
      <t>キョウイク</t>
    </rPh>
    <rPh sb="5" eb="7">
      <t>シュウカイ</t>
    </rPh>
    <rPh sb="7" eb="9">
      <t>シセツ</t>
    </rPh>
    <phoneticPr fontId="1"/>
  </si>
  <si>
    <t>屋外教育（学習施設）</t>
    <rPh sb="0" eb="2">
      <t>オクガイ</t>
    </rPh>
    <rPh sb="2" eb="4">
      <t>キョウイク</t>
    </rPh>
    <rPh sb="5" eb="7">
      <t>ガクシュウ</t>
    </rPh>
    <rPh sb="7" eb="9">
      <t>シセツ</t>
    </rPh>
    <phoneticPr fontId="1"/>
  </si>
  <si>
    <t>耐震補強</t>
    <rPh sb="0" eb="2">
      <t>タイシン</t>
    </rPh>
    <rPh sb="2" eb="4">
      <t>ホキョウ</t>
    </rPh>
    <phoneticPr fontId="3"/>
  </si>
  <si>
    <t>防犯対策</t>
    <rPh sb="0" eb="2">
      <t>ボウハン</t>
    </rPh>
    <rPh sb="2" eb="4">
      <t>タイサク</t>
    </rPh>
    <phoneticPr fontId="3"/>
  </si>
  <si>
    <t>アスベスト等対策</t>
    <rPh sb="5" eb="6">
      <t>ナド</t>
    </rPh>
    <rPh sb="6" eb="8">
      <t>タイサク</t>
    </rPh>
    <phoneticPr fontId="3"/>
  </si>
  <si>
    <t>エコ改修</t>
    <rPh sb="2" eb="4">
      <t>カイシュウ</t>
    </rPh>
    <phoneticPr fontId="3"/>
  </si>
  <si>
    <t>内部改修（衛生）</t>
    <rPh sb="0" eb="2">
      <t>ナイブ</t>
    </rPh>
    <rPh sb="2" eb="4">
      <t>カイシュウ</t>
    </rPh>
    <rPh sb="5" eb="7">
      <t>エイセイ</t>
    </rPh>
    <phoneticPr fontId="3"/>
  </si>
  <si>
    <t>内部改修（園舎）</t>
    <rPh sb="0" eb="2">
      <t>ナイブ</t>
    </rPh>
    <rPh sb="2" eb="4">
      <t>カイシュウ</t>
    </rPh>
    <rPh sb="5" eb="7">
      <t>エンシャ</t>
    </rPh>
    <phoneticPr fontId="3"/>
  </si>
  <si>
    <r>
      <t xml:space="preserve">設置者名
</t>
    </r>
    <r>
      <rPr>
        <sz val="12"/>
        <rFont val="ＭＳ ゴシック"/>
        <family val="3"/>
        <charset val="128"/>
      </rPr>
      <t>※改行不要
※学校法人から記載</t>
    </r>
    <rPh sb="0" eb="2">
      <t>セッチ</t>
    </rPh>
    <rPh sb="2" eb="3">
      <t>シャ</t>
    </rPh>
    <rPh sb="3" eb="4">
      <t>メイ</t>
    </rPh>
    <rPh sb="6" eb="8">
      <t>カイギョウ</t>
    </rPh>
    <rPh sb="8" eb="10">
      <t>フヨウ</t>
    </rPh>
    <rPh sb="12" eb="14">
      <t>ガッコウ</t>
    </rPh>
    <rPh sb="14" eb="16">
      <t>ホウジン</t>
    </rPh>
    <rPh sb="18" eb="20">
      <t>キサイ</t>
    </rPh>
    <phoneticPr fontId="1"/>
  </si>
  <si>
    <t>数値</t>
    <rPh sb="0" eb="2">
      <t>スウチ</t>
    </rPh>
    <phoneticPr fontId="1"/>
  </si>
  <si>
    <t>耐震指数</t>
    <rPh sb="0" eb="2">
      <t>タイシン</t>
    </rPh>
    <rPh sb="2" eb="4">
      <t>シスウ</t>
    </rPh>
    <phoneticPr fontId="1"/>
  </si>
  <si>
    <t>/</t>
    <phoneticPr fontId="1"/>
  </si>
  <si>
    <t>※補助金額チェック欄</t>
    <rPh sb="1" eb="4">
      <t>ホジョキン</t>
    </rPh>
    <rPh sb="4" eb="5">
      <t>ガク</t>
    </rPh>
    <rPh sb="9" eb="10">
      <t>ラン</t>
    </rPh>
    <phoneticPr fontId="1"/>
  </si>
  <si>
    <r>
      <t>黄色着色箇所が必須記入項目となります。E～H列、I列は該当事業を選択した場合着色されます。</t>
    </r>
    <r>
      <rPr>
        <b/>
        <sz val="14"/>
        <color rgb="FFFF0000"/>
        <rFont val="ＭＳ ゴシック"/>
        <family val="3"/>
        <charset val="128"/>
      </rPr>
      <t>※プルダウンリストのあるものは、リストから選択するようにして下さい。</t>
    </r>
    <rPh sb="0" eb="2">
      <t>キイロ</t>
    </rPh>
    <rPh sb="2" eb="4">
      <t>チャクショク</t>
    </rPh>
    <rPh sb="4" eb="6">
      <t>カショ</t>
    </rPh>
    <rPh sb="7" eb="9">
      <t>ヒッス</t>
    </rPh>
    <rPh sb="9" eb="11">
      <t>キニュウ</t>
    </rPh>
    <rPh sb="11" eb="13">
      <t>コウモク</t>
    </rPh>
    <rPh sb="22" eb="23">
      <t>レツ</t>
    </rPh>
    <rPh sb="25" eb="26">
      <t>レツ</t>
    </rPh>
    <rPh sb="27" eb="29">
      <t>ガイトウ</t>
    </rPh>
    <rPh sb="29" eb="31">
      <t>ジギョウ</t>
    </rPh>
    <rPh sb="32" eb="34">
      <t>センタク</t>
    </rPh>
    <rPh sb="36" eb="38">
      <t>バアイ</t>
    </rPh>
    <rPh sb="38" eb="40">
      <t>チャクショク</t>
    </rPh>
    <rPh sb="66" eb="68">
      <t>センタク</t>
    </rPh>
    <rPh sb="75" eb="76">
      <t>クダ</t>
    </rPh>
    <phoneticPr fontId="1"/>
  </si>
  <si>
    <r>
      <t xml:space="preserve">備考（工事内容等）
</t>
    </r>
    <r>
      <rPr>
        <sz val="12"/>
        <rFont val="ＭＳ ゴシック"/>
        <family val="3"/>
        <charset val="128"/>
      </rPr>
      <t>※屋外教育、エコ改修の場合は事業細目を記載</t>
    </r>
    <rPh sb="0" eb="1">
      <t>ソナエ</t>
    </rPh>
    <rPh sb="1" eb="2">
      <t>コウ</t>
    </rPh>
    <rPh sb="3" eb="5">
      <t>コウジ</t>
    </rPh>
    <rPh sb="5" eb="7">
      <t>ナイヨウ</t>
    </rPh>
    <rPh sb="7" eb="8">
      <t>ナド</t>
    </rPh>
    <rPh sb="11" eb="13">
      <t>オクガイ</t>
    </rPh>
    <rPh sb="13" eb="15">
      <t>キョウイク</t>
    </rPh>
    <rPh sb="18" eb="20">
      <t>カイシュウ</t>
    </rPh>
    <rPh sb="21" eb="23">
      <t>バアイ</t>
    </rPh>
    <rPh sb="24" eb="26">
      <t>ジギョウ</t>
    </rPh>
    <rPh sb="26" eb="28">
      <t>サイモク</t>
    </rPh>
    <rPh sb="29" eb="31">
      <t>キサイ</t>
    </rPh>
    <phoneticPr fontId="1"/>
  </si>
  <si>
    <t>事業区分</t>
    <rPh sb="0" eb="2">
      <t>ジギョウ</t>
    </rPh>
    <rPh sb="2" eb="4">
      <t>クブン</t>
    </rPh>
    <phoneticPr fontId="1"/>
  </si>
  <si>
    <t>今回募集区分</t>
    <rPh sb="0" eb="2">
      <t>コンカイ</t>
    </rPh>
    <rPh sb="2" eb="4">
      <t>ボシュウ</t>
    </rPh>
    <rPh sb="4" eb="6">
      <t>クブン</t>
    </rPh>
    <phoneticPr fontId="1"/>
  </si>
  <si>
    <t>令和２年度私立学校施設整備費補助金（私立幼稚園施設整備費）事業計画一覧【五次募集】</t>
    <rPh sb="0" eb="1">
      <t>レイ</t>
    </rPh>
    <rPh sb="1" eb="2">
      <t>ワ</t>
    </rPh>
    <rPh sb="3" eb="5">
      <t>ネンド</t>
    </rPh>
    <rPh sb="5" eb="7">
      <t>シリツ</t>
    </rPh>
    <rPh sb="7" eb="9">
      <t>ガッコウ</t>
    </rPh>
    <rPh sb="9" eb="11">
      <t>シセツ</t>
    </rPh>
    <rPh sb="11" eb="13">
      <t>セイビ</t>
    </rPh>
    <rPh sb="13" eb="14">
      <t>ヒ</t>
    </rPh>
    <rPh sb="14" eb="17">
      <t>ホジョキン</t>
    </rPh>
    <rPh sb="18" eb="20">
      <t>シリツ</t>
    </rPh>
    <rPh sb="20" eb="23">
      <t>ヨウチエン</t>
    </rPh>
    <rPh sb="23" eb="25">
      <t>シセツ</t>
    </rPh>
    <rPh sb="25" eb="27">
      <t>セイビ</t>
    </rPh>
    <rPh sb="27" eb="28">
      <t>ヒ</t>
    </rPh>
    <rPh sb="29" eb="31">
      <t>ジギョウ</t>
    </rPh>
    <rPh sb="31" eb="33">
      <t>ケイカク</t>
    </rPh>
    <rPh sb="33" eb="35">
      <t>イチラン</t>
    </rPh>
    <rPh sb="36" eb="38">
      <t>ゴジ</t>
    </rPh>
    <rPh sb="38" eb="40">
      <t>ボシュウ</t>
    </rPh>
    <phoneticPr fontId="1"/>
  </si>
  <si>
    <t>R</t>
  </si>
  <si>
    <t>学校法人○○</t>
    <rPh sb="0" eb="2">
      <t>ガッコウ</t>
    </rPh>
    <rPh sb="2" eb="4">
      <t>ホウジン</t>
    </rPh>
    <phoneticPr fontId="1"/>
  </si>
  <si>
    <t>○○幼稚園</t>
    <rPh sb="2" eb="5">
      <t>ヨウチエン</t>
    </rPh>
    <phoneticPr fontId="1"/>
  </si>
  <si>
    <t>改築（耐震）</t>
  </si>
  <si>
    <t>S60年（築36年）</t>
    <rPh sb="3" eb="4">
      <t>ネン</t>
    </rPh>
    <rPh sb="5" eb="6">
      <t>チク</t>
    </rPh>
    <rPh sb="8" eb="9">
      <t>ネン</t>
    </rPh>
    <phoneticPr fontId="1"/>
  </si>
  <si>
    <t>R3.2.15～R3.3.31</t>
    <phoneticPr fontId="1"/>
  </si>
  <si>
    <t>学校法人△△</t>
    <rPh sb="0" eb="2">
      <t>ガッコウ</t>
    </rPh>
    <rPh sb="2" eb="4">
      <t>ホウジン</t>
    </rPh>
    <phoneticPr fontId="1"/>
  </si>
  <si>
    <t>△△幼稚園</t>
    <rPh sb="2" eb="5">
      <t>ヨウチエン</t>
    </rPh>
    <phoneticPr fontId="1"/>
  </si>
  <si>
    <t>内部改修（衛生）</t>
  </si>
  <si>
    <t xml:space="preserve">H3年（30年経過） </t>
    <rPh sb="2" eb="3">
      <t>ネン</t>
    </rPh>
    <rPh sb="6" eb="7">
      <t>ネン</t>
    </rPh>
    <rPh sb="7" eb="9">
      <t>ケイカ</t>
    </rPh>
    <phoneticPr fontId="1"/>
  </si>
  <si>
    <t>～R3.3</t>
    <phoneticPr fontId="1"/>
  </si>
  <si>
    <t>トイレ改修（乾式化、非接触型手洗い設備の導入）</t>
    <rPh sb="3" eb="5">
      <t>カイシュウ</t>
    </rPh>
    <rPh sb="6" eb="8">
      <t>カンシキ</t>
    </rPh>
    <rPh sb="8" eb="9">
      <t>カ</t>
    </rPh>
    <rPh sb="10" eb="11">
      <t>ヒ</t>
    </rPh>
    <rPh sb="11" eb="14">
      <t>セッショクガタ</t>
    </rPh>
    <rPh sb="14" eb="16">
      <t>テアラ</t>
    </rPh>
    <rPh sb="17" eb="19">
      <t>セツビ</t>
    </rPh>
    <rPh sb="20" eb="22">
      <t>ドウニュウ</t>
    </rPh>
    <phoneticPr fontId="1"/>
  </si>
  <si>
    <t>耐震補強（非構造）</t>
  </si>
  <si>
    <t>建具及びガラスの落下防止工事</t>
    <rPh sb="0" eb="2">
      <t>タテグ</t>
    </rPh>
    <rPh sb="2" eb="3">
      <t>オヨ</t>
    </rPh>
    <rPh sb="8" eb="10">
      <t>ラッカ</t>
    </rPh>
    <rPh sb="10" eb="12">
      <t>ボウシ</t>
    </rPh>
    <rPh sb="12" eb="14">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</si>
</sst>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quot;"/>
    <numFmt numFmtId="178" formatCode="[$-411]ge\.m\.d;@"/>
  </numFmts>
  <fonts count="16">
    <font>
      <sz val="11"/>
      <name val="ＭＳ Ｐゴシック"/>
      <family val="3"/>
      <charset val="128"/>
    </font>
    <font>
      <sz val="6"/>
      <name val="ＭＳ Ｐゴシック"/>
      <family val="3"/>
      <charset val="128"/>
    </font>
    <font>
      <sz val="12"/>
      <name val="ＭＳ ゴシック"/>
      <family val="3"/>
      <charset val="128"/>
    </font>
    <font>
      <b/>
      <sz val="9"/>
      <color indexed="81"/>
      <name val="ＭＳ Ｐゴシック"/>
      <family val="3"/>
      <charset val="128"/>
    </font>
    <font>
      <sz val="11"/>
      <name val="ＭＳ Ｐゴシック"/>
      <family val="3"/>
      <charset val="128"/>
    </font>
    <font>
      <sz val="14"/>
      <name val="ＭＳ ゴシック"/>
      <family val="3"/>
      <charset val="128"/>
    </font>
    <font>
      <sz val="18"/>
      <name val="ＭＳ ゴシック"/>
      <family val="3"/>
      <charset val="128"/>
    </font>
    <font>
      <sz val="14"/>
      <color rgb="FFFF0000"/>
      <name val="ＭＳ ゴシック"/>
      <family val="3"/>
      <charset val="128"/>
    </font>
    <font>
      <sz val="14"/>
      <color theme="1"/>
      <name val="ＭＳ ゴシック"/>
      <family val="3"/>
      <charset val="128"/>
    </font>
    <font>
      <sz val="9"/>
      <color indexed="81"/>
      <name val="MS P ゴシック"/>
      <family val="3"/>
      <charset val="128"/>
    </font>
    <font>
      <sz val="11"/>
      <color indexed="81"/>
      <name val="MS P ゴシック"/>
      <family val="3"/>
      <charset val="128"/>
    </font>
    <font>
      <sz val="12"/>
      <color rgb="FF0000FF"/>
      <name val="ＭＳ ゴシック"/>
      <family val="3"/>
      <charset val="128"/>
    </font>
    <font>
      <b/>
      <sz val="14"/>
      <color rgb="FFFF0000"/>
      <name val="ＭＳ ゴシック"/>
      <family val="3"/>
      <charset val="128"/>
    </font>
    <font>
      <sz val="14"/>
      <color indexed="81"/>
      <name val="MS P ゴシック"/>
      <family val="3"/>
      <charset val="128"/>
    </font>
    <font>
      <sz val="11"/>
      <color rgb="FFFF0000"/>
      <name val="ＭＳ ゴシック"/>
      <family val="3"/>
      <charset val="128"/>
    </font>
    <font>
      <b/>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4">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0" xfId="0" applyBorder="1">
      <alignment vertical="center"/>
    </xf>
    <xf numFmtId="176" fontId="5" fillId="2" borderId="5" xfId="0" applyNumberFormat="1" applyFont="1" applyFill="1" applyBorder="1" applyAlignment="1" applyProtection="1">
      <alignment horizontal="center"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177" fontId="5" fillId="0" borderId="0" xfId="0" applyNumberFormat="1" applyFont="1" applyProtection="1">
      <alignment vertical="center"/>
      <protection locked="0"/>
    </xf>
    <xf numFmtId="38" fontId="5" fillId="0" borderId="0" xfId="1" applyFont="1" applyProtection="1">
      <alignment vertical="center"/>
      <protection locked="0"/>
    </xf>
    <xf numFmtId="178" fontId="5"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2" borderId="1" xfId="0" applyFont="1" applyFill="1" applyBorder="1" applyAlignment="1" applyProtection="1">
      <alignment horizontal="center" vertical="center"/>
      <protection locked="0"/>
    </xf>
    <xf numFmtId="177" fontId="5" fillId="2" borderId="1" xfId="0" applyNumberFormat="1" applyFont="1" applyFill="1" applyBorder="1" applyAlignment="1" applyProtection="1">
      <alignment horizontal="right" vertical="center"/>
      <protection locked="0"/>
    </xf>
    <xf numFmtId="176" fontId="8" fillId="2" borderId="1" xfId="0" applyNumberFormat="1" applyFont="1" applyFill="1" applyBorder="1" applyAlignment="1" applyProtection="1">
      <alignment horizontal="right" vertical="center"/>
      <protection locked="0"/>
    </xf>
    <xf numFmtId="38" fontId="5" fillId="2" borderId="1" xfId="1" applyFont="1" applyFill="1" applyBorder="1" applyAlignment="1" applyProtection="1">
      <alignment horizontal="right" vertical="center"/>
      <protection locked="0"/>
    </xf>
    <xf numFmtId="178" fontId="5" fillId="2" borderId="7" xfId="0" applyNumberFormat="1" applyFont="1" applyFill="1" applyBorder="1" applyAlignment="1" applyProtection="1">
      <alignment horizontal="right" vertical="center"/>
      <protection locked="0"/>
    </xf>
    <xf numFmtId="0" fontId="5" fillId="2" borderId="9"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0" borderId="3" xfId="0" applyFont="1" applyBorder="1" applyAlignment="1" applyProtection="1">
      <alignment vertical="center" shrinkToFit="1"/>
      <protection locked="0"/>
    </xf>
    <xf numFmtId="0" fontId="5" fillId="2" borderId="2" xfId="0" applyFont="1" applyFill="1" applyBorder="1" applyAlignment="1" applyProtection="1">
      <alignment horizontal="center" vertical="center"/>
      <protection locked="0"/>
    </xf>
    <xf numFmtId="0" fontId="8" fillId="0" borderId="5" xfId="0" applyNumberFormat="1" applyFont="1" applyFill="1" applyBorder="1" applyAlignment="1" applyProtection="1">
      <alignment vertical="center" wrapText="1"/>
      <protection locked="0"/>
    </xf>
    <xf numFmtId="38" fontId="8" fillId="0" borderId="5" xfId="1" applyFont="1" applyFill="1" applyBorder="1" applyAlignment="1" applyProtection="1">
      <alignment vertical="center" wrapText="1"/>
      <protection locked="0"/>
    </xf>
    <xf numFmtId="178" fontId="8" fillId="0" borderId="5" xfId="0" applyNumberFormat="1" applyFont="1" applyFill="1" applyBorder="1" applyAlignment="1" applyProtection="1">
      <alignment vertical="center" wrapText="1"/>
      <protection locked="0"/>
    </xf>
    <xf numFmtId="0" fontId="8" fillId="0" borderId="5" xfId="0" applyNumberFormat="1" applyFont="1" applyFill="1" applyBorder="1" applyAlignment="1" applyProtection="1">
      <alignment horizontal="center" vertical="center" wrapText="1"/>
      <protection locked="0"/>
    </xf>
    <xf numFmtId="0" fontId="5" fillId="2" borderId="12" xfId="0" applyFont="1" applyFill="1" applyBorder="1" applyAlignment="1" applyProtection="1">
      <alignment vertical="center" wrapText="1" shrinkToFit="1"/>
      <protection locked="0"/>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vertical="center" wrapText="1" shrinkToFit="1"/>
      <protection locked="0"/>
    </xf>
    <xf numFmtId="0" fontId="5" fillId="0" borderId="12" xfId="0" applyFont="1" applyBorder="1" applyAlignment="1" applyProtection="1">
      <alignment vertical="center" shrinkToFit="1"/>
      <protection locked="0"/>
    </xf>
    <xf numFmtId="0" fontId="5" fillId="0" borderId="5" xfId="0" applyFont="1" applyBorder="1" applyAlignment="1" applyProtection="1">
      <alignment horizontal="right" vertical="center" wrapText="1"/>
      <protection locked="0"/>
    </xf>
    <xf numFmtId="177" fontId="5" fillId="2" borderId="5" xfId="0" applyNumberFormat="1" applyFont="1" applyFill="1" applyBorder="1" applyAlignment="1" applyProtection="1">
      <alignment horizontal="right" vertical="center"/>
      <protection locked="0"/>
    </xf>
    <xf numFmtId="176" fontId="5" fillId="2" borderId="5" xfId="0" applyNumberFormat="1" applyFont="1" applyFill="1" applyBorder="1" applyAlignment="1" applyProtection="1">
      <alignment vertical="center"/>
      <protection locked="0"/>
    </xf>
    <xf numFmtId="38" fontId="5" fillId="2" borderId="5" xfId="1" applyFont="1" applyFill="1" applyBorder="1" applyAlignment="1" applyProtection="1">
      <alignment vertical="center"/>
      <protection locked="0"/>
    </xf>
    <xf numFmtId="38" fontId="5" fillId="2" borderId="5" xfId="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right" vertical="center"/>
      <protection locked="0"/>
    </xf>
    <xf numFmtId="178" fontId="5" fillId="2" borderId="5" xfId="0" applyNumberFormat="1" applyFont="1" applyFill="1" applyBorder="1" applyAlignment="1" applyProtection="1">
      <alignment horizontal="center" vertical="center"/>
      <protection locked="0"/>
    </xf>
    <xf numFmtId="0" fontId="5" fillId="0" borderId="5" xfId="0" applyFont="1" applyBorder="1" applyAlignment="1" applyProtection="1">
      <alignment vertical="center" shrinkToFit="1"/>
      <protection locked="0"/>
    </xf>
    <xf numFmtId="0" fontId="5" fillId="0" borderId="0" xfId="0" applyFont="1" applyProtection="1">
      <alignment vertical="center"/>
    </xf>
    <xf numFmtId="0" fontId="5" fillId="0" borderId="0" xfId="0" applyFont="1" applyAlignment="1" applyProtection="1">
      <alignment vertical="center" wrapText="1"/>
    </xf>
    <xf numFmtId="177" fontId="5" fillId="0" borderId="0" xfId="0" applyNumberFormat="1" applyFont="1" applyProtection="1">
      <alignment vertical="center"/>
    </xf>
    <xf numFmtId="38" fontId="5" fillId="0" borderId="0" xfId="1" applyFont="1" applyProtection="1">
      <alignment vertical="center"/>
    </xf>
    <xf numFmtId="178" fontId="5" fillId="0" borderId="0" xfId="0" applyNumberFormat="1" applyFont="1" applyProtection="1">
      <alignment vertical="center"/>
    </xf>
    <xf numFmtId="0" fontId="5" fillId="0" borderId="0" xfId="0" applyFont="1" applyAlignment="1" applyProtection="1">
      <alignment horizontal="center" vertical="center"/>
    </xf>
    <xf numFmtId="0" fontId="11" fillId="0" borderId="0" xfId="0" applyFont="1" applyAlignment="1" applyProtection="1">
      <alignment horizontal="center" vertical="center"/>
    </xf>
    <xf numFmtId="38" fontId="11" fillId="0" borderId="0" xfId="1" applyFont="1" applyAlignment="1" applyProtection="1">
      <alignment vertical="center" wrapText="1"/>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178" fontId="5" fillId="2" borderId="5" xfId="0" applyNumberFormat="1"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177" fontId="5" fillId="2" borderId="5" xfId="0" applyNumberFormat="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178" fontId="11" fillId="0" borderId="0" xfId="0" applyNumberFormat="1" applyFont="1" applyBorder="1" applyAlignment="1" applyProtection="1">
      <alignment horizontal="left" vertical="center" wrapText="1"/>
    </xf>
    <xf numFmtId="0" fontId="7" fillId="3" borderId="0" xfId="0" applyFont="1" applyFill="1" applyAlignment="1" applyProtection="1">
      <alignment vertical="center"/>
    </xf>
    <xf numFmtId="0" fontId="6" fillId="0" borderId="0" xfId="0" applyFont="1" applyAlignment="1" applyProtection="1">
      <alignment vertical="center"/>
    </xf>
    <xf numFmtId="0" fontId="15" fillId="0" borderId="0" xfId="0" applyFont="1" applyAlignment="1" applyProtection="1">
      <alignment horizontal="center" vertical="center"/>
    </xf>
    <xf numFmtId="0" fontId="5" fillId="0" borderId="13" xfId="0" applyFont="1" applyBorder="1" applyAlignment="1" applyProtection="1">
      <alignment vertical="center" wrapText="1"/>
    </xf>
    <xf numFmtId="0" fontId="5" fillId="2" borderId="14" xfId="0" applyFont="1" applyFill="1" applyBorder="1" applyAlignment="1" applyProtection="1">
      <alignment vertical="center" wrapText="1"/>
    </xf>
    <xf numFmtId="0" fontId="5" fillId="2" borderId="8"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16"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protection locked="0"/>
    </xf>
    <xf numFmtId="49" fontId="5" fillId="2" borderId="17" xfId="0" applyNumberFormat="1" applyFont="1" applyFill="1" applyBorder="1" applyAlignment="1" applyProtection="1">
      <alignment horizontal="center" vertical="center"/>
      <protection locked="0"/>
    </xf>
    <xf numFmtId="177" fontId="6" fillId="0" borderId="0" xfId="0" applyNumberFormat="1" applyFont="1" applyAlignment="1" applyProtection="1">
      <alignment vertical="center"/>
    </xf>
    <xf numFmtId="177" fontId="7" fillId="3" borderId="0" xfId="0" applyNumberFormat="1" applyFont="1" applyFill="1" applyAlignment="1" applyProtection="1">
      <alignment vertical="center"/>
    </xf>
    <xf numFmtId="177" fontId="8" fillId="2" borderId="5" xfId="0" applyNumberFormat="1" applyFont="1" applyFill="1" applyBorder="1" applyAlignment="1" applyProtection="1">
      <alignment vertical="center" wrapText="1"/>
      <protection locked="0"/>
    </xf>
    <xf numFmtId="0" fontId="5" fillId="2" borderId="10" xfId="0" applyFont="1" applyFill="1" applyBorder="1" applyAlignment="1" applyProtection="1">
      <alignment horizontal="center" vertical="center" wrapText="1"/>
    </xf>
    <xf numFmtId="0" fontId="5" fillId="0" borderId="0" xfId="0" applyNumberFormat="1" applyFont="1" applyProtection="1">
      <alignment vertical="center"/>
    </xf>
    <xf numFmtId="0" fontId="6" fillId="0" borderId="0" xfId="0" applyNumberFormat="1" applyFont="1" applyAlignment="1" applyProtection="1">
      <alignment vertical="center"/>
    </xf>
    <xf numFmtId="0" fontId="7" fillId="3" borderId="0" xfId="0" applyNumberFormat="1" applyFont="1" applyFill="1" applyAlignment="1" applyProtection="1">
      <alignment vertical="center"/>
    </xf>
    <xf numFmtId="0" fontId="5" fillId="0" borderId="0" xfId="0" applyNumberFormat="1" applyFont="1" applyBorder="1" applyAlignment="1" applyProtection="1">
      <alignment horizontal="center" vertical="center"/>
    </xf>
    <xf numFmtId="0" fontId="5" fillId="2" borderId="9" xfId="0" applyNumberFormat="1" applyFont="1" applyFill="1" applyBorder="1" applyAlignment="1" applyProtection="1">
      <alignment horizontal="center" vertical="center"/>
      <protection locked="0"/>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Protection="1">
      <alignment vertical="center"/>
      <protection locked="0"/>
    </xf>
    <xf numFmtId="0" fontId="5" fillId="2" borderId="11" xfId="0" applyFont="1" applyFill="1" applyBorder="1" applyAlignment="1" applyProtection="1">
      <alignment horizontal="left" vertical="center"/>
    </xf>
    <xf numFmtId="0" fontId="5" fillId="2" borderId="10"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7" fillId="3" borderId="0" xfId="0" applyFont="1" applyFill="1" applyAlignment="1" applyProtection="1">
      <alignment horizontal="right" vertical="center"/>
    </xf>
    <xf numFmtId="0" fontId="5" fillId="0" borderId="0" xfId="0" applyFont="1" applyBorder="1" applyAlignment="1" applyProtection="1">
      <alignment horizontal="right" vertical="center"/>
    </xf>
    <xf numFmtId="0" fontId="5" fillId="2" borderId="11" xfId="0" applyFont="1" applyFill="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8" fillId="2" borderId="10" xfId="0" applyNumberFormat="1" applyFont="1" applyFill="1" applyBorder="1" applyAlignment="1" applyProtection="1">
      <alignment horizontal="center" vertical="center" wrapText="1"/>
      <protection locked="0"/>
    </xf>
    <xf numFmtId="0" fontId="5" fillId="0" borderId="0" xfId="0" applyNumberFormat="1" applyFont="1" applyAlignment="1" applyProtection="1">
      <alignment horizontal="center" vertical="center"/>
    </xf>
    <xf numFmtId="0" fontId="6" fillId="0" borderId="0" xfId="0" applyNumberFormat="1" applyFont="1" applyAlignment="1" applyProtection="1">
      <alignment horizontal="center" vertical="center"/>
    </xf>
    <xf numFmtId="0" fontId="7" fillId="3" borderId="0" xfId="0" applyNumberFormat="1" applyFont="1" applyFill="1" applyAlignment="1" applyProtection="1">
      <alignment horizontal="center" vertical="center"/>
    </xf>
    <xf numFmtId="0" fontId="5" fillId="0" borderId="0" xfId="0" applyNumberFormat="1" applyFont="1" applyAlignment="1" applyProtection="1">
      <alignment horizontal="center" vertical="center"/>
      <protection locked="0"/>
    </xf>
    <xf numFmtId="0" fontId="8" fillId="2" borderId="11" xfId="0" applyNumberFormat="1" applyFont="1" applyFill="1" applyBorder="1" applyAlignment="1" applyProtection="1">
      <alignment horizontal="right" vertical="center" wrapText="1"/>
    </xf>
    <xf numFmtId="0" fontId="6" fillId="0" borderId="0" xfId="0" applyFont="1" applyAlignment="1" applyProtection="1">
      <alignment horizontal="center" vertical="center"/>
    </xf>
    <xf numFmtId="0" fontId="7" fillId="3" borderId="0" xfId="0" applyFont="1" applyFill="1" applyAlignment="1" applyProtection="1">
      <alignment horizontal="center" vertical="center"/>
    </xf>
    <xf numFmtId="0" fontId="8" fillId="0" borderId="17"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0" fontId="5" fillId="0" borderId="17" xfId="0" applyFont="1" applyBorder="1" applyAlignment="1" applyProtection="1">
      <alignment horizontal="center" vertical="center"/>
      <protection locked="0"/>
    </xf>
    <xf numFmtId="0" fontId="8" fillId="2" borderId="11" xfId="0" applyNumberFormat="1" applyFont="1" applyFill="1" applyBorder="1" applyAlignment="1" applyProtection="1">
      <alignment horizontal="center" vertical="center" wrapText="1"/>
      <protection locked="0"/>
    </xf>
    <xf numFmtId="178" fontId="6" fillId="0" borderId="0" xfId="0" applyNumberFormat="1" applyFont="1" applyAlignment="1" applyProtection="1">
      <alignment vertical="center"/>
    </xf>
    <xf numFmtId="178" fontId="7" fillId="3" borderId="0" xfId="0" applyNumberFormat="1" applyFont="1" applyFill="1" applyAlignment="1" applyProtection="1">
      <alignment vertical="center"/>
    </xf>
    <xf numFmtId="0" fontId="5" fillId="2" borderId="5"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protection locked="0"/>
    </xf>
    <xf numFmtId="0" fontId="0" fillId="0" borderId="0" xfId="0" applyNumberFormat="1">
      <alignment vertical="center"/>
    </xf>
    <xf numFmtId="38" fontId="5" fillId="0" borderId="0" xfId="1" applyFont="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Alignment="1" applyProtection="1">
      <alignment horizontal="left" vertical="center"/>
      <protection locked="0"/>
    </xf>
    <xf numFmtId="38" fontId="5" fillId="0" borderId="0" xfId="1" applyFont="1" applyAlignment="1" applyProtection="1">
      <alignment horizontal="center" vertical="center"/>
    </xf>
    <xf numFmtId="178" fontId="11" fillId="0" borderId="0" xfId="0" applyNumberFormat="1" applyFont="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protection locked="0"/>
    </xf>
    <xf numFmtId="178" fontId="11" fillId="0" borderId="0" xfId="0" applyNumberFormat="1" applyFont="1" applyBorder="1" applyAlignment="1" applyProtection="1">
      <alignment horizontal="left" vertical="center" wrapText="1"/>
    </xf>
    <xf numFmtId="0" fontId="5" fillId="0" borderId="15" xfId="0" applyFont="1" applyBorder="1" applyAlignment="1" applyProtection="1">
      <alignment horizontal="center" vertical="center"/>
    </xf>
    <xf numFmtId="0" fontId="5" fillId="0" borderId="14" xfId="0" applyFont="1" applyBorder="1" applyAlignment="1" applyProtection="1">
      <alignment horizontal="center" vertical="center"/>
    </xf>
    <xf numFmtId="177" fontId="5" fillId="2" borderId="15" xfId="0" applyNumberFormat="1" applyFont="1" applyFill="1" applyBorder="1" applyAlignment="1" applyProtection="1">
      <alignment horizontal="center" vertical="center"/>
    </xf>
    <xf numFmtId="177" fontId="5" fillId="2" borderId="14" xfId="0" applyNumberFormat="1" applyFont="1" applyFill="1" applyBorder="1" applyAlignment="1" applyProtection="1">
      <alignment horizontal="center" vertical="center"/>
    </xf>
  </cellXfs>
  <cellStyles count="2">
    <cellStyle name="桁区切り" xfId="1" builtinId="6"/>
    <cellStyle name="標準" xfId="0" builtinId="0"/>
  </cellStyles>
  <dxfs count="33">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patternFill>
      </fill>
    </dxf>
    <dxf>
      <fill>
        <patternFill>
          <bgColor theme="0"/>
        </patternFill>
      </fill>
    </dxf>
    <dxf>
      <fill>
        <patternFill>
          <bgColor rgb="FFFFFFCC"/>
        </patternFill>
      </fill>
    </dxf>
  </dxfs>
  <tableStyles count="0" defaultTableStyle="TableStyleMedium2" defaultPivotStyle="PivotStyleLight16"/>
  <colors>
    <mruColors>
      <color rgb="FFFFFFCC"/>
      <color rgb="FFFFFF99"/>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734786</xdr:rowOff>
    </xdr:from>
    <xdr:to>
      <xdr:col>2</xdr:col>
      <xdr:colOff>1387930</xdr:colOff>
      <xdr:row>8</xdr:row>
      <xdr:rowOff>653143</xdr:rowOff>
    </xdr:to>
    <xdr:sp macro="" textlink="">
      <xdr:nvSpPr>
        <xdr:cNvPr id="2" name="角丸四角形 1">
          <a:extLst>
            <a:ext uri="{FF2B5EF4-FFF2-40B4-BE49-F238E27FC236}">
              <a16:creationId xmlns:a16="http://schemas.microsoft.com/office/drawing/2014/main" id="{CB6D9C5D-4E3F-4DD7-8628-4A3A9A11A6E8}"/>
            </a:ext>
          </a:extLst>
        </xdr:cNvPr>
        <xdr:cNvSpPr/>
      </xdr:nvSpPr>
      <xdr:spPr>
        <a:xfrm>
          <a:off x="353786" y="3333750"/>
          <a:ext cx="3061608" cy="141514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285750</xdr:colOff>
      <xdr:row>9</xdr:row>
      <xdr:rowOff>285750</xdr:rowOff>
    </xdr:from>
    <xdr:to>
      <xdr:col>2</xdr:col>
      <xdr:colOff>571500</xdr:colOff>
      <xdr:row>10</xdr:row>
      <xdr:rowOff>625928</xdr:rowOff>
    </xdr:to>
    <xdr:sp macro="" textlink="">
      <xdr:nvSpPr>
        <xdr:cNvPr id="4" name="角丸四角形 14">
          <a:extLst>
            <a:ext uri="{FF2B5EF4-FFF2-40B4-BE49-F238E27FC236}">
              <a16:creationId xmlns:a16="http://schemas.microsoft.com/office/drawing/2014/main" id="{87085C64-08A5-40F0-A352-38D0D59D2860}"/>
            </a:ext>
          </a:extLst>
        </xdr:cNvPr>
        <xdr:cNvSpPr/>
      </xdr:nvSpPr>
      <xdr:spPr>
        <a:xfrm>
          <a:off x="639536" y="5129893"/>
          <a:ext cx="1959428" cy="1088571"/>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１つの園で、複数の区分を申請をする場合は、複数行を使ってください。</a:t>
          </a:r>
        </a:p>
      </xdr:txBody>
    </xdr:sp>
    <xdr:clientData/>
  </xdr:twoCellAnchor>
  <xdr:twoCellAnchor>
    <xdr:from>
      <xdr:col>1</xdr:col>
      <xdr:colOff>1347107</xdr:colOff>
      <xdr:row>8</xdr:row>
      <xdr:rowOff>666750</xdr:rowOff>
    </xdr:from>
    <xdr:to>
      <xdr:col>1</xdr:col>
      <xdr:colOff>1442357</xdr:colOff>
      <xdr:row>9</xdr:row>
      <xdr:rowOff>326571</xdr:rowOff>
    </xdr:to>
    <xdr:cxnSp macro="">
      <xdr:nvCxnSpPr>
        <xdr:cNvPr id="5" name="直線コネクタ 4">
          <a:extLst>
            <a:ext uri="{FF2B5EF4-FFF2-40B4-BE49-F238E27FC236}">
              <a16:creationId xmlns:a16="http://schemas.microsoft.com/office/drawing/2014/main" id="{A5612E44-E627-4A60-BCC3-85E08511DB78}"/>
            </a:ext>
          </a:extLst>
        </xdr:cNvPr>
        <xdr:cNvCxnSpPr/>
      </xdr:nvCxnSpPr>
      <xdr:spPr>
        <a:xfrm flipH="1" flipV="1">
          <a:off x="1700893" y="4762500"/>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xdr:row>
      <xdr:rowOff>54429</xdr:rowOff>
    </xdr:from>
    <xdr:to>
      <xdr:col>3</xdr:col>
      <xdr:colOff>1959428</xdr:colOff>
      <xdr:row>8</xdr:row>
      <xdr:rowOff>721179</xdr:rowOff>
    </xdr:to>
    <xdr:sp macro="" textlink="">
      <xdr:nvSpPr>
        <xdr:cNvPr id="7" name="角丸四角形 6">
          <a:extLst>
            <a:ext uri="{FF2B5EF4-FFF2-40B4-BE49-F238E27FC236}">
              <a16:creationId xmlns:a16="http://schemas.microsoft.com/office/drawing/2014/main" id="{CB6D9C5D-4E3F-4DD7-8628-4A3A9A11A6E8}"/>
            </a:ext>
          </a:extLst>
        </xdr:cNvPr>
        <xdr:cNvSpPr/>
      </xdr:nvSpPr>
      <xdr:spPr>
        <a:xfrm>
          <a:off x="3701143" y="1592036"/>
          <a:ext cx="1959428" cy="32248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9</xdr:row>
      <xdr:rowOff>367394</xdr:rowOff>
    </xdr:from>
    <xdr:to>
      <xdr:col>3</xdr:col>
      <xdr:colOff>1455965</xdr:colOff>
      <xdr:row>10</xdr:row>
      <xdr:rowOff>285751</xdr:rowOff>
    </xdr:to>
    <xdr:sp macro="" textlink="">
      <xdr:nvSpPr>
        <xdr:cNvPr id="8" name="角丸四角形 7">
          <a:extLst>
            <a:ext uri="{FF2B5EF4-FFF2-40B4-BE49-F238E27FC236}">
              <a16:creationId xmlns:a16="http://schemas.microsoft.com/office/drawing/2014/main" id="{BC0697D1-CA94-464E-B3BC-6A0310191E68}"/>
            </a:ext>
          </a:extLst>
        </xdr:cNvPr>
        <xdr:cNvSpPr/>
      </xdr:nvSpPr>
      <xdr:spPr>
        <a:xfrm>
          <a:off x="3701143" y="5211537"/>
          <a:ext cx="1455965" cy="666750"/>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200" b="0" i="0">
              <a:solidFill>
                <a:sysClr val="windowText" lastClr="000000"/>
              </a:solidFill>
              <a:latin typeface="Meiryo UI" panose="020B0604030504040204" pitchFamily="50" charset="-128"/>
              <a:ea typeface="Meiryo UI" panose="020B0604030504040204" pitchFamily="50" charset="-128"/>
            </a:rPr>
            <a:t>申請する事業区分をプルダウンから選択してください。</a:t>
          </a:r>
        </a:p>
      </xdr:txBody>
    </xdr:sp>
    <xdr:clientData/>
  </xdr:twoCellAnchor>
  <xdr:twoCellAnchor>
    <xdr:from>
      <xdr:col>3</xdr:col>
      <xdr:colOff>966107</xdr:colOff>
      <xdr:row>8</xdr:row>
      <xdr:rowOff>721179</xdr:rowOff>
    </xdr:from>
    <xdr:to>
      <xdr:col>3</xdr:col>
      <xdr:colOff>1061357</xdr:colOff>
      <xdr:row>9</xdr:row>
      <xdr:rowOff>381000</xdr:rowOff>
    </xdr:to>
    <xdr:cxnSp macro="">
      <xdr:nvCxnSpPr>
        <xdr:cNvPr id="9" name="直線コネクタ 8">
          <a:extLst>
            <a:ext uri="{FF2B5EF4-FFF2-40B4-BE49-F238E27FC236}">
              <a16:creationId xmlns:a16="http://schemas.microsoft.com/office/drawing/2014/main" id="{A5612E44-E627-4A60-BCC3-85E08511DB78}"/>
            </a:ext>
          </a:extLst>
        </xdr:cNvPr>
        <xdr:cNvCxnSpPr/>
      </xdr:nvCxnSpPr>
      <xdr:spPr>
        <a:xfrm flipH="1" flipV="1">
          <a:off x="4667250" y="4816929"/>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13608</xdr:colOff>
      <xdr:row>9</xdr:row>
      <xdr:rowOff>190500</xdr:rowOff>
    </xdr:from>
    <xdr:to>
      <xdr:col>7</xdr:col>
      <xdr:colOff>95251</xdr:colOff>
      <xdr:row>10</xdr:row>
      <xdr:rowOff>653142</xdr:rowOff>
    </xdr:to>
    <xdr:sp macro="" textlink="">
      <xdr:nvSpPr>
        <xdr:cNvPr id="10" name="角丸四角形 14">
          <a:extLst>
            <a:ext uri="{FF2B5EF4-FFF2-40B4-BE49-F238E27FC236}">
              <a16:creationId xmlns:a16="http://schemas.microsoft.com/office/drawing/2014/main" id="{C8B9357F-BE5F-40A3-806C-78C0ED589DFC}"/>
            </a:ext>
          </a:extLst>
        </xdr:cNvPr>
        <xdr:cNvSpPr/>
      </xdr:nvSpPr>
      <xdr:spPr>
        <a:xfrm>
          <a:off x="5728608" y="5034643"/>
          <a:ext cx="2217964" cy="1211035"/>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kern="1200" baseline="0">
              <a:solidFill>
                <a:sysClr val="windowText" lastClr="000000"/>
              </a:solidFill>
              <a:latin typeface="Meiryo UI" panose="020B0604030504040204" pitchFamily="50" charset="-128"/>
              <a:ea typeface="Meiryo UI" panose="020B0604030504040204" pitchFamily="50" charset="-128"/>
            </a:rPr>
            <a:t>改築（耐震）は、面積等記載してください。構造体について空欄となっている例が多くありますので必ず選択して下さい。単価については、構造体を選択すると事務連絡に記載の額が自動で入力されます。</a:t>
          </a:r>
          <a:endParaRPr kumimoji="1" lang="en-US" altLang="ja-JP" sz="1100" b="0" i="0" kern="1200"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68034</xdr:colOff>
      <xdr:row>4</xdr:row>
      <xdr:rowOff>40822</xdr:rowOff>
    </xdr:from>
    <xdr:to>
      <xdr:col>16</xdr:col>
      <xdr:colOff>13606</xdr:colOff>
      <xdr:row>8</xdr:row>
      <xdr:rowOff>598714</xdr:rowOff>
    </xdr:to>
    <xdr:sp macro="" textlink="">
      <xdr:nvSpPr>
        <xdr:cNvPr id="11" name="角丸四角形 10">
          <a:extLst>
            <a:ext uri="{FF2B5EF4-FFF2-40B4-BE49-F238E27FC236}">
              <a16:creationId xmlns:a16="http://schemas.microsoft.com/office/drawing/2014/main" id="{CB6D9C5D-4E3F-4DD7-8628-4A3A9A11A6E8}"/>
            </a:ext>
          </a:extLst>
        </xdr:cNvPr>
        <xdr:cNvSpPr/>
      </xdr:nvSpPr>
      <xdr:spPr>
        <a:xfrm>
          <a:off x="12600213" y="1578429"/>
          <a:ext cx="1102179"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421821</xdr:colOff>
      <xdr:row>7</xdr:row>
      <xdr:rowOff>136072</xdr:rowOff>
    </xdr:from>
    <xdr:to>
      <xdr:col>5</xdr:col>
      <xdr:colOff>231322</xdr:colOff>
      <xdr:row>9</xdr:row>
      <xdr:rowOff>204108</xdr:rowOff>
    </xdr:to>
    <xdr:cxnSp macro="">
      <xdr:nvCxnSpPr>
        <xdr:cNvPr id="12" name="直線コネクタ 11">
          <a:extLst>
            <a:ext uri="{FF2B5EF4-FFF2-40B4-BE49-F238E27FC236}">
              <a16:creationId xmlns:a16="http://schemas.microsoft.com/office/drawing/2014/main" id="{A5612E44-E627-4A60-BCC3-85E08511DB78}"/>
            </a:ext>
          </a:extLst>
        </xdr:cNvPr>
        <xdr:cNvCxnSpPr/>
      </xdr:nvCxnSpPr>
      <xdr:spPr>
        <a:xfrm flipH="1" flipV="1">
          <a:off x="6136821" y="3483429"/>
          <a:ext cx="244930" cy="156482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9</xdr:row>
      <xdr:rowOff>244929</xdr:rowOff>
    </xdr:from>
    <xdr:to>
      <xdr:col>15</xdr:col>
      <xdr:colOff>1142999</xdr:colOff>
      <xdr:row>12</xdr:row>
      <xdr:rowOff>54430</xdr:rowOff>
    </xdr:to>
    <xdr:sp macro="" textlink="">
      <xdr:nvSpPr>
        <xdr:cNvPr id="14" name="角丸四角形 2">
          <a:extLst>
            <a:ext uri="{FF2B5EF4-FFF2-40B4-BE49-F238E27FC236}">
              <a16:creationId xmlns:a16="http://schemas.microsoft.com/office/drawing/2014/main" id="{E91CB874-8D96-40CC-880B-D04DBFD58624}"/>
            </a:ext>
          </a:extLst>
        </xdr:cNvPr>
        <xdr:cNvSpPr/>
      </xdr:nvSpPr>
      <xdr:spPr>
        <a:xfrm>
          <a:off x="12749893" y="5089072"/>
          <a:ext cx="925285" cy="2054679"/>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補助対象外経費を引いた額に補助率をかけた金額となります。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印刷範囲外にチェック欄を設けましたので御活用下さい。</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40821</xdr:colOff>
      <xdr:row>3</xdr:row>
      <xdr:rowOff>312964</xdr:rowOff>
    </xdr:from>
    <xdr:to>
      <xdr:col>7</xdr:col>
      <xdr:colOff>979715</xdr:colOff>
      <xdr:row>7</xdr:row>
      <xdr:rowOff>97972</xdr:rowOff>
    </xdr:to>
    <xdr:sp macro="" textlink="">
      <xdr:nvSpPr>
        <xdr:cNvPr id="15" name="角丸四角形 14">
          <a:extLst>
            <a:ext uri="{FF2B5EF4-FFF2-40B4-BE49-F238E27FC236}">
              <a16:creationId xmlns:a16="http://schemas.microsoft.com/office/drawing/2014/main" id="{CB6D9C5D-4E3F-4DD7-8628-4A3A9A11A6E8}"/>
            </a:ext>
          </a:extLst>
        </xdr:cNvPr>
        <xdr:cNvSpPr/>
      </xdr:nvSpPr>
      <xdr:spPr>
        <a:xfrm>
          <a:off x="5755821" y="1455964"/>
          <a:ext cx="3075215" cy="198936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476250</xdr:colOff>
      <xdr:row>8</xdr:row>
      <xdr:rowOff>585108</xdr:rowOff>
    </xdr:from>
    <xdr:to>
      <xdr:col>15</xdr:col>
      <xdr:colOff>571500</xdr:colOff>
      <xdr:row>9</xdr:row>
      <xdr:rowOff>244929</xdr:rowOff>
    </xdr:to>
    <xdr:cxnSp macro="">
      <xdr:nvCxnSpPr>
        <xdr:cNvPr id="16" name="直線コネクタ 15">
          <a:extLst>
            <a:ext uri="{FF2B5EF4-FFF2-40B4-BE49-F238E27FC236}">
              <a16:creationId xmlns:a16="http://schemas.microsoft.com/office/drawing/2014/main" id="{A5612E44-E627-4A60-BCC3-85E08511DB78}"/>
            </a:ext>
          </a:extLst>
        </xdr:cNvPr>
        <xdr:cNvCxnSpPr/>
      </xdr:nvCxnSpPr>
      <xdr:spPr>
        <a:xfrm flipH="1" flipV="1">
          <a:off x="13008429" y="4680858"/>
          <a:ext cx="95250" cy="408214"/>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353786</xdr:colOff>
      <xdr:row>9</xdr:row>
      <xdr:rowOff>557893</xdr:rowOff>
    </xdr:from>
    <xdr:to>
      <xdr:col>13</xdr:col>
      <xdr:colOff>1</xdr:colOff>
      <xdr:row>11</xdr:row>
      <xdr:rowOff>190500</xdr:rowOff>
    </xdr:to>
    <xdr:sp macro="" textlink="">
      <xdr:nvSpPr>
        <xdr:cNvPr id="17" name="角丸四角形 2">
          <a:extLst>
            <a:ext uri="{FF2B5EF4-FFF2-40B4-BE49-F238E27FC236}">
              <a16:creationId xmlns:a16="http://schemas.microsoft.com/office/drawing/2014/main" id="{3BE48B7B-0F26-4E1E-A26B-D6CD8A257234}"/>
            </a:ext>
          </a:extLst>
        </xdr:cNvPr>
        <xdr:cNvSpPr/>
      </xdr:nvSpPr>
      <xdr:spPr>
        <a:xfrm>
          <a:off x="10150929" y="5402036"/>
          <a:ext cx="1986643" cy="1129393"/>
        </a:xfrm>
        <a:prstGeom prst="roundRect">
          <a:avLst/>
        </a:prstGeom>
        <a:solidFill>
          <a:schemeClr val="bg1"/>
        </a:solidFill>
        <a:ln w="6032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耐震補強工事のうち、以下のものについては補助率が</a:t>
          </a:r>
          <a:r>
            <a:rPr kumimoji="1" lang="en-US" altLang="ja-JP" sz="1200" b="0" i="0">
              <a:solidFill>
                <a:srgbClr val="0000CC"/>
              </a:solidFill>
              <a:latin typeface="Meiryo UI" panose="020B0604030504040204" pitchFamily="50" charset="-128"/>
              <a:ea typeface="Meiryo UI" panose="020B0604030504040204" pitchFamily="50" charset="-128"/>
            </a:rPr>
            <a:t>1/2</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en-US" altLang="ja-JP" sz="1100" b="0" i="0">
              <a:solidFill>
                <a:sysClr val="windowText" lastClr="000000"/>
              </a:solidFill>
              <a:latin typeface="Meiryo UI" panose="020B0604030504040204" pitchFamily="50" charset="-128"/>
              <a:ea typeface="Meiryo UI" panose="020B0604030504040204" pitchFamily="50" charset="-128"/>
            </a:rPr>
            <a:t>※</a:t>
          </a:r>
          <a:r>
            <a:rPr kumimoji="1" lang="ja-JP" altLang="en-US" sz="1100" b="0" i="0">
              <a:solidFill>
                <a:sysClr val="windowText" lastClr="000000"/>
              </a:solidFill>
              <a:latin typeface="Meiryo UI" panose="020B0604030504040204" pitchFamily="50" charset="-128"/>
              <a:ea typeface="Meiryo UI" panose="020B0604030504040204" pitchFamily="50" charset="-128"/>
            </a:rPr>
            <a:t>それ以外は、</a:t>
          </a:r>
          <a:r>
            <a:rPr kumimoji="1" lang="en-US" altLang="ja-JP" sz="1100" b="0" i="0">
              <a:solidFill>
                <a:sysClr val="windowText" lastClr="000000"/>
              </a:solidFill>
              <a:latin typeface="Meiryo UI" panose="020B0604030504040204" pitchFamily="50" charset="-128"/>
              <a:ea typeface="Meiryo UI" panose="020B0604030504040204" pitchFamily="50" charset="-128"/>
            </a:rPr>
            <a:t>1/3</a:t>
          </a:r>
          <a:r>
            <a:rPr kumimoji="1" lang="ja-JP" altLang="en-US" sz="1100" b="0" i="0">
              <a:solidFill>
                <a:sysClr val="windowText" lastClr="000000"/>
              </a:solidFill>
              <a:latin typeface="Meiryo UI" panose="020B0604030504040204" pitchFamily="50" charset="-128"/>
              <a:ea typeface="Meiryo UI" panose="020B0604030504040204" pitchFamily="50" charset="-128"/>
            </a:rPr>
            <a:t>になります。</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・非木造：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a:t>
          </a:r>
          <a:r>
            <a:rPr kumimoji="1" lang="ja-JP" altLang="en-US" sz="1100" b="0" i="0">
              <a:solidFill>
                <a:sysClr val="windowText" lastClr="000000"/>
              </a:solidFill>
              <a:latin typeface="Meiryo UI" panose="020B0604030504040204" pitchFamily="50" charset="-128"/>
              <a:ea typeface="Meiryo UI" panose="020B0604030504040204" pitchFamily="50" charset="-128"/>
            </a:rPr>
            <a:t>ｓ値</a:t>
          </a:r>
          <a:r>
            <a:rPr kumimoji="1" lang="en-US" altLang="ja-JP" sz="1100" b="0" i="0">
              <a:solidFill>
                <a:sysClr val="windowText" lastClr="000000"/>
              </a:solidFill>
              <a:latin typeface="Meiryo UI" panose="020B0604030504040204" pitchFamily="50" charset="-128"/>
              <a:ea typeface="Meiryo UI" panose="020B0604030504040204" pitchFamily="50" charset="-128"/>
            </a:rPr>
            <a:t>0.3</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100" b="0" i="0">
              <a:solidFill>
                <a:sysClr val="windowText" lastClr="000000"/>
              </a:solidFill>
              <a:latin typeface="Meiryo UI" panose="020B0604030504040204" pitchFamily="50" charset="-128"/>
              <a:ea typeface="Meiryo UI" panose="020B0604030504040204" pitchFamily="50" charset="-128"/>
            </a:rPr>
            <a:t>・木造：</a:t>
          </a:r>
          <a:r>
            <a:rPr kumimoji="1" lang="en-US" altLang="ja-JP" sz="1100" b="0" i="0">
              <a:solidFill>
                <a:sysClr val="windowText" lastClr="000000"/>
              </a:solidFill>
              <a:latin typeface="Meiryo UI" panose="020B0604030504040204" pitchFamily="50" charset="-128"/>
              <a:ea typeface="Meiryo UI" panose="020B0604030504040204" pitchFamily="50" charset="-128"/>
            </a:rPr>
            <a:t>Iw</a:t>
          </a:r>
          <a:r>
            <a:rPr kumimoji="1" lang="ja-JP" altLang="en-US" sz="1100" b="0" i="0">
              <a:solidFill>
                <a:sysClr val="windowText" lastClr="000000"/>
              </a:solidFill>
              <a:latin typeface="Meiryo UI" panose="020B0604030504040204" pitchFamily="50" charset="-128"/>
              <a:ea typeface="Meiryo UI" panose="020B0604030504040204" pitchFamily="50" charset="-128"/>
            </a:rPr>
            <a:t>値</a:t>
          </a:r>
          <a:r>
            <a:rPr kumimoji="1" lang="en-US" altLang="ja-JP" sz="1100" b="0" i="0">
              <a:solidFill>
                <a:sysClr val="windowText" lastClr="000000"/>
              </a:solidFill>
              <a:latin typeface="Meiryo UI" panose="020B0604030504040204" pitchFamily="50" charset="-128"/>
              <a:ea typeface="Meiryo UI" panose="020B0604030504040204" pitchFamily="50" charset="-128"/>
            </a:rPr>
            <a:t>0.7</a:t>
          </a:r>
          <a:r>
            <a:rPr kumimoji="1" lang="ja-JP" altLang="en-US" sz="1100" b="0" i="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b="0" i="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13607</xdr:colOff>
      <xdr:row>4</xdr:row>
      <xdr:rowOff>54428</xdr:rowOff>
    </xdr:from>
    <xdr:to>
      <xdr:col>14</xdr:col>
      <xdr:colOff>231322</xdr:colOff>
      <xdr:row>8</xdr:row>
      <xdr:rowOff>612320</xdr:rowOff>
    </xdr:to>
    <xdr:sp macro="" textlink="">
      <xdr:nvSpPr>
        <xdr:cNvPr id="19" name="角丸四角形 18">
          <a:extLst>
            <a:ext uri="{FF2B5EF4-FFF2-40B4-BE49-F238E27FC236}">
              <a16:creationId xmlns:a16="http://schemas.microsoft.com/office/drawing/2014/main" id="{CB6D9C5D-4E3F-4DD7-8628-4A3A9A11A6E8}"/>
            </a:ext>
          </a:extLst>
        </xdr:cNvPr>
        <xdr:cNvSpPr/>
      </xdr:nvSpPr>
      <xdr:spPr>
        <a:xfrm>
          <a:off x="11906250" y="1592035"/>
          <a:ext cx="612322" cy="31160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721178</xdr:colOff>
      <xdr:row>8</xdr:row>
      <xdr:rowOff>639537</xdr:rowOff>
    </xdr:from>
    <xdr:to>
      <xdr:col>12</xdr:col>
      <xdr:colOff>122464</xdr:colOff>
      <xdr:row>9</xdr:row>
      <xdr:rowOff>503464</xdr:rowOff>
    </xdr:to>
    <xdr:cxnSp macro="">
      <xdr:nvCxnSpPr>
        <xdr:cNvPr id="20" name="直線コネクタ 19">
          <a:extLst>
            <a:ext uri="{FF2B5EF4-FFF2-40B4-BE49-F238E27FC236}">
              <a16:creationId xmlns:a16="http://schemas.microsoft.com/office/drawing/2014/main" id="{A5612E44-E627-4A60-BCC3-85E08511DB78}"/>
            </a:ext>
          </a:extLst>
        </xdr:cNvPr>
        <xdr:cNvCxnSpPr/>
      </xdr:nvCxnSpPr>
      <xdr:spPr>
        <a:xfrm flipV="1">
          <a:off x="11457214" y="4735287"/>
          <a:ext cx="557893" cy="612320"/>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tabSelected="1" view="pageBreakPreview" zoomScale="70" zoomScaleNormal="60" zoomScaleSheetLayoutView="70" workbookViewId="0">
      <pane ySplit="5" topLeftCell="A6" activePane="bottomLeft" state="frozen"/>
      <selection pane="bottomLeft" activeCell="F13" sqref="F13"/>
    </sheetView>
  </sheetViews>
  <sheetFormatPr defaultRowHeight="18" customHeight="1"/>
  <cols>
    <col min="1" max="1" width="4.625" style="5" customWidth="1"/>
    <col min="2" max="3" width="22" style="6" customWidth="1"/>
    <col min="4" max="4" width="26.5" style="6" customWidth="1"/>
    <col min="5" max="5" width="5.625" style="10" customWidth="1"/>
    <col min="6" max="6" width="11.625" style="7" customWidth="1"/>
    <col min="7" max="7" width="10.625" style="7" customWidth="1"/>
    <col min="8" max="8" width="13.375" style="5" customWidth="1"/>
    <col min="9" max="9" width="5" style="85" customWidth="1"/>
    <col min="10" max="10" width="7.125" style="90" customWidth="1"/>
    <col min="11" max="11" width="12.375" style="10" customWidth="1"/>
    <col min="12" max="12" width="15.25" style="8" customWidth="1"/>
    <col min="13" max="13" width="3.125" style="10" customWidth="1"/>
    <col min="14" max="14" width="2" style="10" customWidth="1"/>
    <col min="15" max="15" width="3.125" style="10" customWidth="1"/>
    <col min="16" max="16" width="15.25" style="8" customWidth="1"/>
    <col min="17" max="17" width="17.625" style="9" customWidth="1"/>
    <col min="18" max="18" width="17.625" style="78" customWidth="1"/>
    <col min="19" max="19" width="11.125" style="9" hidden="1" customWidth="1"/>
    <col min="20" max="21" width="11.125" style="10" customWidth="1"/>
    <col min="22" max="22" width="51.25" style="5" customWidth="1"/>
    <col min="23" max="23" width="13.5" style="103" customWidth="1"/>
    <col min="24" max="24" width="13.25" style="10" customWidth="1"/>
    <col min="25" max="16384" width="9" style="5"/>
  </cols>
  <sheetData>
    <row r="1" spans="1:24" ht="18" customHeight="1">
      <c r="A1" s="40" t="s">
        <v>12</v>
      </c>
      <c r="B1" s="41"/>
      <c r="C1" s="41"/>
      <c r="D1" s="41"/>
      <c r="E1" s="45"/>
      <c r="F1" s="42"/>
      <c r="G1" s="42"/>
      <c r="H1" s="40"/>
      <c r="I1" s="81"/>
      <c r="J1" s="87"/>
      <c r="K1" s="45"/>
      <c r="L1" s="43"/>
      <c r="M1" s="45"/>
      <c r="N1" s="45"/>
      <c r="O1" s="45"/>
      <c r="P1" s="43"/>
      <c r="Q1" s="44"/>
      <c r="R1" s="72"/>
      <c r="S1" s="44"/>
      <c r="T1" s="45"/>
      <c r="U1" s="45"/>
      <c r="V1" s="40"/>
    </row>
    <row r="2" spans="1:24" ht="36" customHeight="1">
      <c r="A2" s="58"/>
      <c r="B2" s="58"/>
      <c r="C2" s="58"/>
      <c r="D2" s="58"/>
      <c r="E2" s="92"/>
      <c r="F2" s="68"/>
      <c r="G2" s="68"/>
      <c r="H2" s="58"/>
      <c r="I2" s="81"/>
      <c r="J2" s="88"/>
      <c r="K2" s="59" t="s">
        <v>71</v>
      </c>
      <c r="L2" s="58"/>
      <c r="M2" s="92"/>
      <c r="N2" s="92"/>
      <c r="O2" s="92"/>
      <c r="P2" s="58"/>
      <c r="Q2" s="98"/>
      <c r="R2" s="73"/>
      <c r="S2" s="58"/>
      <c r="T2" s="58"/>
      <c r="U2" s="58"/>
      <c r="V2" s="58"/>
    </row>
    <row r="3" spans="1:24" ht="35.25" customHeight="1">
      <c r="A3" s="57" t="s">
        <v>67</v>
      </c>
      <c r="B3" s="57"/>
      <c r="C3" s="57"/>
      <c r="D3" s="57"/>
      <c r="E3" s="93"/>
      <c r="F3" s="69"/>
      <c r="G3" s="69"/>
      <c r="H3" s="57"/>
      <c r="I3" s="82"/>
      <c r="J3" s="89"/>
      <c r="K3" s="57"/>
      <c r="L3" s="57"/>
      <c r="M3" s="93"/>
      <c r="N3" s="93"/>
      <c r="O3" s="93"/>
      <c r="P3" s="57"/>
      <c r="Q3" s="99"/>
      <c r="R3" s="74"/>
      <c r="S3" s="57"/>
      <c r="T3" s="57"/>
      <c r="U3" s="57"/>
      <c r="V3" s="57"/>
    </row>
    <row r="4" spans="1:24" ht="30.75" customHeight="1">
      <c r="A4" s="40"/>
      <c r="B4" s="60" t="s">
        <v>15</v>
      </c>
      <c r="C4" s="61"/>
      <c r="D4" s="110" t="s">
        <v>0</v>
      </c>
      <c r="E4" s="111"/>
      <c r="F4" s="112"/>
      <c r="G4" s="113"/>
      <c r="H4" s="46"/>
      <c r="I4" s="83"/>
      <c r="J4" s="75"/>
      <c r="K4" s="48"/>
      <c r="L4" s="43"/>
      <c r="M4" s="45"/>
      <c r="N4" s="45"/>
      <c r="O4" s="45"/>
      <c r="P4" s="47"/>
      <c r="Q4" s="109" t="s">
        <v>42</v>
      </c>
      <c r="R4" s="109"/>
      <c r="S4" s="56"/>
      <c r="T4" s="48"/>
      <c r="U4" s="48"/>
      <c r="V4" s="48"/>
      <c r="W4" s="104"/>
    </row>
    <row r="5" spans="1:24" ht="64.5" customHeight="1">
      <c r="A5" s="53" t="s">
        <v>4</v>
      </c>
      <c r="B5" s="53" t="s">
        <v>62</v>
      </c>
      <c r="C5" s="53" t="s">
        <v>48</v>
      </c>
      <c r="D5" s="53" t="s">
        <v>69</v>
      </c>
      <c r="E5" s="50" t="s">
        <v>5</v>
      </c>
      <c r="F5" s="54" t="s">
        <v>49</v>
      </c>
      <c r="G5" s="54" t="s">
        <v>33</v>
      </c>
      <c r="H5" s="50" t="s">
        <v>36</v>
      </c>
      <c r="I5" s="79" t="s">
        <v>64</v>
      </c>
      <c r="J5" s="71"/>
      <c r="K5" s="50" t="s">
        <v>19</v>
      </c>
      <c r="L5" s="55" t="s">
        <v>43</v>
      </c>
      <c r="M5" s="50"/>
      <c r="N5" s="51" t="s">
        <v>7</v>
      </c>
      <c r="O5" s="50"/>
      <c r="P5" s="55" t="s">
        <v>44</v>
      </c>
      <c r="Q5" s="52" t="s">
        <v>10</v>
      </c>
      <c r="R5" s="100" t="s">
        <v>8</v>
      </c>
      <c r="S5" s="52" t="s">
        <v>41</v>
      </c>
      <c r="T5" s="50" t="s">
        <v>24</v>
      </c>
      <c r="U5" s="50" t="s">
        <v>20</v>
      </c>
      <c r="V5" s="53" t="s">
        <v>68</v>
      </c>
      <c r="W5" s="105" t="s">
        <v>66</v>
      </c>
    </row>
    <row r="6" spans="1:24" ht="19.5" customHeight="1">
      <c r="A6" s="12"/>
      <c r="B6" s="13"/>
      <c r="C6" s="13"/>
      <c r="D6" s="14"/>
      <c r="E6" s="15"/>
      <c r="F6" s="16" t="s">
        <v>6</v>
      </c>
      <c r="G6" s="16" t="s">
        <v>6</v>
      </c>
      <c r="H6" s="17" t="s">
        <v>1</v>
      </c>
      <c r="I6" s="84"/>
      <c r="J6" s="76" t="s">
        <v>63</v>
      </c>
      <c r="K6" s="20"/>
      <c r="L6" s="18" t="s">
        <v>11</v>
      </c>
      <c r="M6" s="63"/>
      <c r="N6" s="65"/>
      <c r="O6" s="64"/>
      <c r="P6" s="18" t="s">
        <v>11</v>
      </c>
      <c r="Q6" s="19"/>
      <c r="R6" s="101"/>
      <c r="S6" s="62" t="s">
        <v>21</v>
      </c>
      <c r="T6" s="62" t="s">
        <v>21</v>
      </c>
      <c r="U6" s="62" t="s">
        <v>38</v>
      </c>
      <c r="V6" s="22"/>
      <c r="W6" s="105"/>
    </row>
    <row r="7" spans="1:24" ht="59.25" customHeight="1">
      <c r="A7" s="23">
        <v>1</v>
      </c>
      <c r="B7" s="24"/>
      <c r="C7" s="24"/>
      <c r="D7" s="24"/>
      <c r="E7" s="108"/>
      <c r="F7" s="70"/>
      <c r="G7" s="70"/>
      <c r="H7" s="4" t="str">
        <f>IF(E7="","自動入力",IF(E7="S",Sheet1!$F$7,Sheet1!$F$5))</f>
        <v>自動入力</v>
      </c>
      <c r="I7" s="91" t="str">
        <f>IF(E7="","自動",(IF(E7="W","Iw","Is")))</f>
        <v>自動</v>
      </c>
      <c r="J7" s="86"/>
      <c r="K7" s="27"/>
      <c r="L7" s="25"/>
      <c r="M7" s="97">
        <v>1</v>
      </c>
      <c r="N7" s="94" t="s">
        <v>65</v>
      </c>
      <c r="O7" s="95"/>
      <c r="P7" s="25"/>
      <c r="Q7" s="26"/>
      <c r="R7" s="24"/>
      <c r="S7" s="27"/>
      <c r="T7" s="27"/>
      <c r="U7" s="27"/>
      <c r="V7" s="28"/>
      <c r="W7" s="106" t="str">
        <f>IF(L7="","自動入力",ROUNDDOWN(L7/O7,0))</f>
        <v>自動入力</v>
      </c>
      <c r="X7" s="45" t="str">
        <f>IF(P7="","自動入力",IF(P7=W7,"OK","NG"))</f>
        <v>自動入力</v>
      </c>
    </row>
    <row r="8" spans="1:24" ht="59.25" customHeight="1">
      <c r="A8" s="29">
        <v>2</v>
      </c>
      <c r="B8" s="24"/>
      <c r="C8" s="24"/>
      <c r="D8" s="24"/>
      <c r="E8" s="108"/>
      <c r="F8" s="70"/>
      <c r="G8" s="70"/>
      <c r="H8" s="4" t="str">
        <f>IF(E8="","自動入力",IF(E8="S",Sheet1!$F$7,Sheet1!$F$5))</f>
        <v>自動入力</v>
      </c>
      <c r="I8" s="91" t="str">
        <f t="shared" ref="I8:I26" si="0">IF(E8="","自動",(IF(E8="W","Iw","Is")))</f>
        <v>自動</v>
      </c>
      <c r="J8" s="86"/>
      <c r="K8" s="27"/>
      <c r="L8" s="25"/>
      <c r="M8" s="97">
        <v>1</v>
      </c>
      <c r="N8" s="94" t="s">
        <v>65</v>
      </c>
      <c r="O8" s="95"/>
      <c r="P8" s="25"/>
      <c r="Q8" s="26"/>
      <c r="R8" s="24"/>
      <c r="S8" s="27"/>
      <c r="T8" s="27"/>
      <c r="U8" s="27"/>
      <c r="V8" s="30"/>
      <c r="W8" s="106" t="str">
        <f t="shared" ref="W8:W26" si="1">IF(L8="","自動入力",ROUNDDOWN(L8/O8,0))</f>
        <v>自動入力</v>
      </c>
      <c r="X8" s="45" t="str">
        <f t="shared" ref="X8:X26" si="2">IF(P8="","自動入力",IF(P8=W8,"OK","NG"))</f>
        <v>自動入力</v>
      </c>
    </row>
    <row r="9" spans="1:24" ht="59.25" customHeight="1">
      <c r="A9" s="23">
        <v>3</v>
      </c>
      <c r="B9" s="24"/>
      <c r="C9" s="24"/>
      <c r="D9" s="24"/>
      <c r="E9" s="108"/>
      <c r="F9" s="70"/>
      <c r="G9" s="70"/>
      <c r="H9" s="4" t="str">
        <f>IF(E9="","自動入力",IF(E9="S",Sheet1!$F$7,Sheet1!$F$5))</f>
        <v>自動入力</v>
      </c>
      <c r="I9" s="91" t="str">
        <f t="shared" si="0"/>
        <v>自動</v>
      </c>
      <c r="J9" s="86"/>
      <c r="K9" s="27"/>
      <c r="L9" s="25"/>
      <c r="M9" s="97">
        <v>1</v>
      </c>
      <c r="N9" s="94" t="s">
        <v>65</v>
      </c>
      <c r="O9" s="95"/>
      <c r="P9" s="25"/>
      <c r="Q9" s="26"/>
      <c r="R9" s="24"/>
      <c r="S9" s="27"/>
      <c r="T9" s="27"/>
      <c r="U9" s="27"/>
      <c r="V9" s="30"/>
      <c r="W9" s="106" t="str">
        <f t="shared" si="1"/>
        <v>自動入力</v>
      </c>
      <c r="X9" s="45" t="str">
        <f t="shared" si="2"/>
        <v>自動入力</v>
      </c>
    </row>
    <row r="10" spans="1:24" ht="59.25" customHeight="1">
      <c r="A10" s="23">
        <v>4</v>
      </c>
      <c r="B10" s="24"/>
      <c r="C10" s="24"/>
      <c r="D10" s="24"/>
      <c r="E10" s="108"/>
      <c r="F10" s="70"/>
      <c r="G10" s="70"/>
      <c r="H10" s="4" t="str">
        <f>IF(E10="","自動入力",IF(E10="S",Sheet1!$F$7,Sheet1!$F$5))</f>
        <v>自動入力</v>
      </c>
      <c r="I10" s="91" t="str">
        <f t="shared" si="0"/>
        <v>自動</v>
      </c>
      <c r="J10" s="86"/>
      <c r="K10" s="27"/>
      <c r="L10" s="25"/>
      <c r="M10" s="97">
        <v>1</v>
      </c>
      <c r="N10" s="94" t="s">
        <v>65</v>
      </c>
      <c r="O10" s="95"/>
      <c r="P10" s="25"/>
      <c r="Q10" s="26"/>
      <c r="R10" s="24"/>
      <c r="S10" s="27"/>
      <c r="T10" s="27"/>
      <c r="U10" s="27"/>
      <c r="V10" s="31"/>
      <c r="W10" s="106" t="str">
        <f t="shared" si="1"/>
        <v>自動入力</v>
      </c>
      <c r="X10" s="45" t="str">
        <f t="shared" si="2"/>
        <v>自動入力</v>
      </c>
    </row>
    <row r="11" spans="1:24" ht="59.25" customHeight="1">
      <c r="A11" s="29">
        <v>5</v>
      </c>
      <c r="B11" s="24"/>
      <c r="C11" s="24"/>
      <c r="D11" s="24"/>
      <c r="E11" s="108"/>
      <c r="F11" s="70"/>
      <c r="G11" s="70"/>
      <c r="H11" s="4" t="str">
        <f>IF(E11="","自動入力",IF(E11="S",Sheet1!$F$7,Sheet1!$F$5))</f>
        <v>自動入力</v>
      </c>
      <c r="I11" s="91" t="str">
        <f t="shared" si="0"/>
        <v>自動</v>
      </c>
      <c r="J11" s="86"/>
      <c r="K11" s="27"/>
      <c r="L11" s="25"/>
      <c r="M11" s="97">
        <v>1</v>
      </c>
      <c r="N11" s="94" t="s">
        <v>65</v>
      </c>
      <c r="O11" s="95"/>
      <c r="P11" s="25"/>
      <c r="Q11" s="26"/>
      <c r="R11" s="24"/>
      <c r="S11" s="27"/>
      <c r="T11" s="27"/>
      <c r="U11" s="27"/>
      <c r="V11" s="31"/>
      <c r="W11" s="106" t="str">
        <f t="shared" si="1"/>
        <v>自動入力</v>
      </c>
      <c r="X11" s="45" t="str">
        <f t="shared" si="2"/>
        <v>自動入力</v>
      </c>
    </row>
    <row r="12" spans="1:24" ht="59.25" customHeight="1">
      <c r="A12" s="23">
        <v>6</v>
      </c>
      <c r="B12" s="24"/>
      <c r="C12" s="24"/>
      <c r="D12" s="24"/>
      <c r="E12" s="108"/>
      <c r="F12" s="70"/>
      <c r="G12" s="70"/>
      <c r="H12" s="4" t="str">
        <f>IF(E12="","自動入力",IF(E12="S",Sheet1!$F$7,Sheet1!$F$5))</f>
        <v>自動入力</v>
      </c>
      <c r="I12" s="91" t="str">
        <f t="shared" si="0"/>
        <v>自動</v>
      </c>
      <c r="J12" s="86"/>
      <c r="K12" s="27"/>
      <c r="L12" s="25"/>
      <c r="M12" s="97">
        <v>1</v>
      </c>
      <c r="N12" s="94" t="s">
        <v>65</v>
      </c>
      <c r="O12" s="95"/>
      <c r="P12" s="25"/>
      <c r="Q12" s="26"/>
      <c r="R12" s="24"/>
      <c r="S12" s="27"/>
      <c r="T12" s="27"/>
      <c r="U12" s="27"/>
      <c r="V12" s="31"/>
      <c r="W12" s="106" t="str">
        <f t="shared" si="1"/>
        <v>自動入力</v>
      </c>
      <c r="X12" s="45" t="str">
        <f t="shared" si="2"/>
        <v>自動入力</v>
      </c>
    </row>
    <row r="13" spans="1:24" ht="59.25" customHeight="1">
      <c r="A13" s="23">
        <v>7</v>
      </c>
      <c r="B13" s="24"/>
      <c r="C13" s="24"/>
      <c r="D13" s="24"/>
      <c r="E13" s="108"/>
      <c r="F13" s="70"/>
      <c r="G13" s="70"/>
      <c r="H13" s="4" t="str">
        <f>IF(E13="","自動入力",IF(E13="S",Sheet1!$F$7,Sheet1!$F$5))</f>
        <v>自動入力</v>
      </c>
      <c r="I13" s="91" t="str">
        <f t="shared" si="0"/>
        <v>自動</v>
      </c>
      <c r="J13" s="86"/>
      <c r="K13" s="27"/>
      <c r="L13" s="25"/>
      <c r="M13" s="97">
        <v>1</v>
      </c>
      <c r="N13" s="94" t="s">
        <v>65</v>
      </c>
      <c r="O13" s="95"/>
      <c r="P13" s="25"/>
      <c r="Q13" s="26"/>
      <c r="R13" s="24"/>
      <c r="S13" s="27"/>
      <c r="T13" s="27"/>
      <c r="U13" s="27"/>
      <c r="V13" s="31"/>
      <c r="W13" s="106" t="str">
        <f t="shared" si="1"/>
        <v>自動入力</v>
      </c>
      <c r="X13" s="45" t="str">
        <f t="shared" si="2"/>
        <v>自動入力</v>
      </c>
    </row>
    <row r="14" spans="1:24" ht="59.25" customHeight="1">
      <c r="A14" s="29">
        <v>8</v>
      </c>
      <c r="B14" s="24"/>
      <c r="C14" s="24"/>
      <c r="D14" s="24"/>
      <c r="E14" s="108"/>
      <c r="F14" s="70"/>
      <c r="G14" s="70"/>
      <c r="H14" s="4" t="str">
        <f>IF(E14="","自動入力",IF(E14="S",Sheet1!$F$7,Sheet1!$F$5))</f>
        <v>自動入力</v>
      </c>
      <c r="I14" s="91" t="str">
        <f t="shared" si="0"/>
        <v>自動</v>
      </c>
      <c r="J14" s="86"/>
      <c r="K14" s="27"/>
      <c r="L14" s="25"/>
      <c r="M14" s="97">
        <v>1</v>
      </c>
      <c r="N14" s="94" t="s">
        <v>65</v>
      </c>
      <c r="O14" s="95"/>
      <c r="P14" s="25"/>
      <c r="Q14" s="26"/>
      <c r="R14" s="24"/>
      <c r="S14" s="27"/>
      <c r="T14" s="27"/>
      <c r="U14" s="27"/>
      <c r="V14" s="31"/>
      <c r="W14" s="106" t="str">
        <f t="shared" si="1"/>
        <v>自動入力</v>
      </c>
      <c r="X14" s="45" t="str">
        <f t="shared" si="2"/>
        <v>自動入力</v>
      </c>
    </row>
    <row r="15" spans="1:24" ht="59.25" customHeight="1">
      <c r="A15" s="23">
        <v>9</v>
      </c>
      <c r="B15" s="24"/>
      <c r="C15" s="24"/>
      <c r="D15" s="24"/>
      <c r="E15" s="108"/>
      <c r="F15" s="70"/>
      <c r="G15" s="70"/>
      <c r="H15" s="4" t="str">
        <f>IF(E15="","自動入力",IF(E15="S",Sheet1!$F$7,Sheet1!$F$5))</f>
        <v>自動入力</v>
      </c>
      <c r="I15" s="91" t="str">
        <f t="shared" si="0"/>
        <v>自動</v>
      </c>
      <c r="J15" s="86"/>
      <c r="K15" s="27"/>
      <c r="L15" s="25"/>
      <c r="M15" s="97">
        <v>1</v>
      </c>
      <c r="N15" s="94" t="s">
        <v>65</v>
      </c>
      <c r="O15" s="95"/>
      <c r="P15" s="25"/>
      <c r="Q15" s="26"/>
      <c r="R15" s="24"/>
      <c r="S15" s="27"/>
      <c r="T15" s="27"/>
      <c r="U15" s="27"/>
      <c r="V15" s="31"/>
      <c r="W15" s="106" t="str">
        <f t="shared" si="1"/>
        <v>自動入力</v>
      </c>
      <c r="X15" s="45" t="str">
        <f t="shared" si="2"/>
        <v>自動入力</v>
      </c>
    </row>
    <row r="16" spans="1:24" ht="59.25" customHeight="1">
      <c r="A16" s="23">
        <v>10</v>
      </c>
      <c r="B16" s="24"/>
      <c r="C16" s="24"/>
      <c r="D16" s="24"/>
      <c r="E16" s="108"/>
      <c r="F16" s="70"/>
      <c r="G16" s="70"/>
      <c r="H16" s="4" t="str">
        <f>IF(E16="","自動入力",IF(E16="S",Sheet1!$F$7,Sheet1!$F$5))</f>
        <v>自動入力</v>
      </c>
      <c r="I16" s="91" t="str">
        <f t="shared" si="0"/>
        <v>自動</v>
      </c>
      <c r="J16" s="86"/>
      <c r="K16" s="27"/>
      <c r="L16" s="25"/>
      <c r="M16" s="97">
        <v>1</v>
      </c>
      <c r="N16" s="94" t="s">
        <v>65</v>
      </c>
      <c r="O16" s="95"/>
      <c r="P16" s="25"/>
      <c r="Q16" s="26"/>
      <c r="R16" s="24"/>
      <c r="S16" s="27"/>
      <c r="T16" s="27"/>
      <c r="U16" s="27"/>
      <c r="V16" s="31"/>
      <c r="W16" s="106" t="str">
        <f t="shared" si="1"/>
        <v>自動入力</v>
      </c>
      <c r="X16" s="45" t="str">
        <f t="shared" si="2"/>
        <v>自動入力</v>
      </c>
    </row>
    <row r="17" spans="1:24" ht="59.25" customHeight="1">
      <c r="A17" s="29">
        <v>11</v>
      </c>
      <c r="B17" s="24"/>
      <c r="C17" s="24"/>
      <c r="D17" s="24"/>
      <c r="E17" s="108"/>
      <c r="F17" s="70"/>
      <c r="G17" s="70"/>
      <c r="H17" s="4" t="str">
        <f>IF(E17="","自動入力",IF(E17="S",Sheet1!$F$7,Sheet1!$F$5))</f>
        <v>自動入力</v>
      </c>
      <c r="I17" s="91" t="str">
        <f t="shared" si="0"/>
        <v>自動</v>
      </c>
      <c r="J17" s="86"/>
      <c r="K17" s="27"/>
      <c r="L17" s="25"/>
      <c r="M17" s="97">
        <v>1</v>
      </c>
      <c r="N17" s="94" t="s">
        <v>65</v>
      </c>
      <c r="O17" s="95"/>
      <c r="P17" s="25"/>
      <c r="Q17" s="26"/>
      <c r="R17" s="24"/>
      <c r="S17" s="27"/>
      <c r="T17" s="27"/>
      <c r="U17" s="27"/>
      <c r="V17" s="30"/>
      <c r="W17" s="106" t="str">
        <f t="shared" si="1"/>
        <v>自動入力</v>
      </c>
      <c r="X17" s="45" t="str">
        <f t="shared" si="2"/>
        <v>自動入力</v>
      </c>
    </row>
    <row r="18" spans="1:24" ht="59.25" customHeight="1">
      <c r="A18" s="23">
        <v>12</v>
      </c>
      <c r="B18" s="24"/>
      <c r="C18" s="24"/>
      <c r="D18" s="24"/>
      <c r="E18" s="108"/>
      <c r="F18" s="70"/>
      <c r="G18" s="70"/>
      <c r="H18" s="4" t="str">
        <f>IF(E18="","自動入力",IF(E18="S",Sheet1!$F$7,Sheet1!$F$5))</f>
        <v>自動入力</v>
      </c>
      <c r="I18" s="91" t="str">
        <f t="shared" si="0"/>
        <v>自動</v>
      </c>
      <c r="J18" s="86"/>
      <c r="K18" s="27"/>
      <c r="L18" s="25"/>
      <c r="M18" s="97">
        <v>1</v>
      </c>
      <c r="N18" s="94" t="s">
        <v>65</v>
      </c>
      <c r="O18" s="95"/>
      <c r="P18" s="25"/>
      <c r="Q18" s="26"/>
      <c r="R18" s="24"/>
      <c r="S18" s="27"/>
      <c r="T18" s="27"/>
      <c r="U18" s="27"/>
      <c r="V18" s="31"/>
      <c r="W18" s="106" t="str">
        <f t="shared" si="1"/>
        <v>自動入力</v>
      </c>
      <c r="X18" s="45" t="str">
        <f t="shared" si="2"/>
        <v>自動入力</v>
      </c>
    </row>
    <row r="19" spans="1:24" ht="59.25" customHeight="1">
      <c r="A19" s="23">
        <v>13</v>
      </c>
      <c r="B19" s="24"/>
      <c r="C19" s="24"/>
      <c r="D19" s="24"/>
      <c r="E19" s="108"/>
      <c r="F19" s="70"/>
      <c r="G19" s="70"/>
      <c r="H19" s="4" t="str">
        <f>IF(E19="","自動入力",IF(E19="S",Sheet1!$F$7,Sheet1!$F$5))</f>
        <v>自動入力</v>
      </c>
      <c r="I19" s="91" t="str">
        <f t="shared" si="0"/>
        <v>自動</v>
      </c>
      <c r="J19" s="86"/>
      <c r="K19" s="27"/>
      <c r="L19" s="25"/>
      <c r="M19" s="97">
        <v>1</v>
      </c>
      <c r="N19" s="94" t="s">
        <v>65</v>
      </c>
      <c r="O19" s="95"/>
      <c r="P19" s="25"/>
      <c r="Q19" s="26"/>
      <c r="R19" s="24"/>
      <c r="S19" s="27"/>
      <c r="T19" s="27"/>
      <c r="U19" s="27"/>
      <c r="V19" s="31"/>
      <c r="W19" s="106" t="str">
        <f t="shared" si="1"/>
        <v>自動入力</v>
      </c>
      <c r="X19" s="45" t="str">
        <f t="shared" si="2"/>
        <v>自動入力</v>
      </c>
    </row>
    <row r="20" spans="1:24" ht="59.25" customHeight="1">
      <c r="A20" s="29">
        <v>14</v>
      </c>
      <c r="B20" s="24"/>
      <c r="C20" s="24"/>
      <c r="D20" s="24"/>
      <c r="E20" s="108"/>
      <c r="F20" s="70"/>
      <c r="G20" s="70"/>
      <c r="H20" s="4" t="str">
        <f>IF(E20="","自動入力",IF(E20="S",Sheet1!$F$7,Sheet1!$F$5))</f>
        <v>自動入力</v>
      </c>
      <c r="I20" s="91" t="str">
        <f t="shared" si="0"/>
        <v>自動</v>
      </c>
      <c r="J20" s="86"/>
      <c r="K20" s="27"/>
      <c r="L20" s="25"/>
      <c r="M20" s="97">
        <v>1</v>
      </c>
      <c r="N20" s="94" t="s">
        <v>65</v>
      </c>
      <c r="O20" s="95"/>
      <c r="P20" s="25"/>
      <c r="Q20" s="26"/>
      <c r="R20" s="24"/>
      <c r="S20" s="27"/>
      <c r="T20" s="27"/>
      <c r="U20" s="27"/>
      <c r="V20" s="31"/>
      <c r="W20" s="106" t="str">
        <f t="shared" si="1"/>
        <v>自動入力</v>
      </c>
      <c r="X20" s="45" t="str">
        <f t="shared" si="2"/>
        <v>自動入力</v>
      </c>
    </row>
    <row r="21" spans="1:24" ht="59.25" customHeight="1">
      <c r="A21" s="23">
        <v>15</v>
      </c>
      <c r="B21" s="24"/>
      <c r="C21" s="24"/>
      <c r="D21" s="24"/>
      <c r="E21" s="108"/>
      <c r="F21" s="70"/>
      <c r="G21" s="70"/>
      <c r="H21" s="4" t="str">
        <f>IF(E21="","自動入力",IF(E21="S",Sheet1!$F$7,Sheet1!$F$5))</f>
        <v>自動入力</v>
      </c>
      <c r="I21" s="91" t="str">
        <f t="shared" si="0"/>
        <v>自動</v>
      </c>
      <c r="J21" s="86"/>
      <c r="K21" s="27"/>
      <c r="L21" s="25"/>
      <c r="M21" s="97">
        <v>1</v>
      </c>
      <c r="N21" s="94" t="s">
        <v>65</v>
      </c>
      <c r="O21" s="95"/>
      <c r="P21" s="25"/>
      <c r="Q21" s="26"/>
      <c r="R21" s="24"/>
      <c r="S21" s="27"/>
      <c r="T21" s="27"/>
      <c r="U21" s="27"/>
      <c r="V21" s="31"/>
      <c r="W21" s="106" t="str">
        <f t="shared" si="1"/>
        <v>自動入力</v>
      </c>
      <c r="X21" s="45" t="str">
        <f t="shared" si="2"/>
        <v>自動入力</v>
      </c>
    </row>
    <row r="22" spans="1:24" ht="59.25" customHeight="1">
      <c r="A22" s="23">
        <v>16</v>
      </c>
      <c r="B22" s="24"/>
      <c r="C22" s="24"/>
      <c r="D22" s="24"/>
      <c r="E22" s="108"/>
      <c r="F22" s="70"/>
      <c r="G22" s="70"/>
      <c r="H22" s="4" t="str">
        <f>IF(E22="","自動入力",IF(E22="S",Sheet1!$F$7,Sheet1!$F$5))</f>
        <v>自動入力</v>
      </c>
      <c r="I22" s="91" t="str">
        <f t="shared" si="0"/>
        <v>自動</v>
      </c>
      <c r="J22" s="86"/>
      <c r="K22" s="27"/>
      <c r="L22" s="25"/>
      <c r="M22" s="97">
        <v>1</v>
      </c>
      <c r="N22" s="94" t="s">
        <v>65</v>
      </c>
      <c r="O22" s="95"/>
      <c r="P22" s="25"/>
      <c r="Q22" s="26"/>
      <c r="R22" s="24"/>
      <c r="S22" s="27"/>
      <c r="T22" s="27"/>
      <c r="U22" s="27"/>
      <c r="V22" s="31"/>
      <c r="W22" s="106" t="str">
        <f t="shared" si="1"/>
        <v>自動入力</v>
      </c>
      <c r="X22" s="45" t="str">
        <f t="shared" si="2"/>
        <v>自動入力</v>
      </c>
    </row>
    <row r="23" spans="1:24" ht="59.25" customHeight="1">
      <c r="A23" s="29">
        <v>17</v>
      </c>
      <c r="B23" s="24"/>
      <c r="C23" s="24"/>
      <c r="D23" s="24"/>
      <c r="E23" s="108"/>
      <c r="F23" s="70"/>
      <c r="G23" s="70"/>
      <c r="H23" s="4" t="str">
        <f>IF(E23="","自動入力",IF(E23="S",Sheet1!$F$7,Sheet1!$F$5))</f>
        <v>自動入力</v>
      </c>
      <c r="I23" s="91" t="str">
        <f t="shared" si="0"/>
        <v>自動</v>
      </c>
      <c r="J23" s="86"/>
      <c r="K23" s="27"/>
      <c r="L23" s="25"/>
      <c r="M23" s="97">
        <v>1</v>
      </c>
      <c r="N23" s="94" t="s">
        <v>65</v>
      </c>
      <c r="O23" s="95"/>
      <c r="P23" s="25"/>
      <c r="Q23" s="26"/>
      <c r="R23" s="24"/>
      <c r="S23" s="27"/>
      <c r="T23" s="27"/>
      <c r="U23" s="27"/>
      <c r="V23" s="31"/>
      <c r="W23" s="106" t="str">
        <f t="shared" si="1"/>
        <v>自動入力</v>
      </c>
      <c r="X23" s="45" t="str">
        <f t="shared" si="2"/>
        <v>自動入力</v>
      </c>
    </row>
    <row r="24" spans="1:24" ht="59.25" customHeight="1">
      <c r="A24" s="23">
        <v>18</v>
      </c>
      <c r="B24" s="24"/>
      <c r="C24" s="24"/>
      <c r="D24" s="24"/>
      <c r="E24" s="108"/>
      <c r="F24" s="70"/>
      <c r="G24" s="70"/>
      <c r="H24" s="4" t="str">
        <f>IF(E24="","自動入力",IF(E24="S",Sheet1!$F$7,Sheet1!$F$5))</f>
        <v>自動入力</v>
      </c>
      <c r="I24" s="91" t="str">
        <f t="shared" si="0"/>
        <v>自動</v>
      </c>
      <c r="J24" s="86"/>
      <c r="K24" s="27"/>
      <c r="L24" s="25"/>
      <c r="M24" s="97">
        <v>1</v>
      </c>
      <c r="N24" s="94" t="s">
        <v>65</v>
      </c>
      <c r="O24" s="95"/>
      <c r="P24" s="25"/>
      <c r="Q24" s="26"/>
      <c r="R24" s="24"/>
      <c r="S24" s="27"/>
      <c r="T24" s="27"/>
      <c r="U24" s="27"/>
      <c r="V24" s="31"/>
      <c r="W24" s="106" t="str">
        <f t="shared" si="1"/>
        <v>自動入力</v>
      </c>
      <c r="X24" s="45" t="str">
        <f t="shared" si="2"/>
        <v>自動入力</v>
      </c>
    </row>
    <row r="25" spans="1:24" ht="59.25" customHeight="1">
      <c r="A25" s="29">
        <v>19</v>
      </c>
      <c r="B25" s="24"/>
      <c r="C25" s="24"/>
      <c r="D25" s="24"/>
      <c r="E25" s="108"/>
      <c r="F25" s="70"/>
      <c r="G25" s="70"/>
      <c r="H25" s="4" t="str">
        <f>IF(E25="","自動入力",IF(E25="S",Sheet1!$F$7,Sheet1!$F$5))</f>
        <v>自動入力</v>
      </c>
      <c r="I25" s="91" t="str">
        <f t="shared" si="0"/>
        <v>自動</v>
      </c>
      <c r="J25" s="86"/>
      <c r="K25" s="27"/>
      <c r="L25" s="25"/>
      <c r="M25" s="97">
        <v>1</v>
      </c>
      <c r="N25" s="94" t="s">
        <v>65</v>
      </c>
      <c r="O25" s="95"/>
      <c r="P25" s="25"/>
      <c r="Q25" s="26"/>
      <c r="R25" s="24"/>
      <c r="S25" s="27"/>
      <c r="T25" s="27"/>
      <c r="U25" s="27"/>
      <c r="V25" s="31"/>
      <c r="W25" s="106" t="str">
        <f t="shared" si="1"/>
        <v>自動入力</v>
      </c>
      <c r="X25" s="45" t="str">
        <f t="shared" si="2"/>
        <v>自動入力</v>
      </c>
    </row>
    <row r="26" spans="1:24" ht="59.25" customHeight="1">
      <c r="A26" s="23">
        <v>20</v>
      </c>
      <c r="B26" s="24"/>
      <c r="C26" s="24"/>
      <c r="D26" s="24"/>
      <c r="E26" s="108"/>
      <c r="F26" s="70"/>
      <c r="G26" s="70"/>
      <c r="H26" s="4" t="str">
        <f>IF(E26="","自動入力",IF(E26="S",Sheet1!$F$7,Sheet1!$F$5))</f>
        <v>自動入力</v>
      </c>
      <c r="I26" s="91" t="str">
        <f t="shared" si="0"/>
        <v>自動</v>
      </c>
      <c r="J26" s="86"/>
      <c r="K26" s="27"/>
      <c r="L26" s="25"/>
      <c r="M26" s="97">
        <v>1</v>
      </c>
      <c r="N26" s="94" t="s">
        <v>65</v>
      </c>
      <c r="O26" s="95"/>
      <c r="P26" s="25"/>
      <c r="Q26" s="26"/>
      <c r="R26" s="24"/>
      <c r="S26" s="27"/>
      <c r="T26" s="27"/>
      <c r="U26" s="27"/>
      <c r="V26" s="31"/>
      <c r="W26" s="106" t="str">
        <f t="shared" si="1"/>
        <v>自動入力</v>
      </c>
      <c r="X26" s="45" t="str">
        <f t="shared" si="2"/>
        <v>自動入力</v>
      </c>
    </row>
    <row r="27" spans="1:24" ht="48.75" customHeight="1">
      <c r="A27" s="49" t="s">
        <v>9</v>
      </c>
      <c r="B27" s="32" t="s">
        <v>2</v>
      </c>
      <c r="C27" s="32" t="s">
        <v>3</v>
      </c>
      <c r="D27" s="11"/>
      <c r="E27" s="21"/>
      <c r="F27" s="33" t="s">
        <v>6</v>
      </c>
      <c r="G27" s="33" t="s">
        <v>6</v>
      </c>
      <c r="H27" s="34"/>
      <c r="I27" s="84"/>
      <c r="J27" s="80"/>
      <c r="K27" s="21"/>
      <c r="L27" s="35"/>
      <c r="M27" s="66"/>
      <c r="N27" s="67"/>
      <c r="O27" s="64"/>
      <c r="P27" s="36"/>
      <c r="Q27" s="37"/>
      <c r="R27" s="77"/>
      <c r="S27" s="38"/>
      <c r="T27" s="21"/>
      <c r="U27" s="21"/>
      <c r="V27" s="39"/>
    </row>
    <row r="28" spans="1:24" ht="18" customHeight="1">
      <c r="N28" s="96"/>
    </row>
    <row r="29" spans="1:24" ht="18" customHeight="1">
      <c r="A29" s="5" t="s">
        <v>14</v>
      </c>
    </row>
    <row r="30" spans="1:24" ht="18" customHeight="1">
      <c r="A30" s="5" t="s">
        <v>13</v>
      </c>
    </row>
    <row r="31" spans="1:24" ht="18" customHeight="1">
      <c r="A31" s="5" t="s">
        <v>45</v>
      </c>
    </row>
    <row r="32" spans="1:24" ht="18" customHeight="1">
      <c r="A32" s="5" t="s">
        <v>23</v>
      </c>
    </row>
    <row r="33" spans="1:1" ht="18" customHeight="1">
      <c r="A33" s="5" t="s">
        <v>47</v>
      </c>
    </row>
    <row r="34" spans="1:1" ht="18" customHeight="1">
      <c r="A34" s="5" t="s">
        <v>46</v>
      </c>
    </row>
  </sheetData>
  <sheetProtection formatCells="0" formatColumns="0" formatRows="0" insertColumns="0" insertRows="0" deleteColumns="0" deleteRows="0" sort="0" autoFilter="0"/>
  <mergeCells count="3">
    <mergeCell ref="Q4:R4"/>
    <mergeCell ref="D4:E4"/>
    <mergeCell ref="F4:G4"/>
  </mergeCells>
  <phoneticPr fontId="1"/>
  <conditionalFormatting sqref="B7:D8 L7:M7 P17:R22 L17:L22 B17:D22 B25:D26 L25:L26 P25:R26 L8 M8:M26 P7:U7 P8:R8 T8:U8 T25:U26 T17:U22 S8:S26">
    <cfRule type="containsBlanks" dxfId="32" priority="44" stopIfTrue="1">
      <formula>LEN(TRIM(B7))=0</formula>
    </cfRule>
  </conditionalFormatting>
  <conditionalFormatting sqref="E7:G26">
    <cfRule type="notContainsBlanks" dxfId="31" priority="27" stopIfTrue="1">
      <formula>LEN(TRIM(E7))&gt;0</formula>
    </cfRule>
  </conditionalFormatting>
  <conditionalFormatting sqref="I7:J26">
    <cfRule type="notContainsBlanks" dxfId="30" priority="24" stopIfTrue="1">
      <formula>LEN(TRIM(I7))&gt;0</formula>
    </cfRule>
  </conditionalFormatting>
  <conditionalFormatting sqref="N7:N26">
    <cfRule type="containsBlanks" dxfId="29" priority="23" stopIfTrue="1">
      <formula>LEN(TRIM(N7))=0</formula>
    </cfRule>
  </conditionalFormatting>
  <conditionalFormatting sqref="O7:O26">
    <cfRule type="containsBlanks" dxfId="28" priority="22" stopIfTrue="1">
      <formula>LEN(TRIM(O7))=0</formula>
    </cfRule>
  </conditionalFormatting>
  <conditionalFormatting sqref="P9:R16 L9:L16 B9:D16 T9:U16">
    <cfRule type="containsBlanks" dxfId="27" priority="21" stopIfTrue="1">
      <formula>LEN(TRIM(B9))=0</formula>
    </cfRule>
  </conditionalFormatting>
  <conditionalFormatting sqref="K9:K23">
    <cfRule type="containsBlanks" dxfId="26" priority="16" stopIfTrue="1">
      <formula>LEN(TRIM(K9))=0</formula>
    </cfRule>
  </conditionalFormatting>
  <conditionalFormatting sqref="B23:D24 L23:L24 P23:R24 T23:U24">
    <cfRule type="containsBlanks" dxfId="25" priority="11" stopIfTrue="1">
      <formula>LEN(TRIM(B23))=0</formula>
    </cfRule>
  </conditionalFormatting>
  <conditionalFormatting sqref="K24:K26">
    <cfRule type="containsBlanks" dxfId="24" priority="6" stopIfTrue="1">
      <formula>LEN(TRIM(K24))=0</formula>
    </cfRule>
  </conditionalFormatting>
  <conditionalFormatting sqref="K7:K8">
    <cfRule type="containsBlanks" dxfId="23" priority="1" stopIfTrue="1">
      <formula>LEN(TRIM(K7))=0</formula>
    </cfRule>
  </conditionalFormatting>
  <pageMargins left="0.54" right="0.39370078740157483" top="0.62992125984251968" bottom="0.31" header="0.59055118110236227" footer="0.16"/>
  <pageSetup paperSize="9" scale="36" orientation="landscape"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30" stopIfTrue="1" id="{53A30E83-0C20-418C-9C84-42F0DCB4692D}">
            <xm:f>OR(D7=Sheet1!$A$5:$A$10,D7=Sheet1!A$14)</xm:f>
            <x14:dxf>
              <fill>
                <patternFill>
                  <bgColor rgb="FFFFFFCC"/>
                </patternFill>
              </fill>
            </x14:dxf>
          </x14:cfRule>
          <xm:sqref>E7:E26</xm:sqref>
        </x14:conditionalFormatting>
        <x14:conditionalFormatting xmlns:xm="http://schemas.microsoft.com/office/excel/2006/main">
          <x14:cfRule type="expression" priority="35" stopIfTrue="1" id="{2FC91B3A-D783-4BEC-8600-A95E93DD4E85}">
            <xm:f>OR(D7=Sheet1!A$5:A$10)</xm:f>
            <x14:dxf>
              <fill>
                <patternFill>
                  <bgColor rgb="FFFFFFCC"/>
                </patternFill>
              </fill>
            </x14:dxf>
          </x14:cfRule>
          <xm:sqref>F7:F26</xm:sqref>
        </x14:conditionalFormatting>
        <x14:conditionalFormatting xmlns:xm="http://schemas.microsoft.com/office/excel/2006/main">
          <x14:cfRule type="expression" priority="29" stopIfTrue="1" id="{A567B2EB-49B6-4725-81CF-F9615D52DC6E}">
            <xm:f>OR(D7=Sheet1!A$5:A$10)</xm:f>
            <x14:dxf>
              <fill>
                <patternFill>
                  <bgColor rgb="FFFFFFCC"/>
                </patternFill>
              </fill>
            </x14:dxf>
          </x14:cfRule>
          <xm:sqref>G7:G26</xm:sqref>
        </x14:conditionalFormatting>
        <x14:conditionalFormatting xmlns:xm="http://schemas.microsoft.com/office/excel/2006/main">
          <x14:cfRule type="expression" priority="25" stopIfTrue="1" id="{E8B95019-5BA5-4402-BF46-6EFBB6366CE6}">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Sheet1!$E$5:$E$7</xm:f>
          </x14:formula1>
          <xm:sqref>E7:E26</xm:sqref>
        </x14:dataValidation>
        <x14:dataValidation type="list" allowBlank="1" showInputMessage="1" showErrorMessage="1">
          <x14:formula1>
            <xm:f>Sheet1!$G$5:$G$6</xm:f>
          </x14:formula1>
          <xm:sqref>O7:O26</xm:sqref>
        </x14:dataValidation>
        <x14:dataValidation type="list" allowBlank="1" showInputMessage="1" showErrorMessage="1">
          <x14:formula1>
            <xm:f>Sheet1!$H$5:$H$7</xm:f>
          </x14:formula1>
          <xm:sqref>U7:U26</xm:sqref>
        </x14:dataValidation>
        <x14:dataValidation type="list" allowBlank="1" showInputMessage="1" showErrorMessage="1">
          <x14:formula1>
            <xm:f>Sheet1!$H$5:$H$6</xm:f>
          </x14:formula1>
          <xm:sqref>S7:T26</xm:sqref>
        </x14:dataValidation>
        <x14:dataValidation type="list" allowBlank="1" showInputMessage="1" showErrorMessage="1">
          <x14:formula1>
            <xm:f>Sheet1!$A$5:$A$16</xm:f>
          </x14:formula1>
          <xm:sqref>D27:D1048576 D1:D4 D6</xm:sqref>
        </x14:dataValidation>
        <x14:dataValidation type="list" allowBlank="1" showInputMessage="1" showErrorMessage="1">
          <x14:formula1>
            <xm:f>Sheet1!B$5:B$14</xm:f>
          </x14:formula1>
          <xm:sqref>D7:D26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34"/>
  <sheetViews>
    <sheetView view="pageBreakPreview" zoomScale="70" zoomScaleNormal="60" zoomScaleSheetLayoutView="70" workbookViewId="0">
      <pane ySplit="5" topLeftCell="A6" activePane="bottomLeft" state="frozen"/>
      <selection pane="bottomLeft" activeCell="C14" sqref="C14"/>
    </sheetView>
  </sheetViews>
  <sheetFormatPr defaultRowHeight="18" customHeight="1"/>
  <cols>
    <col min="1" max="1" width="4.625" style="5" customWidth="1"/>
    <col min="2" max="3" width="22" style="6" customWidth="1"/>
    <col min="4" max="4" width="26.5" style="6" customWidth="1"/>
    <col min="5" max="5" width="5.625" style="10" customWidth="1"/>
    <col min="6" max="6" width="11.625" style="7" customWidth="1"/>
    <col min="7" max="7" width="10.625" style="7" customWidth="1"/>
    <col min="8" max="8" width="13.375" style="5" customWidth="1"/>
    <col min="9" max="9" width="5" style="85" customWidth="1"/>
    <col min="10" max="10" width="7.125" style="90" customWidth="1"/>
    <col min="11" max="11" width="12.375" style="10" customWidth="1"/>
    <col min="12" max="12" width="15.25" style="8" customWidth="1"/>
    <col min="13" max="13" width="3.125" style="10" customWidth="1"/>
    <col min="14" max="14" width="2" style="10" customWidth="1"/>
    <col min="15" max="15" width="3.125" style="10" customWidth="1"/>
    <col min="16" max="16" width="15.25" style="8" customWidth="1"/>
    <col min="17" max="17" width="17.625" style="9" customWidth="1"/>
    <col min="18" max="18" width="17.625" style="78" customWidth="1"/>
    <col min="19" max="19" width="11.125" style="9" hidden="1" customWidth="1"/>
    <col min="20" max="21" width="11.125" style="10" customWidth="1"/>
    <col min="22" max="22" width="51.25" style="5" customWidth="1"/>
    <col min="23" max="23" width="13.5" style="103" customWidth="1"/>
    <col min="24" max="24" width="13.25" style="10" customWidth="1"/>
    <col min="25" max="16384" width="9" style="5"/>
  </cols>
  <sheetData>
    <row r="1" spans="1:24" ht="18" customHeight="1">
      <c r="A1" s="40" t="s">
        <v>12</v>
      </c>
      <c r="B1" s="41"/>
      <c r="C1" s="41"/>
      <c r="D1" s="41"/>
      <c r="E1" s="45"/>
      <c r="F1" s="42"/>
      <c r="G1" s="42"/>
      <c r="H1" s="40"/>
      <c r="I1" s="81"/>
      <c r="J1" s="87"/>
      <c r="K1" s="45"/>
      <c r="L1" s="43"/>
      <c r="M1" s="45"/>
      <c r="N1" s="45"/>
      <c r="O1" s="45"/>
      <c r="P1" s="43"/>
      <c r="Q1" s="44"/>
      <c r="R1" s="72"/>
      <c r="S1" s="44"/>
      <c r="T1" s="45"/>
      <c r="U1" s="45"/>
      <c r="V1" s="40"/>
    </row>
    <row r="2" spans="1:24" ht="36" customHeight="1">
      <c r="A2" s="58"/>
      <c r="B2" s="58"/>
      <c r="C2" s="58"/>
      <c r="D2" s="58"/>
      <c r="E2" s="92"/>
      <c r="F2" s="68"/>
      <c r="G2" s="68"/>
      <c r="H2" s="58"/>
      <c r="I2" s="81"/>
      <c r="J2" s="88"/>
      <c r="K2" s="59" t="str">
        <f>作業シート!K2</f>
        <v>令和２年度私立学校施設整備費補助金（私立幼稚園施設整備費）事業計画一覧【五次募集】</v>
      </c>
      <c r="L2" s="58"/>
      <c r="M2" s="92"/>
      <c r="N2" s="92"/>
      <c r="O2" s="92"/>
      <c r="P2" s="58"/>
      <c r="Q2" s="98"/>
      <c r="R2" s="73"/>
      <c r="S2" s="58"/>
      <c r="T2" s="58"/>
      <c r="U2" s="58"/>
      <c r="V2" s="58"/>
    </row>
    <row r="3" spans="1:24" ht="35.25" customHeight="1">
      <c r="A3" s="57" t="s">
        <v>67</v>
      </c>
      <c r="B3" s="57"/>
      <c r="C3" s="57"/>
      <c r="D3" s="57"/>
      <c r="E3" s="93"/>
      <c r="F3" s="69"/>
      <c r="G3" s="69"/>
      <c r="H3" s="57"/>
      <c r="I3" s="82"/>
      <c r="J3" s="89"/>
      <c r="K3" s="57"/>
      <c r="L3" s="57"/>
      <c r="M3" s="93"/>
      <c r="N3" s="93"/>
      <c r="O3" s="93"/>
      <c r="P3" s="57"/>
      <c r="Q3" s="99"/>
      <c r="R3" s="74"/>
      <c r="S3" s="57"/>
      <c r="T3" s="57"/>
      <c r="U3" s="57"/>
      <c r="V3" s="57"/>
    </row>
    <row r="4" spans="1:24" ht="30.75" customHeight="1">
      <c r="A4" s="40"/>
      <c r="B4" s="60" t="s">
        <v>15</v>
      </c>
      <c r="C4" s="61"/>
      <c r="D4" s="110" t="s">
        <v>0</v>
      </c>
      <c r="E4" s="111"/>
      <c r="F4" s="112"/>
      <c r="G4" s="113"/>
      <c r="H4" s="46"/>
      <c r="I4" s="83"/>
      <c r="J4" s="75"/>
      <c r="K4" s="48"/>
      <c r="L4" s="43"/>
      <c r="M4" s="45"/>
      <c r="N4" s="45"/>
      <c r="O4" s="45"/>
      <c r="P4" s="47"/>
      <c r="Q4" s="109" t="s">
        <v>42</v>
      </c>
      <c r="R4" s="109"/>
      <c r="S4" s="107"/>
      <c r="T4" s="48"/>
      <c r="U4" s="48"/>
      <c r="V4" s="48"/>
      <c r="W4" s="104"/>
    </row>
    <row r="5" spans="1:24" ht="64.5" customHeight="1">
      <c r="A5" s="53" t="s">
        <v>4</v>
      </c>
      <c r="B5" s="53" t="s">
        <v>62</v>
      </c>
      <c r="C5" s="53" t="s">
        <v>48</v>
      </c>
      <c r="D5" s="53" t="s">
        <v>69</v>
      </c>
      <c r="E5" s="50" t="s">
        <v>5</v>
      </c>
      <c r="F5" s="54" t="s">
        <v>49</v>
      </c>
      <c r="G5" s="54" t="s">
        <v>33</v>
      </c>
      <c r="H5" s="50" t="s">
        <v>36</v>
      </c>
      <c r="I5" s="79" t="s">
        <v>64</v>
      </c>
      <c r="J5" s="71"/>
      <c r="K5" s="50" t="s">
        <v>19</v>
      </c>
      <c r="L5" s="55" t="s">
        <v>43</v>
      </c>
      <c r="M5" s="50"/>
      <c r="N5" s="51" t="s">
        <v>7</v>
      </c>
      <c r="O5" s="50"/>
      <c r="P5" s="55" t="s">
        <v>44</v>
      </c>
      <c r="Q5" s="52" t="s">
        <v>10</v>
      </c>
      <c r="R5" s="100" t="s">
        <v>8</v>
      </c>
      <c r="S5" s="52" t="s">
        <v>22</v>
      </c>
      <c r="T5" s="50" t="s">
        <v>24</v>
      </c>
      <c r="U5" s="50" t="s">
        <v>20</v>
      </c>
      <c r="V5" s="53" t="s">
        <v>68</v>
      </c>
      <c r="W5" s="105" t="s">
        <v>66</v>
      </c>
    </row>
    <row r="6" spans="1:24" ht="19.5" customHeight="1">
      <c r="A6" s="12"/>
      <c r="B6" s="13"/>
      <c r="C6" s="13"/>
      <c r="D6" s="14"/>
      <c r="E6" s="15"/>
      <c r="F6" s="16" t="s">
        <v>6</v>
      </c>
      <c r="G6" s="16" t="s">
        <v>6</v>
      </c>
      <c r="H6" s="17" t="s">
        <v>1</v>
      </c>
      <c r="I6" s="84"/>
      <c r="J6" s="76" t="s">
        <v>63</v>
      </c>
      <c r="K6" s="20"/>
      <c r="L6" s="18" t="s">
        <v>11</v>
      </c>
      <c r="M6" s="63"/>
      <c r="N6" s="65"/>
      <c r="O6" s="64"/>
      <c r="P6" s="18" t="s">
        <v>11</v>
      </c>
      <c r="Q6" s="19"/>
      <c r="R6" s="101"/>
      <c r="S6" s="62" t="s">
        <v>21</v>
      </c>
      <c r="T6" s="62" t="s">
        <v>21</v>
      </c>
      <c r="U6" s="62" t="s">
        <v>38</v>
      </c>
      <c r="V6" s="22"/>
      <c r="W6" s="105"/>
    </row>
    <row r="7" spans="1:24" ht="59.25" customHeight="1">
      <c r="A7" s="23">
        <v>1</v>
      </c>
      <c r="B7" s="24" t="s">
        <v>73</v>
      </c>
      <c r="C7" s="24" t="s">
        <v>74</v>
      </c>
      <c r="D7" s="24" t="s">
        <v>75</v>
      </c>
      <c r="E7" s="108" t="s">
        <v>72</v>
      </c>
      <c r="F7" s="70">
        <v>450</v>
      </c>
      <c r="G7" s="70">
        <v>400</v>
      </c>
      <c r="H7" s="4">
        <f>IF(E7="","自動入力",IF(E7="S",Sheet1!$F$7,Sheet1!$F$5))</f>
        <v>198400</v>
      </c>
      <c r="I7" s="91" t="str">
        <f>IF(E7="","自動",(IF(E7="W","Iw","Is")))</f>
        <v>Is</v>
      </c>
      <c r="J7" s="86">
        <v>0.2</v>
      </c>
      <c r="K7" s="27" t="s">
        <v>76</v>
      </c>
      <c r="L7" s="25">
        <f>(198400*400)/1000</f>
        <v>79360</v>
      </c>
      <c r="M7" s="97">
        <v>1</v>
      </c>
      <c r="N7" s="94" t="s">
        <v>65</v>
      </c>
      <c r="O7" s="95">
        <v>3</v>
      </c>
      <c r="P7" s="25">
        <v>26453</v>
      </c>
      <c r="Q7" s="26">
        <v>44242</v>
      </c>
      <c r="R7" s="24" t="s">
        <v>77</v>
      </c>
      <c r="S7" s="27"/>
      <c r="T7" s="27" t="s">
        <v>25</v>
      </c>
      <c r="U7" s="27" t="s">
        <v>25</v>
      </c>
      <c r="V7" s="28"/>
      <c r="W7" s="106">
        <f>IF(L7="","自動入力",ROUNDDOWN(L7/O7,0))</f>
        <v>26453</v>
      </c>
      <c r="X7" s="45" t="str">
        <f>IF(P7="","自動入力",IF(P7=W7,"OK","NG"))</f>
        <v>OK</v>
      </c>
    </row>
    <row r="8" spans="1:24" ht="59.25" customHeight="1">
      <c r="A8" s="29">
        <v>2</v>
      </c>
      <c r="B8" s="24" t="s">
        <v>78</v>
      </c>
      <c r="C8" s="24" t="s">
        <v>79</v>
      </c>
      <c r="D8" s="24" t="s">
        <v>80</v>
      </c>
      <c r="E8" s="108"/>
      <c r="F8" s="70"/>
      <c r="G8" s="70"/>
      <c r="H8" s="4" t="str">
        <f>IF(E8="","自動入力",IF(E8="S",Sheet1!$F$7,Sheet1!$F$5))</f>
        <v>自動入力</v>
      </c>
      <c r="I8" s="91" t="str">
        <f t="shared" ref="I8:I26" si="0">IF(E8="","自動",(IF(E8="W","Iw","Is")))</f>
        <v>自動</v>
      </c>
      <c r="J8" s="86"/>
      <c r="K8" s="27" t="s">
        <v>81</v>
      </c>
      <c r="L8" s="25">
        <v>2500</v>
      </c>
      <c r="M8" s="97">
        <v>1</v>
      </c>
      <c r="N8" s="94" t="s">
        <v>65</v>
      </c>
      <c r="O8" s="95">
        <v>3</v>
      </c>
      <c r="P8" s="25">
        <v>633</v>
      </c>
      <c r="Q8" s="26">
        <v>44247</v>
      </c>
      <c r="R8" s="24" t="s">
        <v>82</v>
      </c>
      <c r="S8" s="27"/>
      <c r="T8" s="27" t="s">
        <v>25</v>
      </c>
      <c r="U8" s="27" t="s">
        <v>25</v>
      </c>
      <c r="V8" s="30" t="s">
        <v>83</v>
      </c>
      <c r="W8" s="106">
        <f t="shared" ref="W8:W26" si="1">IF(L8="","自動入力",ROUNDDOWN(L8/O8,0))</f>
        <v>833</v>
      </c>
      <c r="X8" s="45" t="str">
        <f t="shared" ref="X8:X26" si="2">IF(P8="","自動入力",IF(P8=W8,"OK","NG"))</f>
        <v>NG</v>
      </c>
    </row>
    <row r="9" spans="1:24" ht="59.25" customHeight="1">
      <c r="A9" s="23">
        <v>3</v>
      </c>
      <c r="B9" s="24" t="s">
        <v>78</v>
      </c>
      <c r="C9" s="24" t="s">
        <v>79</v>
      </c>
      <c r="D9" s="24" t="s">
        <v>84</v>
      </c>
      <c r="E9" s="108"/>
      <c r="F9" s="70"/>
      <c r="G9" s="70"/>
      <c r="H9" s="4" t="str">
        <f>IF(E9="","自動入力",IF(E9="S",Sheet1!$F$7,Sheet1!$F$5))</f>
        <v>自動入力</v>
      </c>
      <c r="I9" s="91" t="str">
        <f t="shared" si="0"/>
        <v>自動</v>
      </c>
      <c r="J9" s="86"/>
      <c r="K9" s="27" t="s">
        <v>81</v>
      </c>
      <c r="L9" s="25">
        <v>1500</v>
      </c>
      <c r="M9" s="97">
        <v>1</v>
      </c>
      <c r="N9" s="94" t="s">
        <v>65</v>
      </c>
      <c r="O9" s="95">
        <v>3</v>
      </c>
      <c r="P9" s="25">
        <v>500</v>
      </c>
      <c r="Q9" s="26">
        <v>44247</v>
      </c>
      <c r="R9" s="24" t="s">
        <v>82</v>
      </c>
      <c r="S9" s="27"/>
      <c r="T9" s="27" t="s">
        <v>25</v>
      </c>
      <c r="U9" s="27" t="s">
        <v>25</v>
      </c>
      <c r="V9" s="30" t="s">
        <v>85</v>
      </c>
      <c r="W9" s="106">
        <f t="shared" si="1"/>
        <v>500</v>
      </c>
      <c r="X9" s="45" t="str">
        <f t="shared" si="2"/>
        <v>OK</v>
      </c>
    </row>
    <row r="10" spans="1:24" ht="59.25" customHeight="1">
      <c r="A10" s="23">
        <v>4</v>
      </c>
      <c r="B10" s="24"/>
      <c r="C10" s="24"/>
      <c r="D10" s="24"/>
      <c r="E10" s="108"/>
      <c r="F10" s="70"/>
      <c r="G10" s="70"/>
      <c r="H10" s="4" t="str">
        <f>IF(E10="","自動入力",IF(E10="S",Sheet1!$F$7,Sheet1!$F$5))</f>
        <v>自動入力</v>
      </c>
      <c r="I10" s="91" t="str">
        <f t="shared" si="0"/>
        <v>自動</v>
      </c>
      <c r="J10" s="86"/>
      <c r="K10" s="27"/>
      <c r="L10" s="25"/>
      <c r="M10" s="97">
        <v>1</v>
      </c>
      <c r="N10" s="94" t="s">
        <v>65</v>
      </c>
      <c r="O10" s="95"/>
      <c r="P10" s="25"/>
      <c r="Q10" s="26"/>
      <c r="R10" s="24"/>
      <c r="S10" s="27"/>
      <c r="T10" s="27"/>
      <c r="U10" s="27"/>
      <c r="V10" s="31"/>
      <c r="W10" s="106" t="str">
        <f t="shared" si="1"/>
        <v>自動入力</v>
      </c>
      <c r="X10" s="45" t="str">
        <f t="shared" si="2"/>
        <v>自動入力</v>
      </c>
    </row>
    <row r="11" spans="1:24" ht="59.25" customHeight="1">
      <c r="A11" s="29">
        <v>5</v>
      </c>
      <c r="B11" s="24"/>
      <c r="C11" s="24"/>
      <c r="D11" s="24"/>
      <c r="E11" s="108"/>
      <c r="F11" s="70"/>
      <c r="G11" s="70"/>
      <c r="H11" s="4" t="str">
        <f>IF(E11="","自動入力",IF(E11="S",Sheet1!$F$7,Sheet1!$F$5))</f>
        <v>自動入力</v>
      </c>
      <c r="I11" s="91" t="str">
        <f t="shared" si="0"/>
        <v>自動</v>
      </c>
      <c r="J11" s="86"/>
      <c r="K11" s="27"/>
      <c r="L11" s="25"/>
      <c r="M11" s="97">
        <v>1</v>
      </c>
      <c r="N11" s="94" t="s">
        <v>65</v>
      </c>
      <c r="O11" s="95"/>
      <c r="P11" s="25"/>
      <c r="Q11" s="26"/>
      <c r="R11" s="24"/>
      <c r="S11" s="27"/>
      <c r="T11" s="27"/>
      <c r="U11" s="27"/>
      <c r="V11" s="31"/>
      <c r="W11" s="106" t="str">
        <f t="shared" si="1"/>
        <v>自動入力</v>
      </c>
      <c r="X11" s="45" t="str">
        <f t="shared" si="2"/>
        <v>自動入力</v>
      </c>
    </row>
    <row r="12" spans="1:24" ht="59.25" customHeight="1">
      <c r="A12" s="23">
        <v>6</v>
      </c>
      <c r="B12" s="24"/>
      <c r="C12" s="24"/>
      <c r="D12" s="24"/>
      <c r="E12" s="108"/>
      <c r="F12" s="70"/>
      <c r="G12" s="70"/>
      <c r="H12" s="4" t="str">
        <f>IF(E12="","自動入力",IF(E12="S",Sheet1!$F$7,Sheet1!$F$5))</f>
        <v>自動入力</v>
      </c>
      <c r="I12" s="91" t="str">
        <f t="shared" si="0"/>
        <v>自動</v>
      </c>
      <c r="J12" s="86"/>
      <c r="K12" s="27"/>
      <c r="L12" s="25"/>
      <c r="M12" s="97">
        <v>1</v>
      </c>
      <c r="N12" s="94" t="s">
        <v>65</v>
      </c>
      <c r="O12" s="95"/>
      <c r="P12" s="25"/>
      <c r="Q12" s="26"/>
      <c r="R12" s="24"/>
      <c r="S12" s="27"/>
      <c r="T12" s="27"/>
      <c r="U12" s="27"/>
      <c r="V12" s="31"/>
      <c r="W12" s="106" t="str">
        <f t="shared" si="1"/>
        <v>自動入力</v>
      </c>
      <c r="X12" s="45" t="str">
        <f t="shared" si="2"/>
        <v>自動入力</v>
      </c>
    </row>
    <row r="13" spans="1:24" ht="59.25" customHeight="1">
      <c r="A13" s="23">
        <v>7</v>
      </c>
      <c r="B13" s="24"/>
      <c r="C13" s="24"/>
      <c r="D13" s="24"/>
      <c r="E13" s="108"/>
      <c r="F13" s="70"/>
      <c r="G13" s="70"/>
      <c r="H13" s="4" t="str">
        <f>IF(E13="","自動入力",IF(E13="S",Sheet1!$F$7,Sheet1!$F$5))</f>
        <v>自動入力</v>
      </c>
      <c r="I13" s="91" t="str">
        <f t="shared" si="0"/>
        <v>自動</v>
      </c>
      <c r="J13" s="86"/>
      <c r="K13" s="27"/>
      <c r="L13" s="25"/>
      <c r="M13" s="97">
        <v>1</v>
      </c>
      <c r="N13" s="94" t="s">
        <v>65</v>
      </c>
      <c r="O13" s="95"/>
      <c r="P13" s="25"/>
      <c r="Q13" s="26"/>
      <c r="R13" s="24"/>
      <c r="S13" s="27"/>
      <c r="T13" s="27"/>
      <c r="U13" s="27"/>
      <c r="V13" s="31"/>
      <c r="W13" s="106" t="str">
        <f t="shared" si="1"/>
        <v>自動入力</v>
      </c>
      <c r="X13" s="45" t="str">
        <f t="shared" si="2"/>
        <v>自動入力</v>
      </c>
    </row>
    <row r="14" spans="1:24" ht="59.25" customHeight="1">
      <c r="A14" s="29">
        <v>8</v>
      </c>
      <c r="B14" s="24"/>
      <c r="C14" s="24"/>
      <c r="D14" s="24"/>
      <c r="E14" s="108"/>
      <c r="F14" s="70"/>
      <c r="G14" s="70"/>
      <c r="H14" s="4" t="str">
        <f>IF(E14="","自動入力",IF(E14="S",Sheet1!$F$7,Sheet1!$F$5))</f>
        <v>自動入力</v>
      </c>
      <c r="I14" s="91" t="str">
        <f t="shared" si="0"/>
        <v>自動</v>
      </c>
      <c r="J14" s="86"/>
      <c r="K14" s="27"/>
      <c r="L14" s="25"/>
      <c r="M14" s="97">
        <v>1</v>
      </c>
      <c r="N14" s="94" t="s">
        <v>65</v>
      </c>
      <c r="O14" s="95"/>
      <c r="P14" s="25"/>
      <c r="Q14" s="26"/>
      <c r="R14" s="24"/>
      <c r="S14" s="27"/>
      <c r="T14" s="27"/>
      <c r="U14" s="27"/>
      <c r="V14" s="31"/>
      <c r="W14" s="106" t="str">
        <f t="shared" si="1"/>
        <v>自動入力</v>
      </c>
      <c r="X14" s="45" t="str">
        <f t="shared" si="2"/>
        <v>自動入力</v>
      </c>
    </row>
    <row r="15" spans="1:24" ht="59.25" customHeight="1">
      <c r="A15" s="23">
        <v>9</v>
      </c>
      <c r="B15" s="24"/>
      <c r="C15" s="24"/>
      <c r="D15" s="24"/>
      <c r="E15" s="108"/>
      <c r="F15" s="70"/>
      <c r="G15" s="70"/>
      <c r="H15" s="4" t="str">
        <f>IF(E15="","自動入力",IF(E15="S",Sheet1!$F$7,Sheet1!$F$5))</f>
        <v>自動入力</v>
      </c>
      <c r="I15" s="91" t="str">
        <f t="shared" si="0"/>
        <v>自動</v>
      </c>
      <c r="J15" s="86"/>
      <c r="K15" s="27"/>
      <c r="L15" s="25"/>
      <c r="M15" s="97">
        <v>1</v>
      </c>
      <c r="N15" s="94" t="s">
        <v>65</v>
      </c>
      <c r="O15" s="95"/>
      <c r="P15" s="25"/>
      <c r="Q15" s="26"/>
      <c r="R15" s="24"/>
      <c r="S15" s="27"/>
      <c r="T15" s="27"/>
      <c r="U15" s="27"/>
      <c r="V15" s="31"/>
      <c r="W15" s="106" t="str">
        <f t="shared" si="1"/>
        <v>自動入力</v>
      </c>
      <c r="X15" s="45" t="str">
        <f t="shared" si="2"/>
        <v>自動入力</v>
      </c>
    </row>
    <row r="16" spans="1:24" ht="59.25" customHeight="1">
      <c r="A16" s="23">
        <v>10</v>
      </c>
      <c r="B16" s="24"/>
      <c r="C16" s="24"/>
      <c r="D16" s="24"/>
      <c r="E16" s="108"/>
      <c r="F16" s="70"/>
      <c r="G16" s="70"/>
      <c r="H16" s="4" t="str">
        <f>IF(E16="","自動入力",IF(E16="S",Sheet1!$F$7,Sheet1!$F$5))</f>
        <v>自動入力</v>
      </c>
      <c r="I16" s="91" t="str">
        <f t="shared" si="0"/>
        <v>自動</v>
      </c>
      <c r="J16" s="86"/>
      <c r="K16" s="27"/>
      <c r="L16" s="25"/>
      <c r="M16" s="97">
        <v>1</v>
      </c>
      <c r="N16" s="94" t="s">
        <v>65</v>
      </c>
      <c r="O16" s="95"/>
      <c r="P16" s="25"/>
      <c r="Q16" s="26"/>
      <c r="R16" s="24"/>
      <c r="S16" s="27"/>
      <c r="T16" s="27"/>
      <c r="U16" s="27"/>
      <c r="V16" s="31"/>
      <c r="W16" s="106" t="str">
        <f t="shared" si="1"/>
        <v>自動入力</v>
      </c>
      <c r="X16" s="45" t="str">
        <f t="shared" si="2"/>
        <v>自動入力</v>
      </c>
    </row>
    <row r="17" spans="1:24" ht="59.25" hidden="1" customHeight="1">
      <c r="A17" s="29">
        <v>11</v>
      </c>
      <c r="B17" s="24"/>
      <c r="C17" s="24"/>
      <c r="D17" s="24"/>
      <c r="E17" s="108"/>
      <c r="F17" s="70"/>
      <c r="G17" s="70"/>
      <c r="H17" s="4" t="str">
        <f>IF(E17="","自動入力",IF(E17="S",Sheet1!$F$7,Sheet1!$F$5))</f>
        <v>自動入力</v>
      </c>
      <c r="I17" s="91" t="str">
        <f t="shared" si="0"/>
        <v>自動</v>
      </c>
      <c r="J17" s="86"/>
      <c r="K17" s="27"/>
      <c r="L17" s="25"/>
      <c r="M17" s="97">
        <v>1</v>
      </c>
      <c r="N17" s="94" t="s">
        <v>65</v>
      </c>
      <c r="O17" s="95"/>
      <c r="P17" s="25"/>
      <c r="Q17" s="26"/>
      <c r="R17" s="24"/>
      <c r="S17" s="27"/>
      <c r="T17" s="27"/>
      <c r="U17" s="27"/>
      <c r="V17" s="30"/>
      <c r="W17" s="106" t="str">
        <f t="shared" si="1"/>
        <v>自動入力</v>
      </c>
      <c r="X17" s="45" t="str">
        <f t="shared" si="2"/>
        <v>自動入力</v>
      </c>
    </row>
    <row r="18" spans="1:24" ht="59.25" hidden="1" customHeight="1">
      <c r="A18" s="23">
        <v>12</v>
      </c>
      <c r="B18" s="24"/>
      <c r="C18" s="24"/>
      <c r="D18" s="24"/>
      <c r="E18" s="108"/>
      <c r="F18" s="70"/>
      <c r="G18" s="70"/>
      <c r="H18" s="4" t="str">
        <f>IF(E18="","自動入力",IF(E18="S",Sheet1!$F$7,Sheet1!$F$5))</f>
        <v>自動入力</v>
      </c>
      <c r="I18" s="91" t="str">
        <f t="shared" si="0"/>
        <v>自動</v>
      </c>
      <c r="J18" s="86"/>
      <c r="K18" s="27"/>
      <c r="L18" s="25"/>
      <c r="M18" s="97">
        <v>1</v>
      </c>
      <c r="N18" s="94" t="s">
        <v>65</v>
      </c>
      <c r="O18" s="95"/>
      <c r="P18" s="25"/>
      <c r="Q18" s="26"/>
      <c r="R18" s="24"/>
      <c r="S18" s="27"/>
      <c r="T18" s="27"/>
      <c r="U18" s="27"/>
      <c r="V18" s="31"/>
      <c r="W18" s="106" t="str">
        <f t="shared" si="1"/>
        <v>自動入力</v>
      </c>
      <c r="X18" s="45" t="str">
        <f t="shared" si="2"/>
        <v>自動入力</v>
      </c>
    </row>
    <row r="19" spans="1:24" ht="59.25" hidden="1" customHeight="1">
      <c r="A19" s="23">
        <v>13</v>
      </c>
      <c r="B19" s="24"/>
      <c r="C19" s="24"/>
      <c r="D19" s="24"/>
      <c r="E19" s="108"/>
      <c r="F19" s="70"/>
      <c r="G19" s="70"/>
      <c r="H19" s="4" t="str">
        <f>IF(E19="","自動入力",IF(E19="S",Sheet1!$F$7,Sheet1!$F$5))</f>
        <v>自動入力</v>
      </c>
      <c r="I19" s="91" t="str">
        <f t="shared" si="0"/>
        <v>自動</v>
      </c>
      <c r="J19" s="86"/>
      <c r="K19" s="27"/>
      <c r="L19" s="25"/>
      <c r="M19" s="97">
        <v>1</v>
      </c>
      <c r="N19" s="94" t="s">
        <v>65</v>
      </c>
      <c r="O19" s="95"/>
      <c r="P19" s="25"/>
      <c r="Q19" s="26"/>
      <c r="R19" s="24"/>
      <c r="S19" s="27"/>
      <c r="T19" s="27"/>
      <c r="U19" s="27"/>
      <c r="V19" s="31"/>
      <c r="W19" s="106" t="str">
        <f t="shared" si="1"/>
        <v>自動入力</v>
      </c>
      <c r="X19" s="45" t="str">
        <f t="shared" si="2"/>
        <v>自動入力</v>
      </c>
    </row>
    <row r="20" spans="1:24" ht="59.25" hidden="1" customHeight="1">
      <c r="A20" s="29">
        <v>14</v>
      </c>
      <c r="B20" s="24"/>
      <c r="C20" s="24"/>
      <c r="D20" s="24"/>
      <c r="E20" s="108"/>
      <c r="F20" s="70"/>
      <c r="G20" s="70"/>
      <c r="H20" s="4" t="str">
        <f>IF(E20="","自動入力",IF(E20="S",Sheet1!$F$7,Sheet1!$F$5))</f>
        <v>自動入力</v>
      </c>
      <c r="I20" s="91" t="str">
        <f t="shared" si="0"/>
        <v>自動</v>
      </c>
      <c r="J20" s="86"/>
      <c r="K20" s="27"/>
      <c r="L20" s="25"/>
      <c r="M20" s="97">
        <v>1</v>
      </c>
      <c r="N20" s="94" t="s">
        <v>65</v>
      </c>
      <c r="O20" s="95"/>
      <c r="P20" s="25"/>
      <c r="Q20" s="26"/>
      <c r="R20" s="24"/>
      <c r="S20" s="27"/>
      <c r="T20" s="27"/>
      <c r="U20" s="27"/>
      <c r="V20" s="31"/>
      <c r="W20" s="106" t="str">
        <f t="shared" si="1"/>
        <v>自動入力</v>
      </c>
      <c r="X20" s="45" t="str">
        <f t="shared" si="2"/>
        <v>自動入力</v>
      </c>
    </row>
    <row r="21" spans="1:24" ht="59.25" hidden="1" customHeight="1">
      <c r="A21" s="23">
        <v>15</v>
      </c>
      <c r="B21" s="24"/>
      <c r="C21" s="24"/>
      <c r="D21" s="24"/>
      <c r="E21" s="108"/>
      <c r="F21" s="70"/>
      <c r="G21" s="70"/>
      <c r="H21" s="4" t="str">
        <f>IF(E21="","自動入力",IF(E21="S",Sheet1!$F$7,Sheet1!$F$5))</f>
        <v>自動入力</v>
      </c>
      <c r="I21" s="91" t="str">
        <f t="shared" si="0"/>
        <v>自動</v>
      </c>
      <c r="J21" s="86"/>
      <c r="K21" s="27"/>
      <c r="L21" s="25"/>
      <c r="M21" s="97">
        <v>1</v>
      </c>
      <c r="N21" s="94" t="s">
        <v>65</v>
      </c>
      <c r="O21" s="95"/>
      <c r="P21" s="25"/>
      <c r="Q21" s="26"/>
      <c r="R21" s="24"/>
      <c r="S21" s="27"/>
      <c r="T21" s="27"/>
      <c r="U21" s="27"/>
      <c r="V21" s="31"/>
      <c r="W21" s="106" t="str">
        <f t="shared" si="1"/>
        <v>自動入力</v>
      </c>
      <c r="X21" s="45" t="str">
        <f t="shared" si="2"/>
        <v>自動入力</v>
      </c>
    </row>
    <row r="22" spans="1:24" ht="59.25" hidden="1" customHeight="1">
      <c r="A22" s="23">
        <v>16</v>
      </c>
      <c r="B22" s="24"/>
      <c r="C22" s="24"/>
      <c r="D22" s="24"/>
      <c r="E22" s="108"/>
      <c r="F22" s="70"/>
      <c r="G22" s="70"/>
      <c r="H22" s="4" t="str">
        <f>IF(E22="","自動入力",IF(E22="S",Sheet1!$F$7,Sheet1!$F$5))</f>
        <v>自動入力</v>
      </c>
      <c r="I22" s="91" t="str">
        <f t="shared" si="0"/>
        <v>自動</v>
      </c>
      <c r="J22" s="86"/>
      <c r="K22" s="27"/>
      <c r="L22" s="25"/>
      <c r="M22" s="97">
        <v>1</v>
      </c>
      <c r="N22" s="94" t="s">
        <v>65</v>
      </c>
      <c r="O22" s="95"/>
      <c r="P22" s="25"/>
      <c r="Q22" s="26"/>
      <c r="R22" s="24"/>
      <c r="S22" s="27"/>
      <c r="T22" s="27"/>
      <c r="U22" s="27"/>
      <c r="V22" s="31"/>
      <c r="W22" s="106" t="str">
        <f t="shared" si="1"/>
        <v>自動入力</v>
      </c>
      <c r="X22" s="45" t="str">
        <f t="shared" si="2"/>
        <v>自動入力</v>
      </c>
    </row>
    <row r="23" spans="1:24" ht="59.25" hidden="1" customHeight="1">
      <c r="A23" s="29">
        <v>17</v>
      </c>
      <c r="B23" s="24"/>
      <c r="C23" s="24"/>
      <c r="D23" s="24"/>
      <c r="E23" s="108"/>
      <c r="F23" s="70"/>
      <c r="G23" s="70"/>
      <c r="H23" s="4" t="str">
        <f>IF(E23="","自動入力",IF(E23="S",Sheet1!$F$7,Sheet1!$F$5))</f>
        <v>自動入力</v>
      </c>
      <c r="I23" s="91" t="str">
        <f t="shared" si="0"/>
        <v>自動</v>
      </c>
      <c r="J23" s="86"/>
      <c r="K23" s="27"/>
      <c r="L23" s="25"/>
      <c r="M23" s="97">
        <v>1</v>
      </c>
      <c r="N23" s="94" t="s">
        <v>65</v>
      </c>
      <c r="O23" s="95"/>
      <c r="P23" s="25"/>
      <c r="Q23" s="26"/>
      <c r="R23" s="24"/>
      <c r="S23" s="27"/>
      <c r="T23" s="27"/>
      <c r="U23" s="27"/>
      <c r="V23" s="31"/>
      <c r="W23" s="106" t="str">
        <f t="shared" si="1"/>
        <v>自動入力</v>
      </c>
      <c r="X23" s="45" t="str">
        <f t="shared" si="2"/>
        <v>自動入力</v>
      </c>
    </row>
    <row r="24" spans="1:24" ht="59.25" hidden="1" customHeight="1">
      <c r="A24" s="23">
        <v>18</v>
      </c>
      <c r="B24" s="24"/>
      <c r="C24" s="24"/>
      <c r="D24" s="24"/>
      <c r="E24" s="108"/>
      <c r="F24" s="70"/>
      <c r="G24" s="70"/>
      <c r="H24" s="4" t="str">
        <f>IF(E24="","自動入力",IF(E24="S",Sheet1!$F$7,Sheet1!$F$5))</f>
        <v>自動入力</v>
      </c>
      <c r="I24" s="91" t="str">
        <f t="shared" si="0"/>
        <v>自動</v>
      </c>
      <c r="J24" s="86"/>
      <c r="K24" s="27"/>
      <c r="L24" s="25"/>
      <c r="M24" s="97">
        <v>1</v>
      </c>
      <c r="N24" s="94" t="s">
        <v>65</v>
      </c>
      <c r="O24" s="95"/>
      <c r="P24" s="25"/>
      <c r="Q24" s="26"/>
      <c r="R24" s="24"/>
      <c r="S24" s="27"/>
      <c r="T24" s="27"/>
      <c r="U24" s="27"/>
      <c r="V24" s="31"/>
      <c r="W24" s="106" t="str">
        <f t="shared" si="1"/>
        <v>自動入力</v>
      </c>
      <c r="X24" s="45" t="str">
        <f t="shared" si="2"/>
        <v>自動入力</v>
      </c>
    </row>
    <row r="25" spans="1:24" ht="59.25" hidden="1" customHeight="1">
      <c r="A25" s="29">
        <v>19</v>
      </c>
      <c r="B25" s="24"/>
      <c r="C25" s="24"/>
      <c r="D25" s="24"/>
      <c r="E25" s="108"/>
      <c r="F25" s="70"/>
      <c r="G25" s="70"/>
      <c r="H25" s="4" t="str">
        <f>IF(E25="","自動入力",IF(E25="S",Sheet1!$F$7,Sheet1!$F$5))</f>
        <v>自動入力</v>
      </c>
      <c r="I25" s="91" t="str">
        <f t="shared" si="0"/>
        <v>自動</v>
      </c>
      <c r="J25" s="86"/>
      <c r="K25" s="27"/>
      <c r="L25" s="25"/>
      <c r="M25" s="97">
        <v>1</v>
      </c>
      <c r="N25" s="94" t="s">
        <v>65</v>
      </c>
      <c r="O25" s="95"/>
      <c r="P25" s="25"/>
      <c r="Q25" s="26"/>
      <c r="R25" s="24"/>
      <c r="S25" s="27"/>
      <c r="T25" s="27"/>
      <c r="U25" s="27"/>
      <c r="V25" s="31"/>
      <c r="W25" s="106" t="str">
        <f t="shared" si="1"/>
        <v>自動入力</v>
      </c>
      <c r="X25" s="45" t="str">
        <f t="shared" si="2"/>
        <v>自動入力</v>
      </c>
    </row>
    <row r="26" spans="1:24" ht="59.25" hidden="1" customHeight="1">
      <c r="A26" s="23">
        <v>20</v>
      </c>
      <c r="B26" s="24"/>
      <c r="C26" s="24"/>
      <c r="D26" s="24"/>
      <c r="E26" s="108"/>
      <c r="F26" s="70"/>
      <c r="G26" s="70"/>
      <c r="H26" s="4" t="str">
        <f>IF(E26="","自動入力",IF(E26="S",Sheet1!$F$7,Sheet1!$F$5))</f>
        <v>自動入力</v>
      </c>
      <c r="I26" s="91" t="str">
        <f t="shared" si="0"/>
        <v>自動</v>
      </c>
      <c r="J26" s="86"/>
      <c r="K26" s="27"/>
      <c r="L26" s="25"/>
      <c r="M26" s="97">
        <v>1</v>
      </c>
      <c r="N26" s="94" t="s">
        <v>65</v>
      </c>
      <c r="O26" s="95"/>
      <c r="P26" s="25"/>
      <c r="Q26" s="26"/>
      <c r="R26" s="24"/>
      <c r="S26" s="27"/>
      <c r="T26" s="27"/>
      <c r="U26" s="27"/>
      <c r="V26" s="31"/>
      <c r="W26" s="106" t="str">
        <f t="shared" si="1"/>
        <v>自動入力</v>
      </c>
      <c r="X26" s="45" t="str">
        <f t="shared" si="2"/>
        <v>自動入力</v>
      </c>
    </row>
    <row r="27" spans="1:24" ht="48.75" customHeight="1">
      <c r="A27" s="49" t="s">
        <v>9</v>
      </c>
      <c r="B27" s="32" t="s">
        <v>2</v>
      </c>
      <c r="C27" s="32" t="s">
        <v>3</v>
      </c>
      <c r="D27" s="11"/>
      <c r="E27" s="21"/>
      <c r="F27" s="33" t="s">
        <v>6</v>
      </c>
      <c r="G27" s="33" t="s">
        <v>6</v>
      </c>
      <c r="H27" s="34"/>
      <c r="I27" s="84"/>
      <c r="J27" s="80"/>
      <c r="K27" s="21"/>
      <c r="L27" s="35"/>
      <c r="M27" s="66"/>
      <c r="N27" s="67"/>
      <c r="O27" s="64"/>
      <c r="P27" s="36"/>
      <c r="Q27" s="37"/>
      <c r="R27" s="77"/>
      <c r="S27" s="38"/>
      <c r="T27" s="21"/>
      <c r="U27" s="21"/>
      <c r="V27" s="39"/>
    </row>
    <row r="28" spans="1:24" ht="18" customHeight="1">
      <c r="N28" s="96"/>
    </row>
    <row r="29" spans="1:24" ht="18" customHeight="1">
      <c r="A29" s="5" t="s">
        <v>14</v>
      </c>
    </row>
    <row r="30" spans="1:24" ht="18" customHeight="1">
      <c r="A30" s="5" t="s">
        <v>13</v>
      </c>
    </row>
    <row r="31" spans="1:24" ht="18" customHeight="1">
      <c r="A31" s="5" t="s">
        <v>45</v>
      </c>
    </row>
    <row r="32" spans="1:24" ht="18" customHeight="1">
      <c r="A32" s="5" t="s">
        <v>23</v>
      </c>
    </row>
    <row r="33" spans="1:1" ht="18" customHeight="1">
      <c r="A33" s="5" t="s">
        <v>47</v>
      </c>
    </row>
    <row r="34" spans="1:1" ht="18" customHeight="1">
      <c r="A34" s="5" t="s">
        <v>46</v>
      </c>
    </row>
  </sheetData>
  <sheetProtection formatCells="0" formatColumns="0" formatRows="0" insertColumns="0" insertRows="0" deleteColumns="0" deleteRows="0" sort="0" autoFilter="0"/>
  <mergeCells count="3">
    <mergeCell ref="D4:E4"/>
    <mergeCell ref="F4:G4"/>
    <mergeCell ref="Q4:R4"/>
  </mergeCells>
  <phoneticPr fontId="1"/>
  <conditionalFormatting sqref="B7:D8 L7:M7 P17:R22 L17:L22 B17:D22 B25:D26 L25:L26 P25:R26 L8 M8:M26 P7:U7 P8:R8 T25:U26 T17:U22 S8:S26 T8:U8">
    <cfRule type="containsBlanks" dxfId="18" priority="18" stopIfTrue="1">
      <formula>LEN(TRIM(B7))=0</formula>
    </cfRule>
  </conditionalFormatting>
  <conditionalFormatting sqref="E7:G26">
    <cfRule type="notContainsBlanks" dxfId="17" priority="14" stopIfTrue="1">
      <formula>LEN(TRIM(E7))&gt;0</formula>
    </cfRule>
  </conditionalFormatting>
  <conditionalFormatting sqref="I7:J26">
    <cfRule type="notContainsBlanks" dxfId="16" priority="12" stopIfTrue="1">
      <formula>LEN(TRIM(I7))&gt;0</formula>
    </cfRule>
  </conditionalFormatting>
  <conditionalFormatting sqref="N7:N26">
    <cfRule type="containsBlanks" dxfId="15" priority="11" stopIfTrue="1">
      <formula>LEN(TRIM(N7))=0</formula>
    </cfRule>
  </conditionalFormatting>
  <conditionalFormatting sqref="O7:O26">
    <cfRule type="containsBlanks" dxfId="14" priority="10" stopIfTrue="1">
      <formula>LEN(TRIM(O7))=0</formula>
    </cfRule>
  </conditionalFormatting>
  <conditionalFormatting sqref="P10:R16 L9:L16 B10:D16 T10:U16 P9">
    <cfRule type="containsBlanks" dxfId="13" priority="9" stopIfTrue="1">
      <formula>LEN(TRIM(B9))=0</formula>
    </cfRule>
  </conditionalFormatting>
  <conditionalFormatting sqref="K10:K23">
    <cfRule type="containsBlanks" dxfId="12" priority="8" stopIfTrue="1">
      <formula>LEN(TRIM(K10))=0</formula>
    </cfRule>
  </conditionalFormatting>
  <conditionalFormatting sqref="B23:D24 L23:L24 P23:R24 T23:U24">
    <cfRule type="containsBlanks" dxfId="11" priority="7" stopIfTrue="1">
      <formula>LEN(TRIM(B23))=0</formula>
    </cfRule>
  </conditionalFormatting>
  <conditionalFormatting sqref="K24:K26">
    <cfRule type="containsBlanks" dxfId="10" priority="6" stopIfTrue="1">
      <formula>LEN(TRIM(K24))=0</formula>
    </cfRule>
  </conditionalFormatting>
  <conditionalFormatting sqref="K7:K8">
    <cfRule type="containsBlanks" dxfId="9" priority="5" stopIfTrue="1">
      <formula>LEN(TRIM(K7))=0</formula>
    </cfRule>
  </conditionalFormatting>
  <conditionalFormatting sqref="B9:D9">
    <cfRule type="containsBlanks" dxfId="8" priority="4" stopIfTrue="1">
      <formula>LEN(TRIM(B9))=0</formula>
    </cfRule>
  </conditionalFormatting>
  <conditionalFormatting sqref="K9">
    <cfRule type="containsBlanks" dxfId="7" priority="3" stopIfTrue="1">
      <formula>LEN(TRIM(K9))=0</formula>
    </cfRule>
  </conditionalFormatting>
  <conditionalFormatting sqref="Q9:R9">
    <cfRule type="containsBlanks" dxfId="6" priority="2" stopIfTrue="1">
      <formula>LEN(TRIM(Q9))=0</formula>
    </cfRule>
  </conditionalFormatting>
  <conditionalFormatting sqref="T9:U9">
    <cfRule type="containsBlanks" dxfId="5" priority="1" stopIfTrue="1">
      <formula>LEN(TRIM(T9))=0</formula>
    </cfRule>
  </conditionalFormatting>
  <pageMargins left="0.54" right="0.39370078740157483" top="0.62992125984251968" bottom="0.31" header="0.59055118110236227" footer="0.16"/>
  <pageSetup paperSize="9" scale="48"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6" stopIfTrue="1" id="{3C5331F2-8501-49A9-A4CA-D25BA27F00F6}">
            <xm:f>OR(D7=Sheet1!$A$5:$A$10,D7=Sheet1!A$14)</xm:f>
            <x14:dxf>
              <fill>
                <patternFill>
                  <bgColor rgb="FFFFFFCC"/>
                </patternFill>
              </fill>
            </x14:dxf>
          </x14:cfRule>
          <xm:sqref>E7:E26</xm:sqref>
        </x14:conditionalFormatting>
        <x14:conditionalFormatting xmlns:xm="http://schemas.microsoft.com/office/excel/2006/main">
          <x14:cfRule type="expression" priority="17" stopIfTrue="1" id="{292AA318-077E-4480-B40F-9081D12DAADF}">
            <xm:f>OR(D7=Sheet1!A$5:A$10)</xm:f>
            <x14:dxf>
              <fill>
                <patternFill>
                  <bgColor rgb="FFFFFFCC"/>
                </patternFill>
              </fill>
            </x14:dxf>
          </x14:cfRule>
          <xm:sqref>F7:F26</xm:sqref>
        </x14:conditionalFormatting>
        <x14:conditionalFormatting xmlns:xm="http://schemas.microsoft.com/office/excel/2006/main">
          <x14:cfRule type="expression" priority="15" stopIfTrue="1" id="{FE50D3C7-9D48-4BB2-8C87-920936C8C208}">
            <xm:f>OR(D7=Sheet1!A$5:A$10)</xm:f>
            <x14:dxf>
              <fill>
                <patternFill>
                  <bgColor rgb="FFFFFFCC"/>
                </patternFill>
              </fill>
            </x14:dxf>
          </x14:cfRule>
          <xm:sqref>G7:G26</xm:sqref>
        </x14:conditionalFormatting>
        <x14:conditionalFormatting xmlns:xm="http://schemas.microsoft.com/office/excel/2006/main">
          <x14:cfRule type="expression" priority="13" stopIfTrue="1" id="{E2828378-F097-4F7C-8412-B008CDA80EC7}">
            <xm:f>OR(D7=Sheet1!$A$8,D7=Sheet1!$A$14)</xm:f>
            <x14:dxf>
              <fill>
                <patternFill>
                  <bgColor rgb="FFFFFFCC"/>
                </patternFill>
              </fill>
            </x14:dxf>
          </x14:cfRule>
          <xm:sqref>I7:J26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Sheet1!B$5:B$11</xm:f>
          </x14:formula1>
          <xm:sqref>D7:D26</xm:sqref>
        </x14:dataValidation>
        <x14:dataValidation type="list" allowBlank="1" showInputMessage="1" showErrorMessage="1">
          <x14:formula1>
            <xm:f>Sheet1!$A$5:$A$16</xm:f>
          </x14:formula1>
          <xm:sqref>D27:D1048576 D1:D4 D6</xm:sqref>
        </x14:dataValidation>
        <x14:dataValidation type="list" allowBlank="1" showInputMessage="1" showErrorMessage="1">
          <x14:formula1>
            <xm:f>Sheet1!$H$5:$H$6</xm:f>
          </x14:formula1>
          <xm:sqref>S7:T26</xm:sqref>
        </x14:dataValidation>
        <x14:dataValidation type="list" allowBlank="1" showInputMessage="1" showErrorMessage="1">
          <x14:formula1>
            <xm:f>Sheet1!$H$5:$H$7</xm:f>
          </x14:formula1>
          <xm:sqref>U7:U26</xm:sqref>
        </x14:dataValidation>
        <x14:dataValidation type="list" allowBlank="1" showInputMessage="1" showErrorMessage="1">
          <x14:formula1>
            <xm:f>Sheet1!$G$5:$G$6</xm:f>
          </x14:formula1>
          <xm:sqref>O7:O26</xm:sqref>
        </x14:dataValidation>
        <x14:dataValidation type="list" allowBlank="1" showInputMessage="1" showErrorMessage="1">
          <x14:formula1>
            <xm:f>Sheet1!$E$5:$E$7</xm:f>
          </x14:formula1>
          <xm:sqref>E7:E26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1"/>
  <sheetViews>
    <sheetView workbookViewId="0">
      <selection activeCell="B12" sqref="B12:B14"/>
    </sheetView>
  </sheetViews>
  <sheetFormatPr defaultRowHeight="13.5"/>
  <cols>
    <col min="1" max="1" width="21.125" customWidth="1"/>
  </cols>
  <sheetData>
    <row r="4" spans="1:8">
      <c r="A4" t="s">
        <v>32</v>
      </c>
      <c r="B4" t="s">
        <v>70</v>
      </c>
      <c r="E4" t="s">
        <v>28</v>
      </c>
      <c r="F4" t="s">
        <v>27</v>
      </c>
      <c r="G4" t="s">
        <v>26</v>
      </c>
    </row>
    <row r="5" spans="1:8">
      <c r="A5" t="s">
        <v>16</v>
      </c>
      <c r="B5" t="str">
        <f>A14</f>
        <v>耐震補強</v>
      </c>
      <c r="E5" t="s">
        <v>29</v>
      </c>
      <c r="F5" s="2">
        <v>198400</v>
      </c>
      <c r="G5" s="102">
        <v>3</v>
      </c>
      <c r="H5" s="2" t="s">
        <v>34</v>
      </c>
    </row>
    <row r="6" spans="1:8">
      <c r="A6" t="s">
        <v>17</v>
      </c>
      <c r="B6" t="str">
        <f>A8</f>
        <v>改築（耐震）</v>
      </c>
      <c r="E6" t="s">
        <v>31</v>
      </c>
      <c r="F6" s="2">
        <v>198400</v>
      </c>
      <c r="G6" s="102">
        <v>2</v>
      </c>
      <c r="H6" s="2" t="s">
        <v>35</v>
      </c>
    </row>
    <row r="7" spans="1:8">
      <c r="A7" t="s">
        <v>50</v>
      </c>
      <c r="B7" t="str">
        <f>A15</f>
        <v>耐震補強（非構造）</v>
      </c>
      <c r="E7" t="s">
        <v>30</v>
      </c>
      <c r="F7" s="2">
        <v>175100</v>
      </c>
      <c r="H7" t="s">
        <v>37</v>
      </c>
    </row>
    <row r="8" spans="1:8">
      <c r="A8" t="s">
        <v>18</v>
      </c>
      <c r="B8" t="str">
        <f>A9</f>
        <v>改築（預かり保育）</v>
      </c>
      <c r="E8" s="3"/>
      <c r="F8" s="3"/>
    </row>
    <row r="9" spans="1:8">
      <c r="A9" t="s">
        <v>51</v>
      </c>
      <c r="B9" t="str">
        <f>A7</f>
        <v>増築（感染症）</v>
      </c>
      <c r="F9" s="3"/>
    </row>
    <row r="10" spans="1:8">
      <c r="A10" t="s">
        <v>52</v>
      </c>
      <c r="B10" t="str">
        <f>A20</f>
        <v>内部改修（衛生）</v>
      </c>
      <c r="E10" s="3"/>
      <c r="F10" s="3"/>
    </row>
    <row r="11" spans="1:8">
      <c r="A11" t="s">
        <v>53</v>
      </c>
      <c r="B11" t="str">
        <f>A21</f>
        <v>内部改修（園舎）</v>
      </c>
      <c r="E11" s="3"/>
      <c r="F11" s="3"/>
    </row>
    <row r="12" spans="1:8">
      <c r="A12" t="s">
        <v>54</v>
      </c>
      <c r="B12" t="s">
        <v>53</v>
      </c>
      <c r="E12" s="3"/>
    </row>
    <row r="13" spans="1:8">
      <c r="A13" t="s">
        <v>55</v>
      </c>
      <c r="B13" t="s">
        <v>54</v>
      </c>
      <c r="E13" s="3"/>
      <c r="F13" s="3"/>
    </row>
    <row r="14" spans="1:8">
      <c r="A14" t="s">
        <v>56</v>
      </c>
      <c r="B14" t="s">
        <v>55</v>
      </c>
    </row>
    <row r="15" spans="1:8">
      <c r="A15" t="s">
        <v>39</v>
      </c>
    </row>
    <row r="16" spans="1:8">
      <c r="A16" t="s">
        <v>40</v>
      </c>
    </row>
    <row r="17" spans="1:2">
      <c r="A17" t="s">
        <v>57</v>
      </c>
      <c r="B17" s="1"/>
    </row>
    <row r="18" spans="1:2">
      <c r="A18" t="s">
        <v>58</v>
      </c>
      <c r="B18" s="1"/>
    </row>
    <row r="19" spans="1:2">
      <c r="A19" t="s">
        <v>59</v>
      </c>
    </row>
    <row r="20" spans="1:2">
      <c r="A20" t="s">
        <v>60</v>
      </c>
    </row>
    <row r="21" spans="1:2">
      <c r="A21" t="s">
        <v>61</v>
      </c>
    </row>
  </sheetData>
  <phoneticPr fontId="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0DF43116-A593-4DFB-A901-E188B8647525}">
            <xm:f>作業シート!$D$7=OR($A$5,$A$10)</xm:f>
            <x14:dxf>
              <fill>
                <patternFill>
                  <bgColor rgb="FFFFFFCC"/>
                </patternFill>
              </fill>
            </x14:dxf>
          </x14:cfRule>
          <xm:sqref>N9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作業シート</vt:lpstr>
      <vt:lpstr>記載例</vt:lpstr>
      <vt:lpstr>Sheet1</vt:lpstr>
      <vt:lpstr>記載例!Print_Area</vt:lpstr>
      <vt:lpstr>作業シート!Print_Area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hiromi-m</dc:creator>
  <cp:lastModifiedBy>m</cp:lastModifiedBy>
  <cp:lastPrinted>2021-01-14T04:05:19Z</cp:lastPrinted>
  <dcterms:created xsi:type="dcterms:W3CDTF">2005-10-31T06:59:29Z</dcterms:created>
  <dcterms:modified xsi:type="dcterms:W3CDTF">2021-01-14T04:05:30Z</dcterms:modified>
</cp:coreProperties>
</file>