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tabRatio="807" firstSheet="8" activeTab="14"/>
  </bookViews>
  <sheets>
    <sheet name="幼稚園 " sheetId="1" r:id="rId1"/>
    <sheet name="幼保連携型認定こども園" sheetId="2" r:id="rId2"/>
    <sheet name="小学校" sheetId="3" r:id="rId3"/>
    <sheet name="中学校" sheetId="4" r:id="rId4"/>
    <sheet name="中等教育学校前期課程" sheetId="5" r:id="rId5"/>
    <sheet name="高等学校" sheetId="6" r:id="rId6"/>
    <sheet name="中等教育学校後期課程" sheetId="7" r:id="rId7"/>
    <sheet name="専修学校高等課程" sheetId="8" r:id="rId8"/>
    <sheet name="専修学校専門課程" sheetId="9" r:id="rId9"/>
    <sheet name="専修学校一般課程" sheetId="10" r:id="rId10"/>
    <sheet name="各種学校" sheetId="11" r:id="rId11"/>
    <sheet name="各種・外国人・幼稚園" sheetId="12" r:id="rId12"/>
    <sheet name="各種・外国人・小学校" sheetId="13" r:id="rId13"/>
    <sheet name="各種・外国人・中学校" sheetId="14" r:id="rId14"/>
    <sheet name="各種・外国人・高校" sheetId="15" r:id="rId15"/>
  </sheets>
  <definedNames>
    <definedName name="_xlnm.Print_Area" localSheetId="14">'各種・外国人・高校'!$C$1:$X$44</definedName>
    <definedName name="_xlnm.Print_Area" localSheetId="12">'各種・外国人・小学校'!$C$1:$X$44</definedName>
    <definedName name="_xlnm.Print_Area" localSheetId="13">'各種・外国人・中学校'!$C$1:$X$44</definedName>
    <definedName name="_xlnm.Print_Area" localSheetId="11">'各種・外国人・幼稚園'!$C$1:$X$44</definedName>
    <definedName name="_xlnm.Print_Area" localSheetId="10">'各種学校'!$C$1:$X$44</definedName>
    <definedName name="_xlnm.Print_Area" localSheetId="5">'高等学校'!$C$1:$X$44</definedName>
    <definedName name="_xlnm.Print_Area" localSheetId="2">'小学校'!$C$1:$X$44</definedName>
    <definedName name="_xlnm.Print_Area" localSheetId="9">'専修学校一般課程'!$C$1:$X$44</definedName>
    <definedName name="_xlnm.Print_Area" localSheetId="7">'専修学校高等課程'!$C$1:$X$44</definedName>
    <definedName name="_xlnm.Print_Area" localSheetId="8">'専修学校専門課程'!$C$1:$X$44</definedName>
    <definedName name="_xlnm.Print_Area" localSheetId="3">'中学校'!$C$1:$X$44</definedName>
    <definedName name="_xlnm.Print_Area" localSheetId="6">'中等教育学校後期課程'!$C$1:$X$44</definedName>
    <definedName name="_xlnm.Print_Area" localSheetId="4">'中等教育学校前期課程'!$C$1:$X$44</definedName>
    <definedName name="_xlnm.Print_Area" localSheetId="0">'幼稚園 '!$C$1:$X$44</definedName>
    <definedName name="_xlnm.Print_Area" localSheetId="1">'幼保連携型認定こども園'!$C$1:$X$43</definedName>
  </definedNames>
  <calcPr fullCalcOnLoad="1"/>
</workbook>
</file>

<file path=xl/comments1.xml><?xml version="1.0" encoding="utf-8"?>
<comments xmlns="http://schemas.openxmlformats.org/spreadsheetml/2006/main">
  <authors>
    <author>松田　晃知</author>
  </authors>
  <commentLis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9"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10.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List>
</comments>
</file>

<file path=xl/comments11.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12.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3.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4.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5.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2.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3.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List>
</comments>
</file>

<file path=xl/comments4.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List>
</comments>
</file>

<file path=xl/comments5.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List>
</comments>
</file>

<file path=xl/comments6.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7.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8.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9.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List>
</comments>
</file>

<file path=xl/sharedStrings.xml><?xml version="1.0" encoding="utf-8"?>
<sst xmlns="http://schemas.openxmlformats.org/spreadsheetml/2006/main" count="2070" uniqueCount="139">
  <si>
    <t>学年組番号</t>
  </si>
  <si>
    <t>学校名</t>
  </si>
  <si>
    <t>円</t>
  </si>
  <si>
    <t>入学料</t>
  </si>
  <si>
    <t>授業料</t>
  </si>
  <si>
    <t>施設整備費等</t>
  </si>
  <si>
    <t>合計額</t>
  </si>
  <si>
    <t>補助対象月数</t>
  </si>
  <si>
    <t>控除額</t>
  </si>
  <si>
    <t>学校種</t>
  </si>
  <si>
    <t>補助対象経費</t>
  </si>
  <si>
    <t>補助率</t>
  </si>
  <si>
    <t>補助対象額</t>
  </si>
  <si>
    <t>補助限度額Ａ</t>
  </si>
  <si>
    <t>減免事由</t>
  </si>
  <si>
    <t>補助限度額Ｂ</t>
  </si>
  <si>
    <t>補助金額</t>
  </si>
  <si>
    <t>月</t>
  </si>
  <si>
    <t>／12月</t>
  </si>
  <si>
    <t>／</t>
  </si>
  <si>
    <t>補助限度額Ａと補助限度額Ｂの小さい方の額</t>
  </si>
  <si>
    <t>年</t>
  </si>
  <si>
    <t>組</t>
  </si>
  <si>
    <t>号</t>
  </si>
  <si>
    <t>生徒等氏名</t>
  </si>
  <si>
    <t>生徒等の在籍期間</t>
  </si>
  <si>
    <t>月</t>
  </si>
  <si>
    <t>日</t>
  </si>
  <si>
    <t>～</t>
  </si>
  <si>
    <t>家計支持者氏名</t>
  </si>
  <si>
    <t>姓</t>
  </si>
  <si>
    <t>名</t>
  </si>
  <si>
    <t>学科・コース名</t>
  </si>
  <si>
    <t>減免事由該当期間</t>
  </si>
  <si>
    <t>専修学校高等課程</t>
  </si>
  <si>
    <t>補助対象期間</t>
  </si>
  <si>
    <t>家計支持者の減免事由</t>
  </si>
  <si>
    <t>高等学校</t>
  </si>
  <si>
    <t>※３号該当の場合右欄を記入</t>
  </si>
  <si>
    <t>家計支持者の住所（被災時）</t>
  </si>
  <si>
    <t>家計支持者の住所（現在）</t>
  </si>
  <si>
    <t>生徒等の居所（現在）</t>
  </si>
  <si>
    <t>※控除する就学支援金の額は補助対象期間に係る就学支援金の額を記入ください。</t>
  </si>
  <si>
    <t>※学校による減免額は「減免対象経費」の範囲内とします。</t>
  </si>
  <si>
    <t>補助対象経費
（学校による減免額）</t>
  </si>
  <si>
    <t>授業料等の額（年額）</t>
  </si>
  <si>
    <t>●算出プロセス１（補助対象経費の算出）</t>
  </si>
  <si>
    <t>●算出プロセス２（補助率による補正）</t>
  </si>
  <si>
    <t>●算出プロセス３（補助限度額による補正）</t>
  </si>
  <si>
    <t>●生徒等及び家計支持者に関する事項</t>
  </si>
  <si>
    <r>
      <t>該当　　　</t>
    </r>
    <r>
      <rPr>
        <sz val="11"/>
        <color indexed="10"/>
        <rFont val="ＭＳ Ｐゴシック"/>
        <family val="3"/>
      </rPr>
      <t>※減免事由が４号該当である場合は別紙「被災状況申立書」を提出してください</t>
    </r>
  </si>
  <si>
    <t>※算出プロセス３は全て自動反映・自動計算セルになります。</t>
  </si>
  <si>
    <t>※算出プロセス２は全て自動計算セルになります。</t>
  </si>
  <si>
    <r>
      <t>※</t>
    </r>
    <r>
      <rPr>
        <b/>
        <sz val="11"/>
        <color indexed="10"/>
        <rFont val="ＭＳ Ｐゴシック"/>
        <family val="3"/>
      </rPr>
      <t>□</t>
    </r>
    <r>
      <rPr>
        <sz val="11"/>
        <rFont val="ＭＳ Ｐゴシック"/>
        <family val="3"/>
      </rPr>
      <t>内には必要な数字・金額を直接記載ください。（</t>
    </r>
    <r>
      <rPr>
        <b/>
        <sz val="11"/>
        <color indexed="10"/>
        <rFont val="ＭＳ Ｐゴシック"/>
        <family val="3"/>
      </rPr>
      <t>□</t>
    </r>
    <r>
      <rPr>
        <sz val="11"/>
        <rFont val="ＭＳ Ｐゴシック"/>
        <family val="3"/>
      </rPr>
      <t>以外の欄は記入禁止箇所又は自動計算セルになります。）</t>
    </r>
  </si>
  <si>
    <t>※必ず各空欄に必要な情報を記載ください。</t>
  </si>
  <si>
    <t>中学校</t>
  </si>
  <si>
    <t>小学校</t>
  </si>
  <si>
    <t>中等教育学校前期課程</t>
  </si>
  <si>
    <t>中等教育学校後期課程</t>
  </si>
  <si>
    <t>控除額（就園奨励費）</t>
  </si>
  <si>
    <t>控除額（被災幼児就園事業による授業料等の軽減額）</t>
  </si>
  <si>
    <t>保育料</t>
  </si>
  <si>
    <t>幼稚園</t>
  </si>
  <si>
    <t>専修学校専門課程</t>
  </si>
  <si>
    <t>専修学校一般課程</t>
  </si>
  <si>
    <t>各種学校</t>
  </si>
  <si>
    <t>※補助対象月数は、補助対象期間に係る月数を記入ください。（事務処理要領３頁参照）</t>
  </si>
  <si>
    <t>※補助対象期間は、生徒等の在籍期間と減免事由該当期間の重複期間を基に算出・記入ください。（事務処理要領３頁参照）</t>
  </si>
  <si>
    <t>／</t>
  </si>
  <si>
    <r>
      <t>※</t>
    </r>
    <r>
      <rPr>
        <b/>
        <sz val="11"/>
        <color indexed="10"/>
        <rFont val="ＭＳ Ｐゴシック"/>
        <family val="3"/>
      </rPr>
      <t>□</t>
    </r>
    <r>
      <rPr>
        <sz val="11"/>
        <rFont val="ＭＳ Ｐゴシック"/>
        <family val="3"/>
      </rPr>
      <t>内には必要な数字・金額を直接記載ください。（</t>
    </r>
    <r>
      <rPr>
        <b/>
        <sz val="11"/>
        <color indexed="10"/>
        <rFont val="ＭＳ Ｐゴシック"/>
        <family val="3"/>
      </rPr>
      <t>□</t>
    </r>
    <r>
      <rPr>
        <sz val="11"/>
        <rFont val="ＭＳ Ｐゴシック"/>
        <family val="3"/>
      </rPr>
      <t>以外の欄は記入禁止箇所又は自動計算セルになります。）</t>
    </r>
  </si>
  <si>
    <t>施設整備費等（各月徴収分）</t>
  </si>
  <si>
    <r>
      <t xml:space="preserve">入園料
</t>
    </r>
    <r>
      <rPr>
        <sz val="8"/>
        <rFont val="ＭＳ Ｐゴシック"/>
        <family val="3"/>
      </rPr>
      <t>（年度当初の施設整備費含む。）</t>
    </r>
  </si>
  <si>
    <t>～</t>
  </si>
  <si>
    <t>園児の在籍期間</t>
  </si>
  <si>
    <t>園児の居所（現在）</t>
  </si>
  <si>
    <t>園児名</t>
  </si>
  <si>
    <t>歳児</t>
  </si>
  <si>
    <t>減免対象経費</t>
  </si>
  <si>
    <t>納付すべき保育料等の額
（補助対象月数補正後）</t>
  </si>
  <si>
    <t>納付すべき授業料等の額
（補助対象月数補正後）</t>
  </si>
  <si>
    <t>納付すべき授業料等の額
（補助対象月数補正後）</t>
  </si>
  <si>
    <t>【H22総所得金額】</t>
  </si>
  <si>
    <t>【H22年課税総所得金額】</t>
  </si>
  <si>
    <t>人</t>
  </si>
  <si>
    <t>【基準課税総所得金額】</t>
  </si>
  <si>
    <t>16歳以上19歳未満</t>
  </si>
  <si>
    <t>0歳以上16歳未満</t>
  </si>
  <si>
    <t>【扶養親族数】</t>
  </si>
  <si>
    <t>判定</t>
  </si>
  <si>
    <t>平成22年課税総所得金額 ＞ 基準課税総所得金額</t>
  </si>
  <si>
    <t>判定式</t>
  </si>
  <si>
    <t>控除額
（就学支援金等）</t>
  </si>
  <si>
    <t>控除額（就学支援金等）</t>
  </si>
  <si>
    <t>※幼稚園、小学校、中学校及び高等学校に類する課程を有する外国人学校を除く</t>
  </si>
  <si>
    <t>園名</t>
  </si>
  <si>
    <t>幼保連携型認定こども園</t>
  </si>
  <si>
    <t>※園による減免額は「減免対象経費」の範囲内とします。</t>
  </si>
  <si>
    <t>補助対象経費
（園による減免額）</t>
  </si>
  <si>
    <t>※幼稚園に類する課程を有する外国人学校</t>
  </si>
  <si>
    <t>各種・外国人・幼稚園</t>
  </si>
  <si>
    <t>※小学校に類する課程を有する外国人学校</t>
  </si>
  <si>
    <t>各種・外国人・小学校</t>
  </si>
  <si>
    <t>※中学校に類する課程を有する外国人学校</t>
  </si>
  <si>
    <t>各種・外国人・中学校</t>
  </si>
  <si>
    <t>※高等学校に類する課程を有する外国人学校</t>
  </si>
  <si>
    <t>各種・外国人・高校</t>
  </si>
  <si>
    <t>※控除する就学支援金等の額は補助対象期間に係る就学支援金等の額を記入ください。</t>
  </si>
  <si>
    <r>
      <t xml:space="preserve">控除額
</t>
    </r>
    <r>
      <rPr>
        <sz val="9"/>
        <rFont val="ＭＳ Ｐゴシック"/>
        <family val="3"/>
      </rPr>
      <t>（修学支援実証事業費補助金）</t>
    </r>
  </si>
  <si>
    <t>平成28年度における幼稚園の授業料等の全国平均単価と大阪府平均単価のいずれか低い方の額</t>
  </si>
  <si>
    <t>平成28年度における小学校の授業料等の全国平均単価と大阪府平均単価のいずれか低い方の額</t>
  </si>
  <si>
    <t>平成28年度における中学校の授業料等の全国平均単価と大阪府平均単価のいずれか低い方の額</t>
  </si>
  <si>
    <t>平成28年度における高等学校の授業料等の全国平均単価と大阪府平均単価のいずれか低い方の額</t>
  </si>
  <si>
    <t>【H30総所得金額】</t>
  </si>
  <si>
    <t>【H30課税総所得金額】</t>
  </si>
  <si>
    <t>※補助限度額Ａ：平成29年度における授業料等の全国平均単価と大阪府平均単価のいずれか低い方の額</t>
  </si>
  <si>
    <t>※補助限度額Ｂ：平成30年度において当該生徒等が納付すべき授業料等の半額に相当する額</t>
  </si>
  <si>
    <t>平成30年度生徒別補助金額算定表（幼稚園用）</t>
  </si>
  <si>
    <t>平成30年度生徒別補助金額算定表（幼保連携型認定こども園用）</t>
  </si>
  <si>
    <t>※補助限度額Ａ：平成29年度における幼稚園の授業料等の全国平均単価と大阪府平均単価のいずれか低い方の額</t>
  </si>
  <si>
    <t>平成30年度生徒別補助金額算定表（小学校用）</t>
  </si>
  <si>
    <t>平成30年度生徒別補助金額算定表（中学校用）</t>
  </si>
  <si>
    <t>平成30年総所得金額 ≦ 平成22年総所得金額 × 1/2</t>
  </si>
  <si>
    <t>平成30年課税総所得金額 ≦ 基準課税総所得金額</t>
  </si>
  <si>
    <t>平成30年度生徒別補助金額算定表（中等教育学校前期課程用）</t>
  </si>
  <si>
    <t>平成30年度生徒別補助金額算定表（高等学校用）</t>
  </si>
  <si>
    <t>平成30年度生徒別補助金額算定表（中等教育学校後期課程用）</t>
  </si>
  <si>
    <t>平成30年度生徒別補助金額算定表（専修学校高等課程用）</t>
  </si>
  <si>
    <t>平成30年度生徒別補助金額算定表（専修学校専門課程用）</t>
  </si>
  <si>
    <t>※補助限度額Ａ：平成29年度における授業料等の全国平均単価と大阪府平均単価のいずれか低い方の額（専修学校専門課程は適用なし）</t>
  </si>
  <si>
    <t>平成30年度生徒別補助金額算定表（専修学校一般課程用）</t>
  </si>
  <si>
    <t>※補助限度額Ａ：平成29年度における授業料等の全国平均単価と大阪府平均単価のいずれか低い方の額（専修学校一般課程は適用なし）</t>
  </si>
  <si>
    <t>平成30年度生徒別補助金額算定表（各種学校用（※））</t>
  </si>
  <si>
    <t>※補助限度額Ａ：平成29年度における授業料等の全国平均単価と大阪府平均単価のいずれか低い方の額（各種学校は適用なし）</t>
  </si>
  <si>
    <t>平成30年度生徒別補助金額算定表（各種学校（※）用）</t>
  </si>
  <si>
    <t>※補助限度額Ａ：平成29年度における幼稚園の授業料等の全国平均単価と大阪府平均単価のいずれか低い方の額の2/3相当額</t>
  </si>
  <si>
    <t>※補助限度額Ａ：平成29年度における小学校の授業料等の全国平均単価と大阪府平均単価のいずれか低い方の額の2/3相当額</t>
  </si>
  <si>
    <t>※補助限度額Ａ：平成29年度における中学校の授業料等の全国平均単価と大阪府平均単価のいずれか低い方の額の2/3相当額</t>
  </si>
  <si>
    <t>平成30年度生徒別補助金額算定表（各種学校（※）用）</t>
  </si>
  <si>
    <t>※補助限度額Ａ：平成29年度における高等学校の授業料等の全国平均単価と大阪府平均単価のいずれか低い方の額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</si>
</sst>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s>
  <fonts count="76">
    <font>
      <sz val="11"/>
      <name val="ＭＳ Ｐゴシック"/>
      <family val="3"/>
    </font>
    <font>
      <sz val="6"/>
      <name val="ＭＳ Ｐゴシック"/>
      <family val="3"/>
    </font>
    <font>
      <sz val="11"/>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color indexed="10"/>
      <name val="ＭＳ Ｐゴシック"/>
      <family val="3"/>
    </font>
    <font>
      <b/>
      <sz val="11"/>
      <color indexed="10"/>
      <name val="ＭＳ Ｐゴシック"/>
      <family val="3"/>
    </font>
    <font>
      <b/>
      <sz val="12"/>
      <name val="ＭＳ ゴシック"/>
      <family val="3"/>
    </font>
    <font>
      <sz val="9"/>
      <name val="ＭＳ Ｐゴシック"/>
      <family val="3"/>
    </font>
    <font>
      <sz val="12"/>
      <name val="ＭＳ Ｐゴシック"/>
      <family val="3"/>
    </font>
    <font>
      <sz val="12"/>
      <color indexed="10"/>
      <name val="ＭＳ Ｐゴシック"/>
      <family val="3"/>
    </font>
    <font>
      <sz val="10"/>
      <name val="ＭＳ Ｐゴシック"/>
      <family val="3"/>
    </font>
    <font>
      <sz val="8"/>
      <name val="ＭＳ Ｐゴシック"/>
      <family val="3"/>
    </font>
    <font>
      <b/>
      <sz val="12"/>
      <color indexed="10"/>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b/>
      <sz val="12"/>
      <name val="ＭＳ Ｐゴシック"/>
      <family val="3"/>
    </font>
    <font>
      <u val="single"/>
      <sz val="11"/>
      <color indexed="10"/>
      <name val="ＭＳ Ｐゴシック"/>
      <family val="3"/>
    </font>
    <font>
      <sz val="10"/>
      <color indexed="10"/>
      <name val="ＭＳ Ｐゴシック"/>
      <family val="3"/>
    </font>
    <font>
      <sz val="11"/>
      <color indexed="12"/>
      <name val="ＭＳ Ｐゴシック"/>
      <family val="3"/>
    </font>
    <font>
      <b/>
      <sz val="11"/>
      <color indexed="10"/>
      <name val="ＭＳ ゴシック"/>
      <family val="3"/>
    </font>
    <font>
      <sz val="11"/>
      <color indexed="12"/>
      <name val="ＭＳ ゴシック"/>
      <family val="3"/>
    </font>
    <font>
      <b/>
      <sz val="26"/>
      <name val="ＭＳ Ｐゴシック"/>
      <family val="3"/>
    </font>
    <font>
      <b/>
      <sz val="11"/>
      <color indexed="12"/>
      <name val="ＭＳ Ｐゴシック"/>
      <family val="3"/>
    </font>
    <font>
      <sz val="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u val="single"/>
      <sz val="11"/>
      <name val="Calibri"/>
      <family val="3"/>
    </font>
    <font>
      <b/>
      <sz val="12"/>
      <name val="Calibri"/>
      <family val="3"/>
    </font>
    <font>
      <u val="single"/>
      <sz val="11"/>
      <color rgb="FFFF0000"/>
      <name val="Calibri"/>
      <family val="3"/>
    </font>
    <font>
      <sz val="10"/>
      <color rgb="FFFF0000"/>
      <name val="ＭＳ Ｐゴシック"/>
      <family val="3"/>
    </font>
    <font>
      <sz val="11"/>
      <color rgb="FF0000FF"/>
      <name val="Calibri"/>
      <family val="3"/>
    </font>
    <font>
      <sz val="11"/>
      <color rgb="FF0000FF"/>
      <name val="ＭＳ Ｐゴシック"/>
      <family val="3"/>
    </font>
    <font>
      <b/>
      <sz val="11"/>
      <color rgb="FFFF0000"/>
      <name val="ＭＳ ゴシック"/>
      <family val="3"/>
    </font>
    <font>
      <sz val="12"/>
      <name val="Calibri"/>
      <family val="3"/>
    </font>
    <font>
      <sz val="11"/>
      <color rgb="FF0000FF"/>
      <name val="ＭＳ ゴシック"/>
      <family val="3"/>
    </font>
    <font>
      <sz val="10"/>
      <name val="Calibri"/>
      <family val="3"/>
    </font>
    <font>
      <b/>
      <sz val="11"/>
      <color rgb="FF0000FF"/>
      <name val="Calibri"/>
      <family val="3"/>
    </font>
    <font>
      <b/>
      <sz val="11"/>
      <color rgb="FF0000FF"/>
      <name val="ＭＳ Ｐゴシック"/>
      <family val="3"/>
    </font>
    <font>
      <b/>
      <sz val="26"/>
      <name val="Calibri"/>
      <family val="3"/>
    </font>
    <font>
      <sz val="5"/>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ck">
        <color rgb="FFFF0000"/>
      </right>
      <top style="thin"/>
      <bottom style="thin"/>
    </border>
    <border>
      <left>
        <color indexed="63"/>
      </left>
      <right style="thick">
        <color rgb="FFFF0000"/>
      </right>
      <top style="thin"/>
      <bottom>
        <color indexed="63"/>
      </bottom>
    </border>
    <border>
      <left style="thin"/>
      <right>
        <color indexed="63"/>
      </right>
      <top style="double"/>
      <bottom style="thick">
        <color rgb="FFFF0000"/>
      </bottom>
    </border>
    <border>
      <left>
        <color indexed="63"/>
      </left>
      <right>
        <color indexed="63"/>
      </right>
      <top style="double"/>
      <bottom style="thick">
        <color rgb="FFFF0000"/>
      </bottom>
    </border>
    <border>
      <left>
        <color indexed="63"/>
      </left>
      <right style="thick">
        <color rgb="FFFF0000"/>
      </right>
      <top style="double"/>
      <bottom style="thick">
        <color rgb="FFFF0000"/>
      </bottom>
    </border>
    <border>
      <left style="thin"/>
      <right>
        <color indexed="63"/>
      </right>
      <top>
        <color indexed="63"/>
      </top>
      <bottom style="thin"/>
    </border>
    <border>
      <left style="thick">
        <color rgb="FFFF0000"/>
      </left>
      <right style="thick">
        <color rgb="FFFF0000"/>
      </right>
      <top style="thick">
        <color rgb="FFFF0000"/>
      </top>
      <bottom style="thick">
        <color rgb="FFFF0000"/>
      </bottom>
    </border>
    <border>
      <left>
        <color indexed="63"/>
      </left>
      <right>
        <color indexed="63"/>
      </right>
      <top>
        <color indexed="63"/>
      </top>
      <bottom style="thin"/>
    </border>
    <border>
      <left>
        <color indexed="63"/>
      </left>
      <right style="thin"/>
      <top>
        <color indexed="63"/>
      </top>
      <bottom style="thin"/>
    </border>
    <border>
      <left style="thick">
        <color rgb="FFFF0000"/>
      </left>
      <right style="thin"/>
      <top style="thin"/>
      <bottom style="thin"/>
    </border>
    <border>
      <left style="thin"/>
      <right style="thin"/>
      <top style="thin"/>
      <bottom style="thin"/>
    </border>
    <border>
      <left>
        <color indexed="63"/>
      </left>
      <right style="thin"/>
      <top>
        <color indexed="63"/>
      </top>
      <bottom style="double"/>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ck">
        <color rgb="FFFF0000"/>
      </right>
      <top style="double"/>
      <bottom style="thin"/>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ck">
        <color rgb="FFFF0000"/>
      </left>
      <right style="thin"/>
      <top style="thick">
        <color rgb="FFFF0000"/>
      </top>
      <bottom>
        <color indexed="63"/>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ck">
        <color rgb="FFFF0000"/>
      </left>
      <right style="thin"/>
      <top style="thick">
        <color rgb="FFFF0000"/>
      </top>
      <bottom style="thick">
        <color rgb="FFFF0000"/>
      </bottom>
    </border>
    <border>
      <left style="thin"/>
      <right style="thin"/>
      <top>
        <color indexed="63"/>
      </top>
      <bottom>
        <color indexed="63"/>
      </bottom>
    </border>
    <border>
      <left style="thick">
        <color rgb="FFFF0000"/>
      </left>
      <right>
        <color indexed="63"/>
      </right>
      <top style="double"/>
      <bottom style="thick">
        <color rgb="FFFF0000"/>
      </bottom>
    </border>
    <border>
      <left>
        <color indexed="63"/>
      </left>
      <right style="thin"/>
      <top style="double"/>
      <bottom style="thick">
        <color rgb="FFFF0000"/>
      </bottom>
    </border>
    <border>
      <left style="thick">
        <color rgb="FFFF0000"/>
      </left>
      <right>
        <color indexed="63"/>
      </right>
      <top style="thin"/>
      <bottom style="double"/>
    </border>
    <border>
      <left>
        <color indexed="63"/>
      </left>
      <right>
        <color indexed="63"/>
      </right>
      <top style="thin"/>
      <bottom style="double"/>
    </border>
    <border>
      <left>
        <color indexed="63"/>
      </left>
      <right style="thin"/>
      <top style="thin"/>
      <bottom style="double"/>
    </border>
    <border>
      <left style="thick">
        <color rgb="FFFF0000"/>
      </left>
      <right>
        <color indexed="63"/>
      </right>
      <top style="thin"/>
      <bottom style="thin"/>
    </border>
    <border>
      <left style="thick">
        <color rgb="FFFF0000"/>
      </left>
      <right>
        <color indexed="63"/>
      </right>
      <top style="double"/>
      <bottom style="thin"/>
    </border>
    <border>
      <left>
        <color indexed="63"/>
      </left>
      <right style="thin"/>
      <top style="double"/>
      <bottom style="thin"/>
    </border>
    <border>
      <left style="thick">
        <color rgb="FFFF0000"/>
      </left>
      <right>
        <color indexed="63"/>
      </right>
      <top style="thick">
        <color rgb="FFFF0000"/>
      </top>
      <bottom style="thin"/>
    </border>
    <border>
      <left>
        <color indexed="63"/>
      </left>
      <right>
        <color indexed="63"/>
      </right>
      <top style="thick">
        <color rgb="FFFF0000"/>
      </top>
      <bottom style="thin"/>
    </border>
    <border>
      <left>
        <color indexed="63"/>
      </left>
      <right style="thin"/>
      <top style="thick">
        <color rgb="FFFF0000"/>
      </top>
      <bottom style="thin"/>
    </border>
    <border>
      <left style="thin"/>
      <right>
        <color indexed="63"/>
      </right>
      <top style="thick">
        <color rgb="FFFF0000"/>
      </top>
      <bottom style="thin"/>
    </border>
    <border>
      <left>
        <color indexed="63"/>
      </left>
      <right style="thick">
        <color rgb="FFFF0000"/>
      </right>
      <top style="thick">
        <color rgb="FFFF0000"/>
      </top>
      <bottom style="thin"/>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color indexed="63"/>
      </left>
      <right style="thin"/>
      <top>
        <color indexed="63"/>
      </top>
      <bottom>
        <color indexed="63"/>
      </bottom>
    </border>
    <border>
      <left style="thick">
        <color rgb="FFFF0000"/>
      </left>
      <right>
        <color indexed="63"/>
      </right>
      <top>
        <color indexed="63"/>
      </top>
      <bottom style="thin"/>
    </border>
    <border diagonalDown="1">
      <left style="thin"/>
      <right style="thin"/>
      <top style="thin"/>
      <bottom style="thin"/>
      <diagonal style="thin"/>
    </border>
    <border>
      <left style="thin"/>
      <right>
        <color indexed="63"/>
      </right>
      <top>
        <color indexed="63"/>
      </top>
      <bottom>
        <color indexed="63"/>
      </bottom>
    </border>
    <border>
      <left style="thick">
        <color rgb="FFFF0000"/>
      </left>
      <right style="thin"/>
      <top style="thin"/>
      <bottom>
        <color indexed="63"/>
      </bottom>
    </border>
    <border>
      <left style="thin"/>
      <right style="thick">
        <color rgb="FFFF0000"/>
      </right>
      <top style="thin"/>
      <bottom style="thin"/>
    </border>
    <border>
      <left style="thick">
        <color rgb="FFFF0000"/>
      </left>
      <right style="thin"/>
      <top style="double"/>
      <bottom style="thin"/>
    </border>
    <border>
      <left style="thin"/>
      <right style="thin"/>
      <top style="double"/>
      <bottom style="thin"/>
    </border>
    <border>
      <left style="thin"/>
      <right style="thick">
        <color rgb="FFFF0000"/>
      </right>
      <top style="double"/>
      <bottom style="thin"/>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style="double"/>
      <bottom style="thick">
        <color rgb="FFFF0000"/>
      </bottom>
    </border>
    <border>
      <left style="thin"/>
      <right style="thin"/>
      <top style="double"/>
      <bottom style="thick">
        <color rgb="FFFF0000"/>
      </bottom>
    </border>
    <border>
      <left style="thick">
        <color rgb="FFFF0000"/>
      </left>
      <right style="thin"/>
      <top>
        <color indexed="63"/>
      </top>
      <bottom style="thick">
        <color rgb="FFFF0000"/>
      </bottom>
    </border>
    <border>
      <left style="thin"/>
      <right style="thin"/>
      <top>
        <color indexed="63"/>
      </top>
      <bottom style="thick">
        <color rgb="FFFF0000"/>
      </bottom>
    </border>
    <border>
      <left style="thin"/>
      <right style="thick">
        <color rgb="FFFF0000"/>
      </right>
      <top>
        <color indexed="63"/>
      </top>
      <bottom style="thick">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pplyNumberFormat="0" applyFill="0" applyBorder="0" applyAlignment="0" applyProtection="0"/>
    <xf numFmtId="0" fontId="59" fillId="32" borderId="0" applyNumberFormat="0" applyBorder="0" applyAlignment="0" applyProtection="0"/>
  </cellStyleXfs>
  <cellXfs count="291">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60" fillId="0" borderId="0" xfId="49" applyNumberFormat="1" applyFont="1" applyBorder="1" applyAlignment="1">
      <alignment horizontal="left" vertical="center"/>
    </xf>
    <xf numFmtId="176" fontId="51" fillId="0" borderId="0" xfId="0" applyNumberFormat="1" applyFont="1" applyBorder="1" applyAlignment="1">
      <alignment horizontal="left" vertical="center"/>
    </xf>
    <xf numFmtId="176" fontId="60" fillId="0" borderId="0" xfId="0" applyNumberFormat="1" applyFont="1" applyBorder="1" applyAlignment="1" quotePrefix="1">
      <alignment horizontal="left" vertical="center"/>
    </xf>
    <xf numFmtId="176" fontId="61" fillId="0" borderId="0" xfId="0" applyNumberFormat="1" applyFont="1" applyBorder="1" applyAlignment="1">
      <alignment horizontal="left" vertical="center"/>
    </xf>
    <xf numFmtId="176" fontId="60" fillId="0" borderId="0" xfId="0" applyNumberFormat="1" applyFont="1" applyBorder="1" applyAlignment="1">
      <alignment horizontal="left" vertical="center"/>
    </xf>
    <xf numFmtId="176" fontId="60" fillId="0" borderId="0" xfId="0" applyNumberFormat="1" applyFont="1" applyAlignment="1">
      <alignment horizontal="left"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76" fontId="60" fillId="28" borderId="12" xfId="0" applyNumberFormat="1" applyFont="1" applyFill="1" applyBorder="1" applyAlignment="1">
      <alignment horizontal="center" vertical="center"/>
    </xf>
    <xf numFmtId="176" fontId="60" fillId="28" borderId="13" xfId="0" applyNumberFormat="1" applyFont="1" applyFill="1" applyBorder="1" applyAlignment="1">
      <alignment horizontal="center" vertical="center"/>
    </xf>
    <xf numFmtId="176" fontId="60" fillId="28" borderId="10" xfId="0" applyNumberFormat="1" applyFont="1" applyFill="1" applyBorder="1" applyAlignment="1">
      <alignment horizontal="right" vertical="center"/>
    </xf>
    <xf numFmtId="0" fontId="2" fillId="28" borderId="11" xfId="0" applyFont="1" applyFill="1" applyBorder="1" applyAlignment="1">
      <alignment horizontal="center" vertical="center"/>
    </xf>
    <xf numFmtId="0" fontId="2" fillId="28" borderId="13" xfId="0" applyFont="1" applyFill="1" applyBorder="1" applyAlignment="1">
      <alignment vertical="center"/>
    </xf>
    <xf numFmtId="176" fontId="60" fillId="28" borderId="13" xfId="0" applyNumberFormat="1" applyFont="1" applyFill="1" applyBorder="1" applyAlignment="1">
      <alignment horizontal="left" vertical="center"/>
    </xf>
    <xf numFmtId="0" fontId="2" fillId="28" borderId="14" xfId="0" applyFont="1" applyFill="1" applyBorder="1" applyAlignment="1">
      <alignment vertical="center"/>
    </xf>
    <xf numFmtId="0" fontId="0" fillId="28" borderId="11" xfId="0" applyFill="1" applyBorder="1" applyAlignment="1">
      <alignment vertical="center"/>
    </xf>
    <xf numFmtId="0" fontId="2" fillId="28" borderId="11" xfId="0" applyFont="1" applyFill="1" applyBorder="1" applyAlignment="1">
      <alignment vertical="center"/>
    </xf>
    <xf numFmtId="176" fontId="60" fillId="28" borderId="11" xfId="0" applyNumberFormat="1" applyFont="1" applyFill="1" applyBorder="1" applyAlignment="1">
      <alignment horizontal="left" vertical="center"/>
    </xf>
    <xf numFmtId="0" fontId="2" fillId="28" borderId="15" xfId="0" applyFont="1" applyFill="1" applyBorder="1" applyAlignment="1">
      <alignment vertical="center"/>
    </xf>
    <xf numFmtId="0" fontId="2" fillId="33" borderId="15"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7" xfId="0" applyFont="1" applyFill="1" applyBorder="1" applyAlignment="1">
      <alignment vertical="center"/>
    </xf>
    <xf numFmtId="0" fontId="2" fillId="28" borderId="16" xfId="0" applyFont="1" applyFill="1" applyBorder="1" applyAlignment="1">
      <alignment vertical="center"/>
    </xf>
    <xf numFmtId="176" fontId="60" fillId="28" borderId="18" xfId="0" applyNumberFormat="1" applyFont="1" applyFill="1" applyBorder="1" applyAlignment="1">
      <alignment horizontal="center" vertical="center"/>
    </xf>
    <xf numFmtId="0" fontId="2" fillId="28" borderId="19" xfId="0" applyFont="1" applyFill="1" applyBorder="1" applyAlignment="1">
      <alignment vertical="center"/>
    </xf>
    <xf numFmtId="176" fontId="60" fillId="28" borderId="19" xfId="0" applyNumberFormat="1" applyFont="1" applyFill="1" applyBorder="1" applyAlignment="1">
      <alignment horizontal="center" vertical="center"/>
    </xf>
    <xf numFmtId="176" fontId="60" fillId="28" borderId="19" xfId="0" applyNumberFormat="1" applyFont="1" applyFill="1" applyBorder="1" applyAlignment="1">
      <alignment horizontal="left" vertical="center"/>
    </xf>
    <xf numFmtId="0" fontId="2" fillId="28" borderId="20" xfId="0" applyFont="1" applyFill="1" applyBorder="1" applyAlignment="1">
      <alignment vertical="center"/>
    </xf>
    <xf numFmtId="176" fontId="60" fillId="28" borderId="21" xfId="0" applyNumberFormat="1" applyFont="1" applyFill="1" applyBorder="1" applyAlignment="1">
      <alignment horizontal="right" vertical="center"/>
    </xf>
    <xf numFmtId="176" fontId="60" fillId="28" borderId="22" xfId="0" applyNumberFormat="1" applyFont="1" applyFill="1" applyBorder="1" applyAlignment="1">
      <alignment horizontal="right" vertical="center"/>
    </xf>
    <xf numFmtId="0" fontId="2" fillId="28" borderId="23" xfId="0" applyFont="1" applyFill="1" applyBorder="1" applyAlignment="1">
      <alignment vertical="center"/>
    </xf>
    <xf numFmtId="176" fontId="60" fillId="28" borderId="23" xfId="0" applyNumberFormat="1" applyFont="1" applyFill="1" applyBorder="1" applyAlignment="1">
      <alignment horizontal="left" vertical="center"/>
    </xf>
    <xf numFmtId="0" fontId="2" fillId="28" borderId="24" xfId="0" applyFont="1" applyFill="1" applyBorder="1" applyAlignment="1">
      <alignment vertical="center"/>
    </xf>
    <xf numFmtId="12" fontId="60" fillId="28" borderId="11" xfId="0" applyNumberFormat="1" applyFont="1" applyFill="1" applyBorder="1" applyAlignment="1">
      <alignment horizontal="left" vertical="center"/>
    </xf>
    <xf numFmtId="0" fontId="0" fillId="28" borderId="15" xfId="0" applyFill="1" applyBorder="1" applyAlignment="1">
      <alignment horizontal="center" vertical="center"/>
    </xf>
    <xf numFmtId="176" fontId="60" fillId="28" borderId="21" xfId="0" applyNumberFormat="1" applyFont="1" applyFill="1" applyBorder="1" applyAlignment="1">
      <alignment horizontal="left" vertical="center"/>
    </xf>
    <xf numFmtId="0" fontId="9" fillId="0" borderId="0" xfId="0" applyFont="1" applyBorder="1" applyAlignment="1">
      <alignment vertical="center"/>
    </xf>
    <xf numFmtId="176" fontId="62" fillId="0" borderId="0" xfId="0" applyNumberFormat="1" applyFont="1" applyBorder="1" applyAlignment="1">
      <alignment horizontal="left" vertical="center"/>
    </xf>
    <xf numFmtId="6" fontId="2" fillId="0" borderId="0" xfId="58" applyFont="1" applyAlignment="1">
      <alignment vertical="center"/>
    </xf>
    <xf numFmtId="6" fontId="51" fillId="0" borderId="0" xfId="58" applyFont="1" applyBorder="1" applyAlignment="1">
      <alignment horizontal="left" vertical="center"/>
    </xf>
    <xf numFmtId="6" fontId="60" fillId="0" borderId="0" xfId="58" applyFont="1" applyBorder="1" applyAlignment="1">
      <alignment horizontal="left" vertical="center"/>
    </xf>
    <xf numFmtId="6" fontId="63" fillId="0" borderId="0" xfId="58" applyFont="1" applyBorder="1" applyAlignment="1">
      <alignment horizontal="left" vertical="center"/>
    </xf>
    <xf numFmtId="6" fontId="61" fillId="0" borderId="0" xfId="58" applyFont="1" applyBorder="1" applyAlignment="1">
      <alignment horizontal="left" vertical="center"/>
    </xf>
    <xf numFmtId="6" fontId="2" fillId="0" borderId="0" xfId="58" applyFont="1" applyBorder="1" applyAlignment="1">
      <alignment vertical="center"/>
    </xf>
    <xf numFmtId="6" fontId="2" fillId="0" borderId="0" xfId="58" applyFont="1" applyBorder="1" applyAlignment="1">
      <alignment horizontal="center" vertical="center" shrinkToFit="1"/>
    </xf>
    <xf numFmtId="6" fontId="60" fillId="0" borderId="0" xfId="58" applyFont="1" applyBorder="1" applyAlignment="1">
      <alignment horizontal="center" vertical="center"/>
    </xf>
    <xf numFmtId="6" fontId="2" fillId="0" borderId="0" xfId="58" applyFont="1" applyAlignment="1">
      <alignment horizontal="center" vertical="center"/>
    </xf>
    <xf numFmtId="0" fontId="64"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176" fontId="60" fillId="0" borderId="0" xfId="58" applyNumberFormat="1" applyFont="1" applyBorder="1" applyAlignment="1">
      <alignment horizontal="center" vertical="center"/>
    </xf>
    <xf numFmtId="176" fontId="2" fillId="0" borderId="0" xfId="58" applyNumberFormat="1" applyFont="1" applyBorder="1" applyAlignment="1">
      <alignment horizontal="center" vertical="center" shrinkToFit="1"/>
    </xf>
    <xf numFmtId="176" fontId="6" fillId="0" borderId="0" xfId="0" applyNumberFormat="1" applyFont="1" applyBorder="1" applyAlignment="1">
      <alignment horizontal="center" vertical="center"/>
    </xf>
    <xf numFmtId="176" fontId="60" fillId="0" borderId="0" xfId="0" applyNumberFormat="1" applyFont="1" applyFill="1" applyBorder="1" applyAlignment="1">
      <alignment horizontal="left" vertical="center"/>
    </xf>
    <xf numFmtId="176" fontId="60" fillId="0" borderId="13"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vertical="center"/>
    </xf>
    <xf numFmtId="176" fontId="65" fillId="0" borderId="0" xfId="0" applyNumberFormat="1" applyFont="1" applyFill="1" applyBorder="1" applyAlignment="1">
      <alignment horizontal="right" vertical="center"/>
    </xf>
    <xf numFmtId="0" fontId="66" fillId="0" borderId="0" xfId="0" applyFont="1" applyFill="1" applyBorder="1" applyAlignment="1">
      <alignment horizontal="right" vertical="center"/>
    </xf>
    <xf numFmtId="0" fontId="2" fillId="0" borderId="0" xfId="0" applyFont="1" applyFill="1" applyBorder="1" applyAlignment="1">
      <alignment vertical="center"/>
    </xf>
    <xf numFmtId="176" fontId="60" fillId="28" borderId="13"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76" fontId="60" fillId="28" borderId="19" xfId="0" applyNumberFormat="1" applyFont="1" applyFill="1" applyBorder="1" applyAlignment="1">
      <alignment horizontal="center" vertical="center"/>
    </xf>
    <xf numFmtId="12" fontId="60" fillId="28" borderId="11" xfId="0" applyNumberFormat="1" applyFont="1" applyFill="1" applyBorder="1" applyAlignment="1">
      <alignment horizontal="left" vertical="center"/>
    </xf>
    <xf numFmtId="6" fontId="60" fillId="0" borderId="0" xfId="58" applyFont="1" applyBorder="1" applyAlignment="1">
      <alignment horizontal="left" vertical="center"/>
    </xf>
    <xf numFmtId="176" fontId="60" fillId="28" borderId="10" xfId="0" applyNumberFormat="1" applyFont="1" applyFill="1" applyBorder="1" applyAlignment="1">
      <alignment horizontal="right" vertical="center"/>
    </xf>
    <xf numFmtId="0" fontId="2" fillId="28" borderId="25" xfId="0" applyFont="1" applyFill="1" applyBorder="1" applyAlignment="1">
      <alignment vertical="center"/>
    </xf>
    <xf numFmtId="176" fontId="60" fillId="28" borderId="11" xfId="0" applyNumberFormat="1" applyFont="1" applyFill="1" applyBorder="1" applyAlignment="1">
      <alignment horizontal="left" vertical="center"/>
    </xf>
    <xf numFmtId="176" fontId="60" fillId="28" borderId="19" xfId="0" applyNumberFormat="1" applyFont="1" applyFill="1" applyBorder="1" applyAlignment="1">
      <alignment horizontal="center"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0" fontId="0" fillId="28" borderId="11" xfId="0" applyFill="1" applyBorder="1" applyAlignment="1">
      <alignment horizontal="right" vertical="center" shrinkToFit="1"/>
    </xf>
    <xf numFmtId="176" fontId="60" fillId="28" borderId="11" xfId="0" applyNumberFormat="1" applyFont="1" applyFill="1" applyBorder="1" applyAlignment="1">
      <alignment horizontal="center" vertical="center" shrinkToFit="1"/>
    </xf>
    <xf numFmtId="0" fontId="0" fillId="28" borderId="16" xfId="0" applyFill="1" applyBorder="1" applyAlignment="1">
      <alignment vertical="center" shrinkToFit="1"/>
    </xf>
    <xf numFmtId="0" fontId="0" fillId="28" borderId="11" xfId="0" applyFill="1" applyBorder="1" applyAlignment="1">
      <alignment horizontal="center" vertical="center" shrinkToFit="1"/>
    </xf>
    <xf numFmtId="0" fontId="2" fillId="0" borderId="26" xfId="0" applyFont="1" applyBorder="1" applyAlignment="1">
      <alignment horizontal="center" vertical="center"/>
    </xf>
    <xf numFmtId="0" fontId="67" fillId="0" borderId="26" xfId="0" applyFont="1" applyBorder="1" applyAlignment="1">
      <alignment horizontal="center" vertical="center"/>
    </xf>
    <xf numFmtId="0" fontId="2" fillId="0" borderId="26" xfId="0" applyFont="1" applyBorder="1" applyAlignment="1">
      <alignment vertical="center"/>
    </xf>
    <xf numFmtId="176" fontId="60" fillId="28" borderId="11" xfId="0" applyNumberFormat="1" applyFont="1" applyFill="1" applyBorder="1" applyAlignment="1">
      <alignment horizontal="center" vertical="center" shrinkToFit="1"/>
    </xf>
    <xf numFmtId="0" fontId="0" fillId="28" borderId="11" xfId="0" applyFill="1" applyBorder="1" applyAlignment="1">
      <alignment horizontal="right" vertical="center" shrinkToFit="1"/>
    </xf>
    <xf numFmtId="0" fontId="0" fillId="28" borderId="11" xfId="0" applyFill="1" applyBorder="1" applyAlignment="1">
      <alignment horizontal="center" vertical="center" shrinkToFit="1"/>
    </xf>
    <xf numFmtId="0" fontId="2" fillId="33" borderId="15" xfId="0" applyFont="1" applyFill="1" applyBorder="1" applyAlignment="1">
      <alignment horizontal="center" vertical="center"/>
    </xf>
    <xf numFmtId="176" fontId="60" fillId="28" borderId="11" xfId="0" applyNumberFormat="1" applyFont="1" applyFill="1" applyBorder="1" applyAlignment="1">
      <alignment horizontal="left" vertical="center"/>
    </xf>
    <xf numFmtId="176" fontId="60" fillId="28" borderId="19"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2" fontId="60" fillId="28" borderId="11" xfId="0" applyNumberFormat="1" applyFont="1" applyFill="1" applyBorder="1" applyAlignment="1">
      <alignment horizontal="left" vertical="center"/>
    </xf>
    <xf numFmtId="6" fontId="60" fillId="0" borderId="0" xfId="58" applyFont="1" applyBorder="1" applyAlignment="1">
      <alignment horizontal="left" vertical="center"/>
    </xf>
    <xf numFmtId="176" fontId="60" fillId="28" borderId="10" xfId="0" applyNumberFormat="1" applyFont="1" applyFill="1" applyBorder="1" applyAlignment="1">
      <alignment horizontal="right" vertical="center"/>
    </xf>
    <xf numFmtId="0" fontId="2" fillId="28" borderId="11" xfId="0" applyFont="1" applyFill="1" applyBorder="1" applyAlignment="1">
      <alignment horizontal="center" vertical="center"/>
    </xf>
    <xf numFmtId="0" fontId="2" fillId="28" borderId="16" xfId="0" applyFont="1" applyFill="1" applyBorder="1" applyAlignment="1">
      <alignment horizontal="center" vertical="center"/>
    </xf>
    <xf numFmtId="176" fontId="60" fillId="28" borderId="13"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176" fontId="68" fillId="0" borderId="0" xfId="0" applyNumberFormat="1" applyFont="1" applyBorder="1" applyAlignment="1">
      <alignment horizontal="left" vertical="center"/>
    </xf>
    <xf numFmtId="0" fontId="69" fillId="0" borderId="0" xfId="0" applyFont="1" applyAlignment="1">
      <alignment vertical="center"/>
    </xf>
    <xf numFmtId="0" fontId="2" fillId="28" borderId="27" xfId="0" applyFont="1" applyFill="1" applyBorder="1" applyAlignment="1">
      <alignment vertical="center"/>
    </xf>
    <xf numFmtId="38" fontId="2" fillId="28" borderId="28" xfId="49" applyFont="1" applyFill="1" applyBorder="1" applyAlignment="1">
      <alignment horizontal="center" vertical="center"/>
    </xf>
    <xf numFmtId="38" fontId="2" fillId="28" borderId="29" xfId="49" applyFont="1" applyFill="1" applyBorder="1" applyAlignment="1">
      <alignment horizontal="center" vertical="center"/>
    </xf>
    <xf numFmtId="38" fontId="2" fillId="28" borderId="30" xfId="49" applyFont="1" applyFill="1" applyBorder="1" applyAlignment="1">
      <alignment horizontal="center" vertical="center"/>
    </xf>
    <xf numFmtId="176" fontId="65" fillId="28" borderId="31" xfId="0" applyNumberFormat="1" applyFont="1" applyFill="1" applyBorder="1" applyAlignment="1">
      <alignment horizontal="right" vertical="center"/>
    </xf>
    <xf numFmtId="176" fontId="65" fillId="28" borderId="32" xfId="0" applyNumberFormat="1" applyFont="1" applyFill="1" applyBorder="1" applyAlignment="1">
      <alignment horizontal="right" vertical="center"/>
    </xf>
    <xf numFmtId="0" fontId="2" fillId="28" borderId="10" xfId="0" applyFont="1" applyFill="1" applyBorder="1" applyAlignment="1">
      <alignment horizontal="center" vertical="center"/>
    </xf>
    <xf numFmtId="0" fontId="2" fillId="28" borderId="11" xfId="0" applyFont="1" applyFill="1" applyBorder="1" applyAlignment="1">
      <alignment horizontal="center" vertical="center"/>
    </xf>
    <xf numFmtId="0" fontId="2" fillId="28" borderId="16" xfId="0" applyFont="1" applyFill="1" applyBorder="1" applyAlignment="1">
      <alignment horizontal="center" vertical="center"/>
    </xf>
    <xf numFmtId="176" fontId="60" fillId="33" borderId="12" xfId="0" applyNumberFormat="1" applyFont="1" applyFill="1" applyBorder="1" applyAlignment="1">
      <alignment horizontal="center" vertical="center" shrinkToFit="1"/>
    </xf>
    <xf numFmtId="176" fontId="60" fillId="33" borderId="13" xfId="0" applyNumberFormat="1" applyFont="1" applyFill="1" applyBorder="1" applyAlignment="1">
      <alignment horizontal="center" vertical="center" shrinkToFit="1"/>
    </xf>
    <xf numFmtId="0" fontId="0" fillId="33" borderId="14" xfId="0" applyFill="1" applyBorder="1" applyAlignment="1">
      <alignment horizontal="center" vertical="center" shrinkToFit="1"/>
    </xf>
    <xf numFmtId="176" fontId="65" fillId="28" borderId="33" xfId="0" applyNumberFormat="1" applyFont="1" applyFill="1" applyBorder="1" applyAlignment="1">
      <alignment horizontal="right" vertical="center"/>
    </xf>
    <xf numFmtId="0" fontId="66" fillId="28" borderId="33" xfId="0" applyFont="1" applyFill="1" applyBorder="1" applyAlignment="1">
      <alignment horizontal="right" vertical="center"/>
    </xf>
    <xf numFmtId="0" fontId="66" fillId="28" borderId="12" xfId="0" applyFont="1" applyFill="1" applyBorder="1" applyAlignment="1">
      <alignment horizontal="right" vertical="center"/>
    </xf>
    <xf numFmtId="181" fontId="0" fillId="28" borderId="11" xfId="0" applyNumberFormat="1" applyFill="1" applyBorder="1" applyAlignment="1">
      <alignment horizontal="right" vertical="center"/>
    </xf>
    <xf numFmtId="0" fontId="2" fillId="28" borderId="34" xfId="0" applyFont="1" applyFill="1" applyBorder="1" applyAlignment="1">
      <alignment vertical="center"/>
    </xf>
    <xf numFmtId="0" fontId="2" fillId="28" borderId="35" xfId="0" applyFont="1" applyFill="1" applyBorder="1" applyAlignment="1">
      <alignment vertical="center"/>
    </xf>
    <xf numFmtId="0" fontId="2" fillId="28" borderId="36" xfId="0" applyFont="1" applyFill="1" applyBorder="1" applyAlignment="1">
      <alignment vertical="center"/>
    </xf>
    <xf numFmtId="176" fontId="60" fillId="33" borderId="12" xfId="0" applyNumberFormat="1" applyFont="1" applyFill="1" applyBorder="1" applyAlignment="1">
      <alignment horizontal="center" vertical="center"/>
    </xf>
    <xf numFmtId="176" fontId="60" fillId="33" borderId="13" xfId="0" applyNumberFormat="1" applyFont="1" applyFill="1" applyBorder="1" applyAlignment="1">
      <alignment horizontal="center" vertical="center"/>
    </xf>
    <xf numFmtId="0" fontId="0" fillId="33" borderId="15" xfId="0" applyFill="1" applyBorder="1" applyAlignment="1">
      <alignment horizontal="center" vertical="center"/>
    </xf>
    <xf numFmtId="176" fontId="60" fillId="33" borderId="12" xfId="0" applyNumberFormat="1" applyFont="1" applyFill="1" applyBorder="1" applyAlignment="1">
      <alignment horizontal="center" vertical="center" wrapText="1"/>
    </xf>
    <xf numFmtId="176" fontId="65" fillId="28" borderId="26" xfId="0" applyNumberFormat="1" applyFont="1" applyFill="1" applyBorder="1" applyAlignment="1">
      <alignment horizontal="right" vertical="center"/>
    </xf>
    <xf numFmtId="0" fontId="66" fillId="28" borderId="26" xfId="0" applyFont="1" applyFill="1" applyBorder="1" applyAlignment="1">
      <alignment horizontal="right" vertical="center"/>
    </xf>
    <xf numFmtId="0" fontId="66" fillId="28" borderId="10" xfId="0" applyFont="1" applyFill="1" applyBorder="1" applyAlignment="1">
      <alignment horizontal="right" vertical="center"/>
    </xf>
    <xf numFmtId="176" fontId="65" fillId="28" borderId="23" xfId="0" applyNumberFormat="1" applyFont="1" applyFill="1" applyBorder="1" applyAlignment="1">
      <alignment horizontal="right" vertical="center"/>
    </xf>
    <xf numFmtId="0" fontId="66" fillId="28" borderId="23" xfId="0" applyFont="1" applyFill="1" applyBorder="1" applyAlignment="1">
      <alignment horizontal="right" vertical="center"/>
    </xf>
    <xf numFmtId="6" fontId="60" fillId="0" borderId="0" xfId="58" applyFont="1" applyBorder="1" applyAlignment="1">
      <alignment horizontal="left" vertical="center"/>
    </xf>
    <xf numFmtId="0" fontId="0" fillId="0" borderId="0" xfId="0" applyFont="1" applyAlignment="1">
      <alignment vertical="center"/>
    </xf>
    <xf numFmtId="176" fontId="70" fillId="33" borderId="10" xfId="0" applyNumberFormat="1" applyFont="1" applyFill="1" applyBorder="1" applyAlignment="1">
      <alignment horizontal="center" vertical="center" wrapText="1"/>
    </xf>
    <xf numFmtId="176" fontId="70" fillId="33" borderId="11" xfId="0" applyNumberFormat="1" applyFont="1" applyFill="1" applyBorder="1" applyAlignment="1">
      <alignment horizontal="center" vertical="center" wrapText="1"/>
    </xf>
    <xf numFmtId="0" fontId="13" fillId="33" borderId="16" xfId="0" applyFont="1" applyFill="1" applyBorder="1" applyAlignment="1">
      <alignment horizontal="center" vertical="center" wrapText="1"/>
    </xf>
    <xf numFmtId="176" fontId="60" fillId="33" borderId="26" xfId="0" applyNumberFormat="1" applyFont="1" applyFill="1" applyBorder="1" applyAlignment="1">
      <alignment horizontal="center" vertical="center"/>
    </xf>
    <xf numFmtId="0" fontId="0" fillId="33" borderId="26" xfId="0" applyFill="1" applyBorder="1" applyAlignment="1">
      <alignment horizontal="center" vertical="center"/>
    </xf>
    <xf numFmtId="176" fontId="65" fillId="28" borderId="10" xfId="0" applyNumberFormat="1" applyFont="1" applyFill="1" applyBorder="1" applyAlignment="1">
      <alignment horizontal="right" vertical="center"/>
    </xf>
    <xf numFmtId="176" fontId="60" fillId="28" borderId="26" xfId="0" applyNumberFormat="1" applyFont="1" applyFill="1" applyBorder="1" applyAlignment="1">
      <alignment horizontal="right" vertical="center"/>
    </xf>
    <xf numFmtId="176" fontId="60" fillId="28" borderId="10" xfId="0" applyNumberFormat="1" applyFont="1" applyFill="1" applyBorder="1" applyAlignment="1">
      <alignment horizontal="right" vertical="center"/>
    </xf>
    <xf numFmtId="176" fontId="60" fillId="28" borderId="28" xfId="0" applyNumberFormat="1" applyFont="1" applyFill="1" applyBorder="1" applyAlignment="1">
      <alignment horizontal="right" vertical="center"/>
    </xf>
    <xf numFmtId="176" fontId="60" fillId="28" borderId="29" xfId="0" applyNumberFormat="1" applyFont="1" applyFill="1" applyBorder="1" applyAlignment="1">
      <alignment horizontal="right" vertical="center"/>
    </xf>
    <xf numFmtId="176" fontId="60" fillId="28" borderId="30" xfId="0" applyNumberFormat="1" applyFont="1" applyFill="1" applyBorder="1" applyAlignment="1">
      <alignment horizontal="right" vertical="center"/>
    </xf>
    <xf numFmtId="176" fontId="71" fillId="28" borderId="26" xfId="0" applyNumberFormat="1" applyFont="1" applyFill="1" applyBorder="1" applyAlignment="1">
      <alignment horizontal="right" vertical="center"/>
    </xf>
    <xf numFmtId="0" fontId="72" fillId="28" borderId="26" xfId="0" applyFont="1" applyFill="1" applyBorder="1" applyAlignment="1">
      <alignment horizontal="right" vertical="center"/>
    </xf>
    <xf numFmtId="0" fontId="72" fillId="28" borderId="10" xfId="0" applyFont="1" applyFill="1" applyBorder="1" applyAlignment="1">
      <alignment horizontal="right" vertical="center"/>
    </xf>
    <xf numFmtId="176" fontId="60" fillId="33" borderId="10" xfId="0" applyNumberFormat="1" applyFont="1" applyFill="1" applyBorder="1" applyAlignment="1">
      <alignment horizontal="center" vertical="center"/>
    </xf>
    <xf numFmtId="0" fontId="0" fillId="33" borderId="11" xfId="0" applyFill="1" applyBorder="1" applyAlignment="1">
      <alignment horizontal="center" vertical="center"/>
    </xf>
    <xf numFmtId="0" fontId="0" fillId="33" borderId="15" xfId="0" applyFill="1" applyBorder="1" applyAlignment="1">
      <alignment vertical="center"/>
    </xf>
    <xf numFmtId="12" fontId="60" fillId="28" borderId="11" xfId="0" applyNumberFormat="1" applyFont="1" applyFill="1" applyBorder="1" applyAlignment="1">
      <alignment horizontal="left" vertical="center"/>
    </xf>
    <xf numFmtId="0" fontId="0" fillId="28" borderId="15" xfId="0" applyFill="1" applyBorder="1" applyAlignment="1">
      <alignment vertical="center"/>
    </xf>
    <xf numFmtId="176" fontId="60" fillId="33" borderId="11" xfId="0" applyNumberFormat="1" applyFont="1" applyFill="1" applyBorder="1" applyAlignment="1">
      <alignment horizontal="center" vertical="center"/>
    </xf>
    <xf numFmtId="176" fontId="60" fillId="33" borderId="26" xfId="0" applyNumberFormat="1" applyFont="1" applyFill="1" applyBorder="1" applyAlignment="1">
      <alignment horizontal="center" vertical="center" wrapText="1"/>
    </xf>
    <xf numFmtId="176" fontId="65" fillId="28" borderId="37" xfId="0" applyNumberFormat="1" applyFont="1" applyFill="1" applyBorder="1" applyAlignment="1">
      <alignment horizontal="right" vertical="center"/>
    </xf>
    <xf numFmtId="0" fontId="66" fillId="28" borderId="37" xfId="0" applyFont="1" applyFill="1" applyBorder="1" applyAlignment="1">
      <alignment horizontal="right" vertical="center"/>
    </xf>
    <xf numFmtId="0" fontId="66" fillId="28" borderId="21" xfId="0" applyFont="1" applyFill="1" applyBorder="1" applyAlignment="1">
      <alignment horizontal="right" vertical="center"/>
    </xf>
    <xf numFmtId="176" fontId="60" fillId="33" borderId="15" xfId="0" applyNumberFormat="1" applyFont="1" applyFill="1" applyBorder="1" applyAlignment="1">
      <alignment horizontal="center" vertical="center"/>
    </xf>
    <xf numFmtId="0" fontId="0" fillId="33" borderId="10" xfId="0" applyFill="1" applyBorder="1" applyAlignment="1">
      <alignment horizontal="center" vertical="center"/>
    </xf>
    <xf numFmtId="176" fontId="60" fillId="33" borderId="38" xfId="0" applyNumberFormat="1" applyFont="1" applyFill="1" applyBorder="1" applyAlignment="1">
      <alignment horizontal="left" vertical="center"/>
    </xf>
    <xf numFmtId="176" fontId="60" fillId="33" borderId="39" xfId="0" applyNumberFormat="1" applyFont="1" applyFill="1" applyBorder="1" applyAlignment="1">
      <alignment horizontal="left" vertical="center"/>
    </xf>
    <xf numFmtId="0" fontId="0" fillId="33" borderId="40" xfId="0" applyFill="1" applyBorder="1" applyAlignment="1">
      <alignment vertical="center"/>
    </xf>
    <xf numFmtId="176" fontId="60" fillId="28" borderId="41" xfId="0" applyNumberFormat="1" applyFont="1" applyFill="1" applyBorder="1" applyAlignment="1">
      <alignment horizontal="right" vertical="center"/>
    </xf>
    <xf numFmtId="176" fontId="60" fillId="28" borderId="42" xfId="0" applyNumberFormat="1" applyFont="1" applyFill="1" applyBorder="1" applyAlignment="1">
      <alignment horizontal="right" vertical="center"/>
    </xf>
    <xf numFmtId="176" fontId="60" fillId="28" borderId="43" xfId="0" applyNumberFormat="1" applyFont="1" applyFill="1" applyBorder="1" applyAlignment="1">
      <alignment horizontal="right" vertical="center"/>
    </xf>
    <xf numFmtId="176" fontId="60" fillId="28" borderId="44" xfId="0" applyNumberFormat="1" applyFont="1" applyFill="1" applyBorder="1" applyAlignment="1">
      <alignment horizontal="right" vertical="center"/>
    </xf>
    <xf numFmtId="176" fontId="65" fillId="28" borderId="45" xfId="0" applyNumberFormat="1" applyFont="1" applyFill="1" applyBorder="1" applyAlignment="1">
      <alignment horizontal="right" vertical="center"/>
    </xf>
    <xf numFmtId="176" fontId="65" fillId="28" borderId="12" xfId="0" applyNumberFormat="1" applyFont="1" applyFill="1" applyBorder="1" applyAlignment="1">
      <alignment horizontal="right" vertical="center"/>
    </xf>
    <xf numFmtId="176" fontId="60" fillId="28" borderId="38" xfId="0" applyNumberFormat="1" applyFont="1" applyFill="1" applyBorder="1" applyAlignment="1">
      <alignment horizontal="left" vertical="center"/>
    </xf>
    <xf numFmtId="0" fontId="0" fillId="28" borderId="39" xfId="0" applyFont="1" applyFill="1" applyBorder="1" applyAlignment="1">
      <alignment horizontal="left" vertical="center"/>
    </xf>
    <xf numFmtId="0" fontId="0" fillId="28" borderId="40" xfId="0" applyFill="1" applyBorder="1" applyAlignment="1">
      <alignment vertical="center"/>
    </xf>
    <xf numFmtId="176" fontId="60" fillId="33" borderId="46" xfId="0" applyNumberFormat="1" applyFont="1" applyFill="1" applyBorder="1" applyAlignment="1">
      <alignment horizontal="center" vertical="center"/>
    </xf>
    <xf numFmtId="176" fontId="60" fillId="33" borderId="19" xfId="0" applyNumberFormat="1" applyFont="1" applyFill="1" applyBorder="1" applyAlignment="1">
      <alignment horizontal="center" vertical="center"/>
    </xf>
    <xf numFmtId="176" fontId="60" fillId="33" borderId="47" xfId="0" applyNumberFormat="1" applyFont="1" applyFill="1" applyBorder="1" applyAlignment="1">
      <alignment horizontal="center" vertical="center"/>
    </xf>
    <xf numFmtId="176" fontId="60" fillId="28" borderId="19" xfId="0" applyNumberFormat="1" applyFont="1" applyFill="1" applyBorder="1" applyAlignment="1">
      <alignment horizontal="center" vertical="center"/>
    </xf>
    <xf numFmtId="176" fontId="60" fillId="28" borderId="10" xfId="0" applyNumberFormat="1" applyFont="1" applyFill="1" applyBorder="1" applyAlignment="1">
      <alignment horizontal="center" vertical="center" shrinkToFit="1"/>
    </xf>
    <xf numFmtId="176" fontId="60" fillId="28" borderId="11" xfId="0" applyNumberFormat="1" applyFont="1" applyFill="1" applyBorder="1" applyAlignment="1">
      <alignment horizontal="center" vertical="center" shrinkToFit="1"/>
    </xf>
    <xf numFmtId="176" fontId="60" fillId="28" borderId="11" xfId="0" applyNumberFormat="1" applyFont="1" applyFill="1" applyBorder="1" applyAlignment="1">
      <alignment horizontal="center" vertical="center"/>
    </xf>
    <xf numFmtId="176" fontId="60" fillId="33" borderId="48" xfId="0" applyNumberFormat="1" applyFont="1" applyFill="1" applyBorder="1" applyAlignment="1">
      <alignment horizontal="center" vertical="center"/>
    </xf>
    <xf numFmtId="176" fontId="60" fillId="33" borderId="49" xfId="0" applyNumberFormat="1" applyFont="1" applyFill="1" applyBorder="1" applyAlignment="1">
      <alignment horizontal="center" vertical="center"/>
    </xf>
    <xf numFmtId="176" fontId="60" fillId="33" borderId="50" xfId="0" applyNumberFormat="1" applyFont="1" applyFill="1" applyBorder="1" applyAlignment="1">
      <alignment horizontal="center" vertical="center"/>
    </xf>
    <xf numFmtId="176" fontId="60" fillId="28" borderId="49" xfId="0" applyNumberFormat="1" applyFont="1" applyFill="1" applyBorder="1" applyAlignment="1">
      <alignment horizontal="center" vertical="center"/>
    </xf>
    <xf numFmtId="0" fontId="0" fillId="28" borderId="11" xfId="0" applyFill="1" applyBorder="1" applyAlignment="1">
      <alignment horizontal="right" vertical="center" shrinkToFit="1"/>
    </xf>
    <xf numFmtId="0" fontId="0" fillId="28" borderId="11" xfId="0" applyFill="1" applyBorder="1" applyAlignment="1">
      <alignment vertical="center" shrinkToFit="1"/>
    </xf>
    <xf numFmtId="0" fontId="0" fillId="28" borderId="11" xfId="0" applyFill="1" applyBorder="1" applyAlignment="1">
      <alignment horizontal="center" vertical="center" shrinkToFit="1"/>
    </xf>
    <xf numFmtId="176" fontId="60" fillId="33" borderId="51" xfId="0" applyNumberFormat="1" applyFont="1" applyFill="1" applyBorder="1" applyAlignment="1">
      <alignment horizontal="center" vertical="center"/>
    </xf>
    <xf numFmtId="176" fontId="60" fillId="28" borderId="10" xfId="0" applyNumberFormat="1" applyFont="1" applyFill="1" applyBorder="1" applyAlignment="1">
      <alignment horizontal="left" vertical="center"/>
    </xf>
    <xf numFmtId="176" fontId="60" fillId="28" borderId="11" xfId="0" applyNumberFormat="1" applyFont="1" applyFill="1" applyBorder="1" applyAlignment="1">
      <alignment horizontal="left" vertical="center"/>
    </xf>
    <xf numFmtId="176" fontId="60" fillId="28" borderId="16" xfId="0" applyNumberFormat="1" applyFont="1" applyFill="1" applyBorder="1" applyAlignment="1">
      <alignment horizontal="left" vertical="center"/>
    </xf>
    <xf numFmtId="176" fontId="60" fillId="33" borderId="51" xfId="0" applyNumberFormat="1" applyFont="1" applyFill="1" applyBorder="1" applyAlignment="1">
      <alignment horizontal="center" vertical="center" shrinkToFit="1"/>
    </xf>
    <xf numFmtId="176" fontId="60" fillId="33" borderId="11" xfId="0" applyNumberFormat="1" applyFont="1" applyFill="1" applyBorder="1" applyAlignment="1">
      <alignment horizontal="center" vertical="center" shrinkToFit="1"/>
    </xf>
    <xf numFmtId="176" fontId="60" fillId="33" borderId="15" xfId="0" applyNumberFormat="1" applyFont="1" applyFill="1" applyBorder="1" applyAlignment="1">
      <alignment horizontal="center" vertical="center" shrinkToFit="1"/>
    </xf>
    <xf numFmtId="176" fontId="60" fillId="28" borderId="11" xfId="0" applyNumberFormat="1" applyFont="1" applyFill="1" applyBorder="1" applyAlignment="1">
      <alignment vertical="center"/>
    </xf>
    <xf numFmtId="176" fontId="60" fillId="28" borderId="16" xfId="0" applyNumberFormat="1" applyFont="1" applyFill="1" applyBorder="1" applyAlignment="1">
      <alignment vertical="center"/>
    </xf>
    <xf numFmtId="176" fontId="60" fillId="33" borderId="52" xfId="0" applyNumberFormat="1" applyFont="1" applyFill="1" applyBorder="1" applyAlignment="1">
      <alignment horizontal="center" vertical="center"/>
    </xf>
    <xf numFmtId="176" fontId="60" fillId="33" borderId="35" xfId="0" applyNumberFormat="1" applyFont="1" applyFill="1" applyBorder="1" applyAlignment="1">
      <alignment horizontal="center" vertical="center"/>
    </xf>
    <xf numFmtId="176" fontId="60" fillId="33" borderId="53" xfId="0" applyNumberFormat="1" applyFont="1" applyFill="1" applyBorder="1" applyAlignment="1">
      <alignment horizontal="center" vertical="center"/>
    </xf>
    <xf numFmtId="176" fontId="60" fillId="33" borderId="34" xfId="0" applyNumberFormat="1" applyFont="1" applyFill="1" applyBorder="1" applyAlignment="1">
      <alignment horizontal="center" vertical="center"/>
    </xf>
    <xf numFmtId="0" fontId="2" fillId="28" borderId="53" xfId="0" applyFont="1" applyFill="1" applyBorder="1" applyAlignment="1">
      <alignment vertical="center"/>
    </xf>
    <xf numFmtId="0" fontId="2" fillId="33" borderId="34" xfId="0" applyFont="1" applyFill="1" applyBorder="1" applyAlignment="1">
      <alignment horizontal="center" vertical="center"/>
    </xf>
    <xf numFmtId="0" fontId="2" fillId="33" borderId="53" xfId="0" applyFont="1" applyFill="1" applyBorder="1" applyAlignment="1">
      <alignment horizontal="center" vertical="center"/>
    </xf>
    <xf numFmtId="0" fontId="2" fillId="28" borderId="10" xfId="0" applyFont="1" applyFill="1" applyBorder="1" applyAlignment="1">
      <alignment vertical="center"/>
    </xf>
    <xf numFmtId="0" fontId="2" fillId="28" borderId="11" xfId="0" applyFont="1" applyFill="1" applyBorder="1" applyAlignment="1">
      <alignment vertical="center"/>
    </xf>
    <xf numFmtId="0" fontId="2" fillId="28" borderId="15" xfId="0" applyFont="1" applyFill="1" applyBorder="1" applyAlignment="1">
      <alignment vertical="center"/>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28" borderId="16" xfId="0" applyFont="1" applyFill="1" applyBorder="1" applyAlignment="1">
      <alignment vertical="center"/>
    </xf>
    <xf numFmtId="176" fontId="73" fillId="0" borderId="0" xfId="0" applyNumberFormat="1" applyFont="1" applyBorder="1" applyAlignment="1">
      <alignment horizontal="center" vertical="center"/>
    </xf>
    <xf numFmtId="176" fontId="60" fillId="33" borderId="54" xfId="0" applyNumberFormat="1" applyFont="1" applyFill="1" applyBorder="1" applyAlignment="1">
      <alignment horizontal="center" vertical="center"/>
    </xf>
    <xf numFmtId="176" fontId="60" fillId="33" borderId="55" xfId="0" applyNumberFormat="1" applyFont="1" applyFill="1" applyBorder="1" applyAlignment="1">
      <alignment horizontal="center" vertical="center"/>
    </xf>
    <xf numFmtId="176" fontId="60" fillId="33" borderId="56" xfId="0" applyNumberFormat="1" applyFont="1" applyFill="1" applyBorder="1" applyAlignment="1">
      <alignment horizontal="center" vertical="center"/>
    </xf>
    <xf numFmtId="176" fontId="60" fillId="28" borderId="57" xfId="0" applyNumberFormat="1" applyFont="1" applyFill="1" applyBorder="1" applyAlignment="1">
      <alignment horizontal="center" vertical="center"/>
    </xf>
    <xf numFmtId="176" fontId="60" fillId="28" borderId="55" xfId="0" applyNumberFormat="1" applyFont="1" applyFill="1" applyBorder="1" applyAlignment="1">
      <alignment horizontal="center" vertical="center"/>
    </xf>
    <xf numFmtId="176" fontId="60" fillId="28" borderId="56" xfId="0" applyNumberFormat="1" applyFont="1" applyFill="1" applyBorder="1" applyAlignment="1">
      <alignment horizontal="center" vertical="center"/>
    </xf>
    <xf numFmtId="176" fontId="60" fillId="33" borderId="57" xfId="0" applyNumberFormat="1" applyFont="1" applyFill="1" applyBorder="1" applyAlignment="1">
      <alignment horizontal="center" vertical="center"/>
    </xf>
    <xf numFmtId="176" fontId="60" fillId="28" borderId="57" xfId="0" applyNumberFormat="1" applyFont="1" applyFill="1" applyBorder="1" applyAlignment="1">
      <alignment horizontal="left" vertical="center"/>
    </xf>
    <xf numFmtId="176" fontId="60" fillId="28" borderId="55" xfId="0" applyNumberFormat="1" applyFont="1" applyFill="1" applyBorder="1" applyAlignment="1">
      <alignment horizontal="left" vertical="center"/>
    </xf>
    <xf numFmtId="176" fontId="60" fillId="28" borderId="58" xfId="0" applyNumberFormat="1" applyFont="1" applyFill="1" applyBorder="1" applyAlignment="1">
      <alignment horizontal="left" vertical="center"/>
    </xf>
    <xf numFmtId="0" fontId="2" fillId="28" borderId="10" xfId="0" applyFont="1" applyFill="1" applyBorder="1" applyAlignment="1">
      <alignment horizontal="right" vertical="center"/>
    </xf>
    <xf numFmtId="0" fontId="2" fillId="28" borderId="11" xfId="0" applyFont="1" applyFill="1" applyBorder="1" applyAlignment="1">
      <alignment horizontal="right" vertical="center"/>
    </xf>
    <xf numFmtId="0" fontId="2" fillId="28" borderId="11" xfId="0" applyFont="1" applyFill="1" applyBorder="1" applyAlignment="1">
      <alignment horizontal="left" vertical="center"/>
    </xf>
    <xf numFmtId="0" fontId="2" fillId="28" borderId="15" xfId="0" applyFont="1" applyFill="1" applyBorder="1" applyAlignment="1">
      <alignment horizontal="left" vertical="center"/>
    </xf>
    <xf numFmtId="181" fontId="66" fillId="28" borderId="11" xfId="0" applyNumberFormat="1" applyFont="1" applyFill="1" applyBorder="1" applyAlignment="1">
      <alignment vertical="center" shrinkToFit="1"/>
    </xf>
    <xf numFmtId="176" fontId="51" fillId="33" borderId="59" xfId="0" applyNumberFormat="1" applyFont="1" applyFill="1" applyBorder="1" applyAlignment="1">
      <alignment horizontal="center" vertical="center" shrinkToFit="1"/>
    </xf>
    <xf numFmtId="176" fontId="51" fillId="33" borderId="13" xfId="0" applyNumberFormat="1" applyFont="1" applyFill="1" applyBorder="1" applyAlignment="1">
      <alignment horizontal="center" vertical="center" shrinkToFit="1"/>
    </xf>
    <xf numFmtId="176" fontId="51" fillId="33" borderId="14" xfId="0" applyNumberFormat="1" applyFont="1" applyFill="1" applyBorder="1" applyAlignment="1">
      <alignment horizontal="center" vertical="center" shrinkToFit="1"/>
    </xf>
    <xf numFmtId="0" fontId="0" fillId="0" borderId="60" xfId="0" applyBorder="1" applyAlignment="1">
      <alignment horizontal="center" vertical="center" shrinkToFit="1"/>
    </xf>
    <xf numFmtId="0" fontId="0" fillId="0" borderId="0" xfId="0"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76" fontId="73" fillId="0" borderId="0" xfId="0" applyNumberFormat="1" applyFont="1" applyBorder="1" applyAlignment="1">
      <alignment horizontal="center" vertical="center" shrinkToFit="1"/>
    </xf>
    <xf numFmtId="38" fontId="2" fillId="28" borderId="38" xfId="49" applyFont="1" applyFill="1" applyBorder="1" applyAlignment="1">
      <alignment horizontal="center" vertical="center"/>
    </xf>
    <xf numFmtId="38" fontId="2" fillId="28" borderId="39" xfId="49" applyFont="1" applyFill="1" applyBorder="1" applyAlignment="1">
      <alignment horizontal="center" vertical="center"/>
    </xf>
    <xf numFmtId="38" fontId="2" fillId="28" borderId="40" xfId="49" applyFont="1" applyFill="1" applyBorder="1" applyAlignment="1">
      <alignment horizontal="center" vertical="center"/>
    </xf>
    <xf numFmtId="176" fontId="65" fillId="28" borderId="63" xfId="0" applyNumberFormat="1" applyFont="1" applyFill="1" applyBorder="1" applyAlignment="1">
      <alignment horizontal="right" vertical="center"/>
    </xf>
    <xf numFmtId="0" fontId="66" fillId="28" borderId="63" xfId="0" applyFont="1" applyFill="1" applyBorder="1" applyAlignment="1">
      <alignment horizontal="right" vertical="center"/>
    </xf>
    <xf numFmtId="0" fontId="66" fillId="28" borderId="38" xfId="0" applyFont="1" applyFill="1" applyBorder="1" applyAlignment="1">
      <alignment horizontal="right" vertical="center"/>
    </xf>
    <xf numFmtId="176" fontId="65" fillId="28" borderId="64" xfId="0" applyNumberFormat="1" applyFont="1" applyFill="1" applyBorder="1" applyAlignment="1">
      <alignment horizontal="right" vertical="center"/>
    </xf>
    <xf numFmtId="176" fontId="65" fillId="28" borderId="0" xfId="0" applyNumberFormat="1" applyFont="1" applyFill="1" applyBorder="1" applyAlignment="1">
      <alignment horizontal="right" vertical="center"/>
    </xf>
    <xf numFmtId="176" fontId="60" fillId="33" borderId="65" xfId="0" applyNumberFormat="1" applyFont="1" applyFill="1" applyBorder="1" applyAlignment="1">
      <alignment horizontal="center" vertical="center"/>
    </xf>
    <xf numFmtId="176" fontId="60" fillId="33" borderId="33" xfId="0" applyNumberFormat="1" applyFont="1" applyFill="1" applyBorder="1" applyAlignment="1">
      <alignment horizontal="center" vertical="center"/>
    </xf>
    <xf numFmtId="0" fontId="0" fillId="33" borderId="33" xfId="0" applyFill="1" applyBorder="1" applyAlignment="1">
      <alignment horizontal="center" vertical="center"/>
    </xf>
    <xf numFmtId="176" fontId="60" fillId="28" borderId="12" xfId="0" applyNumberFormat="1" applyFont="1" applyFill="1" applyBorder="1" applyAlignment="1">
      <alignment horizontal="left" vertical="center"/>
    </xf>
    <xf numFmtId="0" fontId="0" fillId="28" borderId="13" xfId="0" applyFill="1" applyBorder="1" applyAlignment="1">
      <alignment vertical="center"/>
    </xf>
    <xf numFmtId="0" fontId="0" fillId="28" borderId="17" xfId="0" applyFill="1" applyBorder="1" applyAlignment="1">
      <alignment vertical="center"/>
    </xf>
    <xf numFmtId="0" fontId="0" fillId="33" borderId="15" xfId="0" applyFill="1" applyBorder="1" applyAlignment="1">
      <alignment horizontal="center" vertical="center" shrinkToFit="1"/>
    </xf>
    <xf numFmtId="176" fontId="60" fillId="33" borderId="25"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0" fontId="2" fillId="28" borderId="26" xfId="0" applyFont="1" applyFill="1" applyBorder="1" applyAlignment="1">
      <alignment vertical="center"/>
    </xf>
    <xf numFmtId="0" fontId="0" fillId="28" borderId="26" xfId="0" applyFill="1" applyBorder="1" applyAlignment="1">
      <alignment vertical="center"/>
    </xf>
    <xf numFmtId="0" fontId="0" fillId="28" borderId="66" xfId="0" applyFill="1" applyBorder="1" applyAlignment="1">
      <alignment vertical="center"/>
    </xf>
    <xf numFmtId="176" fontId="60" fillId="28" borderId="26" xfId="0" applyNumberFormat="1" applyFont="1" applyFill="1" applyBorder="1" applyAlignment="1">
      <alignment horizontal="left" vertical="center"/>
    </xf>
    <xf numFmtId="176" fontId="60" fillId="28" borderId="13" xfId="0" applyNumberFormat="1" applyFont="1" applyFill="1" applyBorder="1" applyAlignment="1">
      <alignment horizontal="center" vertical="center"/>
    </xf>
    <xf numFmtId="0" fontId="0" fillId="28" borderId="13" xfId="0" applyFill="1" applyBorder="1" applyAlignment="1">
      <alignment horizontal="center" vertical="center"/>
    </xf>
    <xf numFmtId="176" fontId="60" fillId="33" borderId="67" xfId="0" applyNumberFormat="1" applyFont="1" applyFill="1" applyBorder="1" applyAlignment="1">
      <alignment horizontal="center" vertical="center"/>
    </xf>
    <xf numFmtId="176" fontId="60" fillId="33" borderId="68" xfId="0" applyNumberFormat="1" applyFont="1" applyFill="1" applyBorder="1" applyAlignment="1">
      <alignment horizontal="center" vertical="center"/>
    </xf>
    <xf numFmtId="0" fontId="0" fillId="33" borderId="68" xfId="0" applyFill="1" applyBorder="1" applyAlignment="1">
      <alignment horizontal="center" vertical="center"/>
    </xf>
    <xf numFmtId="0" fontId="0" fillId="33" borderId="53" xfId="0" applyFill="1" applyBorder="1" applyAlignment="1">
      <alignment horizontal="center" vertical="center"/>
    </xf>
    <xf numFmtId="0" fontId="2" fillId="28" borderId="68" xfId="0" applyFont="1" applyFill="1" applyBorder="1" applyAlignment="1">
      <alignment vertical="center"/>
    </xf>
    <xf numFmtId="0" fontId="0" fillId="28" borderId="68" xfId="0" applyFill="1" applyBorder="1" applyAlignment="1">
      <alignment vertical="center"/>
    </xf>
    <xf numFmtId="0" fontId="0" fillId="28" borderId="69" xfId="0" applyFill="1" applyBorder="1" applyAlignment="1">
      <alignment vertical="center"/>
    </xf>
    <xf numFmtId="0" fontId="2" fillId="28" borderId="10" xfId="0" applyFont="1" applyFill="1" applyBorder="1" applyAlignment="1">
      <alignment horizontal="left" vertical="center"/>
    </xf>
    <xf numFmtId="176" fontId="60" fillId="33" borderId="70" xfId="0" applyNumberFormat="1" applyFont="1" applyFill="1" applyBorder="1" applyAlignment="1">
      <alignment horizontal="center" vertical="center"/>
    </xf>
    <xf numFmtId="176" fontId="60" fillId="33" borderId="71" xfId="0" applyNumberFormat="1" applyFont="1" applyFill="1" applyBorder="1" applyAlignment="1">
      <alignment horizontal="center" vertical="center"/>
    </xf>
    <xf numFmtId="0" fontId="0" fillId="33" borderId="71" xfId="0" applyFill="1" applyBorder="1" applyAlignment="1">
      <alignment horizontal="center" vertical="center"/>
    </xf>
    <xf numFmtId="0" fontId="0" fillId="28" borderId="56" xfId="0" applyFill="1" applyBorder="1" applyAlignment="1">
      <alignment horizontal="center" vertical="center"/>
    </xf>
    <xf numFmtId="176" fontId="60" fillId="28" borderId="71" xfId="0" applyNumberFormat="1" applyFont="1" applyFill="1" applyBorder="1" applyAlignment="1">
      <alignment horizontal="left" vertical="center"/>
    </xf>
    <xf numFmtId="0" fontId="0" fillId="28" borderId="71" xfId="0" applyFill="1" applyBorder="1" applyAlignment="1">
      <alignment vertical="center"/>
    </xf>
    <xf numFmtId="0" fontId="0" fillId="28" borderId="72" xfId="0" applyFill="1" applyBorder="1" applyAlignment="1">
      <alignment vertical="center"/>
    </xf>
    <xf numFmtId="0" fontId="0" fillId="28" borderId="11" xfId="0" applyFill="1" applyBorder="1" applyAlignment="1">
      <alignment horizontal="center" vertical="center"/>
    </xf>
    <xf numFmtId="176" fontId="60" fillId="33" borderId="73" xfId="0" applyNumberFormat="1" applyFont="1" applyFill="1" applyBorder="1" applyAlignment="1">
      <alignment horizontal="center" vertical="center"/>
    </xf>
    <xf numFmtId="176" fontId="60" fillId="33" borderId="74" xfId="0" applyNumberFormat="1" applyFont="1" applyFill="1" applyBorder="1" applyAlignment="1">
      <alignment horizontal="center" vertical="center"/>
    </xf>
    <xf numFmtId="0" fontId="0" fillId="33" borderId="74" xfId="0" applyFill="1" applyBorder="1" applyAlignment="1">
      <alignment horizontal="center" vertical="center"/>
    </xf>
    <xf numFmtId="0" fontId="0" fillId="28" borderId="19" xfId="0" applyFill="1" applyBorder="1" applyAlignment="1">
      <alignment horizontal="center" vertical="center"/>
    </xf>
    <xf numFmtId="176" fontId="60" fillId="28" borderId="57" xfId="0" applyNumberFormat="1" applyFont="1" applyFill="1" applyBorder="1" applyAlignment="1">
      <alignment horizontal="center" vertical="center" shrinkToFit="1"/>
    </xf>
    <xf numFmtId="176" fontId="60" fillId="28" borderId="55" xfId="0" applyNumberFormat="1" applyFont="1" applyFill="1" applyBorder="1" applyAlignment="1">
      <alignment horizontal="center" vertical="center" shrinkToFit="1"/>
    </xf>
    <xf numFmtId="0" fontId="0" fillId="28" borderId="56" xfId="0" applyFill="1" applyBorder="1" applyAlignment="1">
      <alignment horizontal="center" vertical="center" shrinkToFit="1"/>
    </xf>
    <xf numFmtId="176" fontId="60" fillId="28" borderId="75" xfId="0" applyNumberFormat="1" applyFont="1" applyFill="1" applyBorder="1" applyAlignment="1">
      <alignment horizontal="right" vertical="center"/>
    </xf>
    <xf numFmtId="176" fontId="60" fillId="28" borderId="76" xfId="0" applyNumberFormat="1" applyFont="1" applyFill="1" applyBorder="1" applyAlignment="1">
      <alignment horizontal="right" vertical="center"/>
    </xf>
    <xf numFmtId="176" fontId="60" fillId="28" borderId="77" xfId="0" applyNumberFormat="1" applyFont="1" applyFill="1" applyBorder="1" applyAlignment="1">
      <alignment horizontal="right" vertical="center"/>
    </xf>
    <xf numFmtId="176" fontId="65" fillId="28" borderId="21" xfId="0" applyNumberFormat="1" applyFont="1" applyFill="1" applyBorder="1" applyAlignment="1">
      <alignment horizontal="right" vertical="center"/>
    </xf>
    <xf numFmtId="176" fontId="60" fillId="28" borderId="63" xfId="0" applyNumberFormat="1" applyFont="1" applyFill="1" applyBorder="1" applyAlignment="1">
      <alignment horizontal="right" vertical="center"/>
    </xf>
    <xf numFmtId="176" fontId="60" fillId="28" borderId="38" xfId="0" applyNumberFormat="1" applyFont="1" applyFill="1" applyBorder="1" applyAlignment="1">
      <alignment horizontal="right" vertical="center"/>
    </xf>
    <xf numFmtId="176" fontId="74" fillId="33" borderId="10" xfId="0" applyNumberFormat="1" applyFont="1" applyFill="1" applyBorder="1" applyAlignment="1">
      <alignment horizontal="left" vertical="center" wrapText="1"/>
    </xf>
    <xf numFmtId="176" fontId="74" fillId="33" borderId="11" xfId="0" applyNumberFormat="1" applyFont="1" applyFill="1" applyBorder="1" applyAlignment="1">
      <alignment horizontal="left" vertical="center" wrapText="1"/>
    </xf>
    <xf numFmtId="176" fontId="74" fillId="33" borderId="15"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C1:AA54"/>
  <sheetViews>
    <sheetView view="pageBreakPreview" zoomScale="75" zoomScaleNormal="145" zoomScaleSheetLayoutView="75" zoomScalePageLayoutView="0" workbookViewId="0" topLeftCell="A19">
      <selection activeCell="AA17" sqref="AA1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116</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10" t="s">
        <v>9</v>
      </c>
      <c r="E5" s="211"/>
      <c r="F5" s="211"/>
      <c r="G5" s="212"/>
      <c r="H5" s="213" t="s">
        <v>62</v>
      </c>
      <c r="I5" s="214"/>
      <c r="J5" s="214"/>
      <c r="K5" s="215"/>
      <c r="L5" s="216" t="s">
        <v>94</v>
      </c>
      <c r="M5" s="211"/>
      <c r="N5" s="211"/>
      <c r="O5" s="212"/>
      <c r="P5" s="217"/>
      <c r="Q5" s="218"/>
      <c r="R5" s="218"/>
      <c r="S5" s="218"/>
      <c r="T5" s="218"/>
      <c r="U5" s="218"/>
      <c r="V5" s="218"/>
      <c r="W5" s="219"/>
    </row>
    <row r="6" spans="3:23" ht="24.75" customHeight="1">
      <c r="C6" s="1"/>
      <c r="D6" s="187" t="s">
        <v>76</v>
      </c>
      <c r="E6" s="154"/>
      <c r="F6" s="154"/>
      <c r="G6" s="159"/>
      <c r="H6" s="220"/>
      <c r="I6" s="221"/>
      <c r="J6" s="221"/>
      <c r="K6" s="222" t="s">
        <v>76</v>
      </c>
      <c r="L6" s="222"/>
      <c r="M6" s="223"/>
      <c r="N6" s="111"/>
      <c r="O6" s="112"/>
      <c r="P6" s="112"/>
      <c r="Q6" s="112"/>
      <c r="R6" s="112"/>
      <c r="S6" s="112"/>
      <c r="T6" s="112"/>
      <c r="U6" s="112"/>
      <c r="V6" s="112"/>
      <c r="W6" s="113"/>
    </row>
    <row r="7" spans="3:23" ht="24.75" customHeight="1">
      <c r="C7" s="1"/>
      <c r="D7" s="187" t="s">
        <v>75</v>
      </c>
      <c r="E7" s="154"/>
      <c r="F7" s="154"/>
      <c r="G7" s="159"/>
      <c r="H7" s="149" t="s">
        <v>30</v>
      </c>
      <c r="I7" s="159"/>
      <c r="J7" s="203"/>
      <c r="K7" s="204"/>
      <c r="L7" s="204"/>
      <c r="M7" s="204"/>
      <c r="N7" s="204"/>
      <c r="O7" s="205"/>
      <c r="P7" s="206" t="s">
        <v>31</v>
      </c>
      <c r="Q7" s="207"/>
      <c r="R7" s="203"/>
      <c r="S7" s="204"/>
      <c r="T7" s="204"/>
      <c r="U7" s="204"/>
      <c r="V7" s="204"/>
      <c r="W7" s="208"/>
    </row>
    <row r="8" spans="4:23" ht="24.75" customHeight="1">
      <c r="D8" s="187" t="s">
        <v>74</v>
      </c>
      <c r="E8" s="154"/>
      <c r="F8" s="154"/>
      <c r="G8" s="159"/>
      <c r="H8" s="188"/>
      <c r="I8" s="189"/>
      <c r="J8" s="189"/>
      <c r="K8" s="189"/>
      <c r="L8" s="189"/>
      <c r="M8" s="189"/>
      <c r="N8" s="189"/>
      <c r="O8" s="189"/>
      <c r="P8" s="189"/>
      <c r="Q8" s="189"/>
      <c r="R8" s="189"/>
      <c r="S8" s="189"/>
      <c r="T8" s="189"/>
      <c r="U8" s="189"/>
      <c r="V8" s="189"/>
      <c r="W8" s="190"/>
    </row>
    <row r="9" spans="4:23" ht="24.75" customHeight="1" thickBot="1">
      <c r="D9" s="180" t="s">
        <v>73</v>
      </c>
      <c r="E9" s="181"/>
      <c r="F9" s="181"/>
      <c r="G9" s="182"/>
      <c r="H9" s="12"/>
      <c r="I9" s="16" t="s">
        <v>21</v>
      </c>
      <c r="J9" s="65"/>
      <c r="K9" s="16" t="s">
        <v>26</v>
      </c>
      <c r="L9" s="65"/>
      <c r="M9" s="16" t="s">
        <v>27</v>
      </c>
      <c r="N9" s="183" t="s">
        <v>72</v>
      </c>
      <c r="O9" s="183"/>
      <c r="P9" s="65"/>
      <c r="Q9" s="16" t="s">
        <v>21</v>
      </c>
      <c r="R9" s="65"/>
      <c r="S9" s="16" t="s">
        <v>26</v>
      </c>
      <c r="T9" s="65"/>
      <c r="U9" s="16" t="s">
        <v>27</v>
      </c>
      <c r="V9" s="17"/>
      <c r="W9" s="25"/>
    </row>
    <row r="10" spans="4:23" ht="24.75" customHeight="1" thickTop="1">
      <c r="D10" s="196" t="s">
        <v>29</v>
      </c>
      <c r="E10" s="197"/>
      <c r="F10" s="197"/>
      <c r="G10" s="198"/>
      <c r="H10" s="199" t="s">
        <v>30</v>
      </c>
      <c r="I10" s="198"/>
      <c r="J10" s="121"/>
      <c r="K10" s="122"/>
      <c r="L10" s="122"/>
      <c r="M10" s="122"/>
      <c r="N10" s="122"/>
      <c r="O10" s="200"/>
      <c r="P10" s="201" t="s">
        <v>31</v>
      </c>
      <c r="Q10" s="202"/>
      <c r="R10" s="121"/>
      <c r="S10" s="122"/>
      <c r="T10" s="122"/>
      <c r="U10" s="122"/>
      <c r="V10" s="122"/>
      <c r="W10" s="123"/>
    </row>
    <row r="11" spans="4:23" ht="24.75" customHeight="1">
      <c r="D11" s="187" t="s">
        <v>40</v>
      </c>
      <c r="E11" s="154"/>
      <c r="F11" s="154"/>
      <c r="G11" s="159"/>
      <c r="H11" s="188"/>
      <c r="I11" s="189"/>
      <c r="J11" s="189"/>
      <c r="K11" s="189"/>
      <c r="L11" s="189"/>
      <c r="M11" s="189"/>
      <c r="N11" s="189"/>
      <c r="O11" s="189"/>
      <c r="P11" s="189"/>
      <c r="Q11" s="189"/>
      <c r="R11" s="189"/>
      <c r="S11" s="189"/>
      <c r="T11" s="189"/>
      <c r="U11" s="189"/>
      <c r="V11" s="189"/>
      <c r="W11" s="190"/>
    </row>
    <row r="12" spans="4:23" ht="24.75" customHeight="1">
      <c r="D12" s="191" t="s">
        <v>39</v>
      </c>
      <c r="E12" s="192"/>
      <c r="F12" s="192"/>
      <c r="G12" s="193"/>
      <c r="H12" s="188"/>
      <c r="I12" s="189"/>
      <c r="J12" s="189"/>
      <c r="K12" s="189"/>
      <c r="L12" s="189"/>
      <c r="M12" s="189"/>
      <c r="N12" s="189"/>
      <c r="O12" s="189"/>
      <c r="P12" s="189"/>
      <c r="Q12" s="189"/>
      <c r="R12" s="189"/>
      <c r="S12" s="189"/>
      <c r="T12" s="189"/>
      <c r="U12" s="189"/>
      <c r="V12" s="189"/>
      <c r="W12" s="190"/>
    </row>
    <row r="13" spans="4:27" ht="24.75" customHeight="1">
      <c r="D13" s="187" t="s">
        <v>36</v>
      </c>
      <c r="E13" s="154"/>
      <c r="F13" s="154"/>
      <c r="G13" s="159"/>
      <c r="H13" s="68"/>
      <c r="I13" s="66" t="s">
        <v>23</v>
      </c>
      <c r="J13" s="194" t="s">
        <v>50</v>
      </c>
      <c r="K13" s="194"/>
      <c r="L13" s="194"/>
      <c r="M13" s="194"/>
      <c r="N13" s="194"/>
      <c r="O13" s="194"/>
      <c r="P13" s="194"/>
      <c r="Q13" s="194"/>
      <c r="R13" s="194"/>
      <c r="S13" s="194"/>
      <c r="T13" s="194"/>
      <c r="U13" s="194"/>
      <c r="V13" s="194"/>
      <c r="W13" s="195"/>
      <c r="Z13" s="85" t="s">
        <v>88</v>
      </c>
      <c r="AA13" s="85" t="s">
        <v>90</v>
      </c>
    </row>
    <row r="14" spans="3:27" ht="24.75" customHeight="1">
      <c r="C14" s="1"/>
      <c r="D14" s="225" t="s">
        <v>38</v>
      </c>
      <c r="E14" s="226"/>
      <c r="F14" s="226"/>
      <c r="G14" s="227"/>
      <c r="H14" s="177" t="s">
        <v>81</v>
      </c>
      <c r="I14" s="178"/>
      <c r="J14" s="178"/>
      <c r="K14" s="178"/>
      <c r="L14" s="120"/>
      <c r="M14" s="120"/>
      <c r="N14" s="120"/>
      <c r="O14" s="66" t="s">
        <v>2</v>
      </c>
      <c r="P14" s="179" t="s">
        <v>112</v>
      </c>
      <c r="Q14" s="179"/>
      <c r="R14" s="179"/>
      <c r="S14" s="179"/>
      <c r="T14" s="120"/>
      <c r="U14" s="120"/>
      <c r="V14" s="120"/>
      <c r="W14" s="67"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180" t="s">
        <v>33</v>
      </c>
      <c r="E17" s="181"/>
      <c r="F17" s="181"/>
      <c r="G17" s="182"/>
      <c r="H17" s="68"/>
      <c r="I17" s="20" t="s">
        <v>21</v>
      </c>
      <c r="J17" s="69"/>
      <c r="K17" s="20" t="s">
        <v>26</v>
      </c>
      <c r="L17" s="69"/>
      <c r="M17" s="20" t="s">
        <v>27</v>
      </c>
      <c r="N17" s="183" t="s">
        <v>72</v>
      </c>
      <c r="O17" s="183"/>
      <c r="P17" s="69"/>
      <c r="Q17" s="20" t="s">
        <v>21</v>
      </c>
      <c r="R17" s="69"/>
      <c r="S17" s="20" t="s">
        <v>26</v>
      </c>
      <c r="T17" s="69"/>
      <c r="U17" s="20" t="s">
        <v>27</v>
      </c>
      <c r="V17" s="21"/>
      <c r="W17" s="26"/>
    </row>
    <row r="18" spans="4:23" ht="24.75" customHeight="1" thickBot="1" thickTop="1">
      <c r="D18" s="173" t="s">
        <v>35</v>
      </c>
      <c r="E18" s="174"/>
      <c r="F18" s="174"/>
      <c r="G18" s="175"/>
      <c r="H18" s="27"/>
      <c r="I18" s="28" t="s">
        <v>21</v>
      </c>
      <c r="J18" s="70"/>
      <c r="K18" s="28" t="s">
        <v>26</v>
      </c>
      <c r="L18" s="70"/>
      <c r="M18" s="28" t="s">
        <v>27</v>
      </c>
      <c r="N18" s="176" t="s">
        <v>72</v>
      </c>
      <c r="O18" s="176"/>
      <c r="P18" s="70"/>
      <c r="Q18" s="28" t="s">
        <v>21</v>
      </c>
      <c r="R18" s="70"/>
      <c r="S18" s="28" t="s">
        <v>26</v>
      </c>
      <c r="T18" s="70"/>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30" customHeight="1" thickBot="1">
      <c r="C22" s="1"/>
      <c r="D22" s="161"/>
      <c r="E22" s="162"/>
      <c r="F22" s="162"/>
      <c r="G22" s="163"/>
      <c r="H22" s="127" t="s">
        <v>71</v>
      </c>
      <c r="I22" s="125"/>
      <c r="J22" s="125"/>
      <c r="K22" s="126"/>
      <c r="L22" s="124" t="s">
        <v>61</v>
      </c>
      <c r="M22" s="125"/>
      <c r="N22" s="125"/>
      <c r="O22" s="126"/>
      <c r="P22" s="114" t="s">
        <v>70</v>
      </c>
      <c r="Q22" s="115"/>
      <c r="R22" s="115"/>
      <c r="S22" s="11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78</v>
      </c>
      <c r="E25" s="138"/>
      <c r="F25" s="138"/>
      <c r="G25" s="139"/>
      <c r="H25" s="117">
        <f>ROUNDDOWN(H23*H24/12,0)</f>
        <v>0</v>
      </c>
      <c r="I25" s="117"/>
      <c r="J25" s="169"/>
      <c r="K25" s="18" t="s">
        <v>2</v>
      </c>
      <c r="L25" s="168">
        <f>ROUNDDOWN(L23*L24/12,0)</f>
        <v>0</v>
      </c>
      <c r="M25" s="117"/>
      <c r="N25" s="169"/>
      <c r="O25" s="18" t="s">
        <v>2</v>
      </c>
      <c r="P25" s="168">
        <f>ROUNDDOWN(P23*P24/12,0)</f>
        <v>0</v>
      </c>
      <c r="Q25" s="117"/>
      <c r="R25" s="169"/>
      <c r="S25" s="22" t="s">
        <v>2</v>
      </c>
      <c r="T25" s="128">
        <f>SUM(H25,L25,P25)</f>
        <v>0</v>
      </c>
      <c r="U25" s="129"/>
      <c r="V25" s="130"/>
      <c r="W25" s="22" t="s">
        <v>2</v>
      </c>
    </row>
    <row r="26" spans="4:23" ht="24.75" customHeight="1" thickBot="1" thickTop="1">
      <c r="D26" s="138" t="s">
        <v>59</v>
      </c>
      <c r="E26" s="138"/>
      <c r="F26" s="138"/>
      <c r="G26" s="160"/>
      <c r="H26" s="106"/>
      <c r="I26" s="107"/>
      <c r="J26" s="107"/>
      <c r="K26" s="107"/>
      <c r="L26" s="107"/>
      <c r="M26" s="107"/>
      <c r="N26" s="107"/>
      <c r="O26" s="107"/>
      <c r="P26" s="107"/>
      <c r="Q26" s="107"/>
      <c r="R26" s="108"/>
      <c r="S26" s="18" t="s">
        <v>2</v>
      </c>
      <c r="T26" s="117">
        <f>H26</f>
        <v>0</v>
      </c>
      <c r="U26" s="118"/>
      <c r="V26" s="119"/>
      <c r="W26" s="18" t="s">
        <v>2</v>
      </c>
    </row>
    <row r="27" spans="4:23" ht="24.75" customHeight="1" thickBot="1" thickTop="1">
      <c r="D27" s="135" t="s">
        <v>60</v>
      </c>
      <c r="E27" s="136"/>
      <c r="F27" s="136"/>
      <c r="G27" s="137"/>
      <c r="H27" s="106"/>
      <c r="I27" s="107"/>
      <c r="J27" s="107"/>
      <c r="K27" s="107"/>
      <c r="L27" s="107"/>
      <c r="M27" s="107"/>
      <c r="N27" s="107"/>
      <c r="O27" s="107"/>
      <c r="P27" s="107"/>
      <c r="Q27" s="107"/>
      <c r="R27" s="108"/>
      <c r="S27" s="18" t="s">
        <v>2</v>
      </c>
      <c r="T27" s="117">
        <f>H27</f>
        <v>0</v>
      </c>
      <c r="U27" s="118"/>
      <c r="V27" s="119"/>
      <c r="W27" s="18" t="s">
        <v>2</v>
      </c>
    </row>
    <row r="28" spans="4:23" ht="24.75" customHeight="1" thickBot="1" thickTop="1">
      <c r="D28" s="155" t="s">
        <v>77</v>
      </c>
      <c r="E28" s="138"/>
      <c r="F28" s="138"/>
      <c r="G28" s="139"/>
      <c r="H28" s="109">
        <f>T25-H26-H27</f>
        <v>0</v>
      </c>
      <c r="I28" s="110"/>
      <c r="J28" s="110"/>
      <c r="K28" s="110"/>
      <c r="L28" s="110"/>
      <c r="M28" s="110"/>
      <c r="N28" s="110"/>
      <c r="O28" s="110"/>
      <c r="P28" s="110"/>
      <c r="Q28" s="110"/>
      <c r="R28" s="110"/>
      <c r="S28" s="18" t="s">
        <v>2</v>
      </c>
      <c r="T28" s="128">
        <f>SUM(H28,L28,P28)</f>
        <v>0</v>
      </c>
      <c r="U28" s="129"/>
      <c r="V28" s="130"/>
      <c r="W28" s="22" t="s">
        <v>2</v>
      </c>
    </row>
    <row r="29" spans="4:23" ht="24.75" customHeight="1" thickBot="1" thickTop="1">
      <c r="D29" s="155" t="s">
        <v>97</v>
      </c>
      <c r="E29" s="138"/>
      <c r="F29" s="138"/>
      <c r="G29" s="139"/>
      <c r="H29" s="143"/>
      <c r="I29" s="144"/>
      <c r="J29" s="145"/>
      <c r="K29" s="74" t="s">
        <v>2</v>
      </c>
      <c r="L29" s="143"/>
      <c r="M29" s="144"/>
      <c r="N29" s="145"/>
      <c r="O29" s="74" t="s">
        <v>2</v>
      </c>
      <c r="P29" s="143"/>
      <c r="Q29" s="144"/>
      <c r="R29" s="145"/>
      <c r="S29" s="74" t="s">
        <v>2</v>
      </c>
      <c r="T29" s="156">
        <f>SUM(H29,L29,P29)</f>
        <v>0</v>
      </c>
      <c r="U29" s="157"/>
      <c r="V29" s="158"/>
      <c r="W29" s="36" t="s">
        <v>2</v>
      </c>
    </row>
    <row r="30" spans="4:22" ht="24.75" customHeight="1" thickTop="1">
      <c r="D30" s="8" t="s">
        <v>69</v>
      </c>
      <c r="F30" s="8"/>
      <c r="H30" s="8"/>
      <c r="J30" s="8"/>
      <c r="L30" s="8"/>
      <c r="N30" s="8"/>
      <c r="P30" s="8"/>
      <c r="R30" s="8"/>
      <c r="T30" s="8"/>
      <c r="V30" s="8"/>
    </row>
    <row r="31" spans="4:22" ht="24.75" customHeight="1">
      <c r="D31" s="8" t="s">
        <v>66</v>
      </c>
      <c r="F31" s="8"/>
      <c r="H31" s="8"/>
      <c r="J31" s="8"/>
      <c r="L31" s="8"/>
      <c r="N31" s="8"/>
      <c r="P31" s="8"/>
      <c r="R31" s="8"/>
      <c r="T31" s="8"/>
      <c r="V31" s="8"/>
    </row>
    <row r="32" spans="4:22" ht="24.75" customHeight="1">
      <c r="D32" s="8" t="s">
        <v>96</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T29</f>
        <v>0</v>
      </c>
      <c r="E35" s="128"/>
      <c r="F35" s="140"/>
      <c r="G35" s="22" t="s">
        <v>2</v>
      </c>
      <c r="H35" s="73">
        <v>10</v>
      </c>
      <c r="I35" s="71" t="s">
        <v>68</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68">
        <f>IF(H13="","",H13)</f>
      </c>
      <c r="I39" s="38" t="s">
        <v>23</v>
      </c>
      <c r="J39" s="141">
        <v>371168</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371168</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72"/>
      <c r="H49" s="72"/>
      <c r="J49" s="72"/>
      <c r="L49" s="72"/>
      <c r="N49" s="72"/>
      <c r="P49" s="45"/>
      <c r="R49" s="45"/>
      <c r="T49" s="45"/>
      <c r="V49" s="45"/>
    </row>
    <row r="50" spans="4:22" s="42" customFormat="1" ht="24.75" customHeight="1" hidden="1">
      <c r="D50" s="133" t="s">
        <v>14</v>
      </c>
      <c r="E50" s="134"/>
      <c r="F50" s="72"/>
      <c r="H50" s="72"/>
      <c r="J50" s="72"/>
      <c r="L50" s="72"/>
      <c r="N50" s="72"/>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D14:G16"/>
    <mergeCell ref="L15:N15"/>
    <mergeCell ref="P15:S15"/>
    <mergeCell ref="T15:V15"/>
    <mergeCell ref="T16:U16"/>
    <mergeCell ref="P16:Q16"/>
    <mergeCell ref="D2:V2"/>
    <mergeCell ref="D5:G5"/>
    <mergeCell ref="H5:K5"/>
    <mergeCell ref="L5:O5"/>
    <mergeCell ref="P5:W5"/>
    <mergeCell ref="D6:G6"/>
    <mergeCell ref="H6:J6"/>
    <mergeCell ref="K6:M6"/>
    <mergeCell ref="D7:G7"/>
    <mergeCell ref="H7:I7"/>
    <mergeCell ref="J7:O7"/>
    <mergeCell ref="P7:Q7"/>
    <mergeCell ref="R7:W7"/>
    <mergeCell ref="D8:G8"/>
    <mergeCell ref="H8:W8"/>
    <mergeCell ref="D9:G9"/>
    <mergeCell ref="N9:O9"/>
    <mergeCell ref="D10:G10"/>
    <mergeCell ref="H10:I10"/>
    <mergeCell ref="J10:O10"/>
    <mergeCell ref="P10:Q10"/>
    <mergeCell ref="D11:G11"/>
    <mergeCell ref="H11:W11"/>
    <mergeCell ref="D12:G12"/>
    <mergeCell ref="H12:W12"/>
    <mergeCell ref="D13:G13"/>
    <mergeCell ref="J13:W13"/>
    <mergeCell ref="D18:G18"/>
    <mergeCell ref="N18:O18"/>
    <mergeCell ref="H14:K14"/>
    <mergeCell ref="L14:N14"/>
    <mergeCell ref="P14:S14"/>
    <mergeCell ref="D17:G17"/>
    <mergeCell ref="N17:O17"/>
    <mergeCell ref="H15:K15"/>
    <mergeCell ref="N16:O16"/>
    <mergeCell ref="H16:J16"/>
    <mergeCell ref="P25:R25"/>
    <mergeCell ref="L25:N25"/>
    <mergeCell ref="H25:J25"/>
    <mergeCell ref="T24:W24"/>
    <mergeCell ref="D24:G24"/>
    <mergeCell ref="D25:G25"/>
    <mergeCell ref="D22:G22"/>
    <mergeCell ref="T23:V23"/>
    <mergeCell ref="P23:R23"/>
    <mergeCell ref="L23:N23"/>
    <mergeCell ref="H23:J23"/>
    <mergeCell ref="T22:W22"/>
    <mergeCell ref="D23:G23"/>
    <mergeCell ref="D29:G29"/>
    <mergeCell ref="T29:V29"/>
    <mergeCell ref="D34:F34"/>
    <mergeCell ref="H34:K34"/>
    <mergeCell ref="L34:O34"/>
    <mergeCell ref="D26:G26"/>
    <mergeCell ref="T26:V26"/>
    <mergeCell ref="D28:G28"/>
    <mergeCell ref="T28:V28"/>
    <mergeCell ref="H26:R26"/>
    <mergeCell ref="R39:T39"/>
    <mergeCell ref="J40:Q40"/>
    <mergeCell ref="D35:F35"/>
    <mergeCell ref="J35:K35"/>
    <mergeCell ref="L35:N35"/>
    <mergeCell ref="D38:G38"/>
    <mergeCell ref="H38:I38"/>
    <mergeCell ref="J38:M38"/>
    <mergeCell ref="N38:Q38"/>
    <mergeCell ref="L41:N41"/>
    <mergeCell ref="D50:E50"/>
    <mergeCell ref="D27:G27"/>
    <mergeCell ref="R38:U38"/>
    <mergeCell ref="D39:F39"/>
    <mergeCell ref="J39:L39"/>
    <mergeCell ref="P29:R29"/>
    <mergeCell ref="L29:N29"/>
    <mergeCell ref="H29:J29"/>
    <mergeCell ref="N39:P39"/>
    <mergeCell ref="H27:R27"/>
    <mergeCell ref="H28:R28"/>
    <mergeCell ref="N6:W6"/>
    <mergeCell ref="P22:S22"/>
    <mergeCell ref="T27:V27"/>
    <mergeCell ref="T14:V14"/>
    <mergeCell ref="R10:W10"/>
    <mergeCell ref="L22:O22"/>
    <mergeCell ref="H22:K22"/>
    <mergeCell ref="T25:V2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0.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B1">
      <selection activeCell="D43" sqref="D43"/>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7.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129</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64</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180" t="s">
        <v>33</v>
      </c>
      <c r="E17" s="181"/>
      <c r="F17" s="181"/>
      <c r="G17" s="182"/>
      <c r="H17" s="77"/>
      <c r="I17" s="20" t="s">
        <v>21</v>
      </c>
      <c r="J17" s="78"/>
      <c r="K17" s="20" t="s">
        <v>26</v>
      </c>
      <c r="L17" s="78"/>
      <c r="M17" s="20" t="s">
        <v>27</v>
      </c>
      <c r="N17" s="183" t="s">
        <v>28</v>
      </c>
      <c r="O17" s="183"/>
      <c r="P17" s="78"/>
      <c r="Q17" s="20" t="s">
        <v>21</v>
      </c>
      <c r="R17" s="78"/>
      <c r="S17" s="20" t="s">
        <v>26</v>
      </c>
      <c r="T17" s="78"/>
      <c r="U17" s="20" t="s">
        <v>27</v>
      </c>
      <c r="V17" s="75"/>
      <c r="W17" s="26"/>
    </row>
    <row r="18" spans="4:23" ht="24.75" customHeight="1" thickBot="1" thickTop="1">
      <c r="D18" s="173" t="s">
        <v>35</v>
      </c>
      <c r="E18" s="174"/>
      <c r="F18" s="174"/>
      <c r="G18" s="175"/>
      <c r="H18" s="27"/>
      <c r="I18" s="28" t="s">
        <v>21</v>
      </c>
      <c r="J18" s="76"/>
      <c r="K18" s="28" t="s">
        <v>26</v>
      </c>
      <c r="L18" s="76"/>
      <c r="M18" s="28" t="s">
        <v>27</v>
      </c>
      <c r="N18" s="176" t="s">
        <v>28</v>
      </c>
      <c r="O18" s="176"/>
      <c r="P18" s="76"/>
      <c r="Q18" s="28" t="s">
        <v>21</v>
      </c>
      <c r="R18" s="76"/>
      <c r="S18" s="28" t="s">
        <v>26</v>
      </c>
      <c r="T18" s="76"/>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2</v>
      </c>
      <c r="I35" s="37" t="s">
        <v>19</v>
      </c>
      <c r="J35" s="152">
        <v>3</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286"/>
      <c r="K39" s="286"/>
      <c r="L39" s="287"/>
      <c r="M39" s="22" t="s">
        <v>2</v>
      </c>
      <c r="N39" s="128">
        <f>IF(H39="","",IF(H39=1,"－　　　　　　",IF(H39=2,"－　　　　　　",IF(H39=4,"－　　　　　　",IF(H39=3,ROUNDDOWN(T25*1/2,0),"－　　　　　　")))))</f>
      </c>
      <c r="O39" s="128"/>
      <c r="P39" s="140"/>
      <c r="Q39" s="22" t="s">
        <v>2</v>
      </c>
      <c r="R39" s="146">
        <f>IF(N39="",D39,IF(D39&lt;N39,D39,N39))</f>
        <v>0</v>
      </c>
      <c r="S39" s="147"/>
      <c r="T39" s="148"/>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130</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D14:G16"/>
    <mergeCell ref="H14:K14"/>
    <mergeCell ref="L14:N14"/>
    <mergeCell ref="P14:S14"/>
    <mergeCell ref="T14:V14"/>
    <mergeCell ref="H15:K15"/>
    <mergeCell ref="L15:N15"/>
    <mergeCell ref="N16:O16"/>
    <mergeCell ref="P15:S15"/>
    <mergeCell ref="T15:V15"/>
    <mergeCell ref="H16:J16"/>
    <mergeCell ref="K16:L16"/>
    <mergeCell ref="P16:Q16"/>
    <mergeCell ref="T16:U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R38:U38"/>
    <mergeCell ref="D39:F39"/>
    <mergeCell ref="J39:L39"/>
    <mergeCell ref="N39:P39"/>
    <mergeCell ref="R39:T39"/>
    <mergeCell ref="D50:E5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1.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A31">
      <selection activeCell="D43" sqref="D43"/>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131</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103" t="s">
        <v>93</v>
      </c>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65</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2</v>
      </c>
      <c r="I35" s="37" t="s">
        <v>19</v>
      </c>
      <c r="J35" s="152">
        <v>3</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286"/>
      <c r="K39" s="286"/>
      <c r="L39" s="287"/>
      <c r="M39" s="22" t="s">
        <v>2</v>
      </c>
      <c r="N39" s="128">
        <f>IF(H39="","",IF(H39=1,"－　　　　　　",IF(H39=2,"－　　　　　　",IF(H39=4,"－　　　　　　",IF(H39=3,ROUNDDOWN(T25*1/2,0),"－　　　　　　")))))</f>
      </c>
      <c r="O39" s="128"/>
      <c r="P39" s="140"/>
      <c r="Q39" s="22" t="s">
        <v>2</v>
      </c>
      <c r="R39" s="146">
        <f>IF(N39="",D39,IF(D39&lt;N39,D39,N39))</f>
        <v>0</v>
      </c>
      <c r="S39" s="147"/>
      <c r="T39" s="148"/>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132</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R38:U38"/>
    <mergeCell ref="D39:F39"/>
    <mergeCell ref="J39:L39"/>
    <mergeCell ref="N39:P39"/>
    <mergeCell ref="R39:T39"/>
    <mergeCell ref="D50:E5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2.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19">
      <selection activeCell="D44" sqref="D44"/>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133</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98</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99</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288" t="s">
        <v>108</v>
      </c>
      <c r="S33" s="289"/>
      <c r="T33" s="289"/>
      <c r="U33" s="290"/>
      <c r="V33" s="4"/>
    </row>
    <row r="34" spans="3:22" ht="24.75" customHeight="1">
      <c r="C34" s="1"/>
      <c r="D34" s="128">
        <f>T28</f>
        <v>0</v>
      </c>
      <c r="E34" s="128"/>
      <c r="F34" s="140"/>
      <c r="G34" s="22" t="s">
        <v>2</v>
      </c>
      <c r="H34" s="97">
        <v>2</v>
      </c>
      <c r="I34" s="95" t="s">
        <v>19</v>
      </c>
      <c r="J34" s="152">
        <v>3</v>
      </c>
      <c r="K34" s="153"/>
      <c r="L34" s="128">
        <f>ROUNDDOWN(D34*H34/J34,0)</f>
        <v>0</v>
      </c>
      <c r="M34" s="128"/>
      <c r="N34" s="140"/>
      <c r="O34" s="22" t="s">
        <v>2</v>
      </c>
      <c r="P34" s="8"/>
      <c r="R34" s="141">
        <v>365814</v>
      </c>
      <c r="S34" s="141"/>
      <c r="T34" s="142"/>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28">
        <v>247446</v>
      </c>
      <c r="K38" s="128"/>
      <c r="L38" s="140"/>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247446</v>
      </c>
      <c r="M40" s="132"/>
      <c r="N40" s="132"/>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134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L40:N40"/>
    <mergeCell ref="D50:E50"/>
    <mergeCell ref="R33:U33"/>
    <mergeCell ref="R34:T34"/>
    <mergeCell ref="R37:U37"/>
    <mergeCell ref="D38:F38"/>
    <mergeCell ref="J38:L38"/>
    <mergeCell ref="N38:P38"/>
    <mergeCell ref="R38:T38"/>
    <mergeCell ref="J39:Q39"/>
    <mergeCell ref="D34:F34"/>
    <mergeCell ref="J34:K34"/>
    <mergeCell ref="L34:N34"/>
    <mergeCell ref="D37:G37"/>
    <mergeCell ref="H37:I37"/>
    <mergeCell ref="J37:M37"/>
    <mergeCell ref="N37:Q37"/>
    <mergeCell ref="D28:G28"/>
    <mergeCell ref="H28:J28"/>
    <mergeCell ref="L28:N28"/>
    <mergeCell ref="P28:R28"/>
    <mergeCell ref="T28:V28"/>
    <mergeCell ref="D33:F33"/>
    <mergeCell ref="H33:K33"/>
    <mergeCell ref="L33:O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1">
      <selection activeCell="D44" sqref="D44"/>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133</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100</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101</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288" t="s">
        <v>109</v>
      </c>
      <c r="S33" s="289"/>
      <c r="T33" s="289"/>
      <c r="U33" s="290"/>
      <c r="V33" s="4"/>
    </row>
    <row r="34" spans="3:22" ht="24.75" customHeight="1">
      <c r="C34" s="1"/>
      <c r="D34" s="128">
        <f>T28</f>
        <v>0</v>
      </c>
      <c r="E34" s="128"/>
      <c r="F34" s="140"/>
      <c r="G34" s="22" t="s">
        <v>2</v>
      </c>
      <c r="H34" s="97">
        <v>2</v>
      </c>
      <c r="I34" s="95" t="s">
        <v>19</v>
      </c>
      <c r="J34" s="152">
        <v>3</v>
      </c>
      <c r="K34" s="153"/>
      <c r="L34" s="128">
        <f>ROUNDDOWN(D34*H34/J34,0)</f>
        <v>0</v>
      </c>
      <c r="M34" s="128"/>
      <c r="N34" s="140"/>
      <c r="O34" s="22" t="s">
        <v>2</v>
      </c>
      <c r="P34" s="8"/>
      <c r="R34" s="141">
        <v>733471</v>
      </c>
      <c r="S34" s="141"/>
      <c r="T34" s="142"/>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28">
        <v>495451</v>
      </c>
      <c r="K38" s="128"/>
      <c r="L38" s="140"/>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495451</v>
      </c>
      <c r="M40" s="132"/>
      <c r="N40" s="132"/>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135</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50:E50"/>
    <mergeCell ref="D38:F38"/>
    <mergeCell ref="J38:L38"/>
    <mergeCell ref="N38:P38"/>
    <mergeCell ref="R38:T38"/>
    <mergeCell ref="J39:Q39"/>
    <mergeCell ref="L40:N40"/>
    <mergeCell ref="D34:F34"/>
    <mergeCell ref="J34:K34"/>
    <mergeCell ref="L34:N34"/>
    <mergeCell ref="R34:T34"/>
    <mergeCell ref="D37:G37"/>
    <mergeCell ref="H37:I37"/>
    <mergeCell ref="J37:M37"/>
    <mergeCell ref="N37:Q37"/>
    <mergeCell ref="R37:U37"/>
    <mergeCell ref="D28:G28"/>
    <mergeCell ref="H28:J28"/>
    <mergeCell ref="L28:N28"/>
    <mergeCell ref="P28:R28"/>
    <mergeCell ref="T28:V28"/>
    <mergeCell ref="D33:F33"/>
    <mergeCell ref="H33:K33"/>
    <mergeCell ref="L33:O33"/>
    <mergeCell ref="R33:U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4.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1">
      <selection activeCell="D44" sqref="D44"/>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133</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102</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103</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288" t="s">
        <v>110</v>
      </c>
      <c r="S33" s="289"/>
      <c r="T33" s="289"/>
      <c r="U33" s="290"/>
      <c r="V33" s="4"/>
    </row>
    <row r="34" spans="3:22" ht="24.75" customHeight="1">
      <c r="C34" s="1"/>
      <c r="D34" s="128">
        <f>T28</f>
        <v>0</v>
      </c>
      <c r="E34" s="128"/>
      <c r="F34" s="140"/>
      <c r="G34" s="22" t="s">
        <v>2</v>
      </c>
      <c r="H34" s="97">
        <v>2</v>
      </c>
      <c r="I34" s="95" t="s">
        <v>19</v>
      </c>
      <c r="J34" s="152">
        <v>3</v>
      </c>
      <c r="K34" s="153"/>
      <c r="L34" s="128">
        <f>ROUNDDOWN(D34*H34/J34,0)</f>
        <v>0</v>
      </c>
      <c r="M34" s="128"/>
      <c r="N34" s="140"/>
      <c r="O34" s="22" t="s">
        <v>2</v>
      </c>
      <c r="P34" s="8"/>
      <c r="R34" s="141">
        <v>783013</v>
      </c>
      <c r="S34" s="141"/>
      <c r="T34" s="142"/>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28">
        <v>524919</v>
      </c>
      <c r="K38" s="128"/>
      <c r="L38" s="140"/>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524919</v>
      </c>
      <c r="M40" s="132"/>
      <c r="N40" s="132"/>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136</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50:E50"/>
    <mergeCell ref="D38:F38"/>
    <mergeCell ref="J38:L38"/>
    <mergeCell ref="N38:P38"/>
    <mergeCell ref="R38:T38"/>
    <mergeCell ref="J39:Q39"/>
    <mergeCell ref="L40:N40"/>
    <mergeCell ref="D34:F34"/>
    <mergeCell ref="J34:K34"/>
    <mergeCell ref="L34:N34"/>
    <mergeCell ref="R34:T34"/>
    <mergeCell ref="D37:G37"/>
    <mergeCell ref="H37:I37"/>
    <mergeCell ref="J37:M37"/>
    <mergeCell ref="N37:Q37"/>
    <mergeCell ref="R37:U37"/>
    <mergeCell ref="D28:G28"/>
    <mergeCell ref="H28:J28"/>
    <mergeCell ref="L28:N28"/>
    <mergeCell ref="P28:R28"/>
    <mergeCell ref="T28:V28"/>
    <mergeCell ref="D33:F33"/>
    <mergeCell ref="H33:K33"/>
    <mergeCell ref="L33:O33"/>
    <mergeCell ref="R33:U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5.xml><?xml version="1.0" encoding="utf-8"?>
<worksheet xmlns="http://schemas.openxmlformats.org/spreadsheetml/2006/main" xmlns:r="http://schemas.openxmlformats.org/officeDocument/2006/relationships">
  <sheetPr>
    <tabColor rgb="FFCC00CC"/>
  </sheetPr>
  <dimension ref="C1:AA54"/>
  <sheetViews>
    <sheetView tabSelected="1" view="pageBreakPreview" zoomScale="85" zoomScaleNormal="145" zoomScaleSheetLayoutView="85" zoomScalePageLayoutView="0" workbookViewId="0" topLeftCell="C1">
      <selection activeCell="D45" sqref="D45"/>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137</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103" t="s">
        <v>104</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105</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77"/>
      <c r="S6" s="98" t="s">
        <v>21</v>
      </c>
      <c r="T6" s="94"/>
      <c r="U6" s="98" t="s">
        <v>22</v>
      </c>
      <c r="V6" s="94"/>
      <c r="W6" s="99"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00"/>
      <c r="K9" s="16" t="s">
        <v>26</v>
      </c>
      <c r="L9" s="100"/>
      <c r="M9" s="16" t="s">
        <v>27</v>
      </c>
      <c r="N9" s="257" t="s">
        <v>28</v>
      </c>
      <c r="O9" s="258"/>
      <c r="P9" s="100"/>
      <c r="Q9" s="16" t="s">
        <v>21</v>
      </c>
      <c r="R9" s="100"/>
      <c r="S9" s="16" t="s">
        <v>26</v>
      </c>
      <c r="T9" s="100"/>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77"/>
      <c r="I13" s="101"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250" t="s">
        <v>33</v>
      </c>
      <c r="E17" s="138"/>
      <c r="F17" s="138"/>
      <c r="G17" s="139"/>
      <c r="H17" s="77"/>
      <c r="I17" s="20" t="s">
        <v>21</v>
      </c>
      <c r="J17" s="94"/>
      <c r="K17" s="20" t="s">
        <v>26</v>
      </c>
      <c r="L17" s="94"/>
      <c r="M17" s="20" t="s">
        <v>27</v>
      </c>
      <c r="N17" s="179" t="s">
        <v>28</v>
      </c>
      <c r="O17" s="274"/>
      <c r="P17" s="94"/>
      <c r="Q17" s="20" t="s">
        <v>21</v>
      </c>
      <c r="R17" s="94"/>
      <c r="S17" s="20" t="s">
        <v>26</v>
      </c>
      <c r="T17" s="94"/>
      <c r="U17" s="20" t="s">
        <v>27</v>
      </c>
      <c r="V17" s="92"/>
      <c r="W17" s="26"/>
    </row>
    <row r="18" spans="4:23" ht="24.75" customHeight="1" thickBot="1" thickTop="1">
      <c r="D18" s="275" t="s">
        <v>35</v>
      </c>
      <c r="E18" s="276"/>
      <c r="F18" s="276"/>
      <c r="G18" s="277"/>
      <c r="H18" s="27"/>
      <c r="I18" s="28" t="s">
        <v>21</v>
      </c>
      <c r="J18" s="93"/>
      <c r="K18" s="28" t="s">
        <v>26</v>
      </c>
      <c r="L18" s="93"/>
      <c r="M18" s="28" t="s">
        <v>27</v>
      </c>
      <c r="N18" s="176" t="s">
        <v>28</v>
      </c>
      <c r="O18" s="278"/>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38" t="s">
        <v>92</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106</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91"/>
      <c r="H34" s="149" t="s">
        <v>11</v>
      </c>
      <c r="I34" s="154"/>
      <c r="J34" s="154"/>
      <c r="K34" s="159"/>
      <c r="L34" s="149" t="s">
        <v>12</v>
      </c>
      <c r="M34" s="154"/>
      <c r="N34" s="154"/>
      <c r="O34" s="159"/>
      <c r="P34" s="8"/>
      <c r="R34" s="288" t="s">
        <v>111</v>
      </c>
      <c r="S34" s="289"/>
      <c r="T34" s="289"/>
      <c r="U34" s="290"/>
      <c r="V34" s="4"/>
    </row>
    <row r="35" spans="3:22" ht="24.75" customHeight="1">
      <c r="C35" s="1"/>
      <c r="D35" s="128">
        <f>T28</f>
        <v>0</v>
      </c>
      <c r="E35" s="128"/>
      <c r="F35" s="140"/>
      <c r="G35" s="22" t="s">
        <v>2</v>
      </c>
      <c r="H35" s="97">
        <v>2</v>
      </c>
      <c r="I35" s="95" t="s">
        <v>19</v>
      </c>
      <c r="J35" s="152">
        <v>3</v>
      </c>
      <c r="K35" s="153"/>
      <c r="L35" s="128">
        <f>ROUNDDOWN(D35*H35/J35,0)</f>
        <v>0</v>
      </c>
      <c r="M35" s="128"/>
      <c r="N35" s="140"/>
      <c r="O35" s="22" t="s">
        <v>2</v>
      </c>
      <c r="P35" s="8"/>
      <c r="R35" s="141">
        <v>724694</v>
      </c>
      <c r="S35" s="141"/>
      <c r="T35" s="142"/>
      <c r="U35" s="22" t="s">
        <v>2</v>
      </c>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77">
        <f>IF(H13="","",H13)</f>
      </c>
      <c r="I39" s="38" t="s">
        <v>23</v>
      </c>
      <c r="J39" s="128">
        <v>485520</v>
      </c>
      <c r="K39" s="128"/>
      <c r="L39" s="140"/>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485520</v>
      </c>
      <c r="M41" s="132"/>
      <c r="N41" s="132"/>
      <c r="O41" s="34" t="s">
        <v>2</v>
      </c>
      <c r="P41" s="92"/>
      <c r="Q41" s="22"/>
      <c r="R41" s="8"/>
      <c r="S41" s="104"/>
      <c r="T41" s="8"/>
      <c r="V41" s="8"/>
    </row>
    <row r="42" spans="3:22" ht="24.75" customHeight="1">
      <c r="C42" s="1"/>
      <c r="D42" s="8" t="s">
        <v>51</v>
      </c>
      <c r="F42" s="8"/>
      <c r="H42" s="8"/>
      <c r="J42" s="8"/>
      <c r="L42" s="8"/>
      <c r="N42" s="8"/>
      <c r="P42" s="8"/>
      <c r="R42" s="8"/>
      <c r="T42" s="8"/>
      <c r="V42" s="8"/>
    </row>
    <row r="43" spans="3:22" ht="24.75" customHeight="1">
      <c r="C43" s="1"/>
      <c r="D43" s="8" t="s">
        <v>138</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133" t="s">
        <v>14</v>
      </c>
      <c r="E50" s="134"/>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L41:N41"/>
    <mergeCell ref="D50:E50"/>
    <mergeCell ref="R34:U34"/>
    <mergeCell ref="R35:T35"/>
    <mergeCell ref="R38:U38"/>
    <mergeCell ref="D39:F39"/>
    <mergeCell ref="J39:L39"/>
    <mergeCell ref="N39:P39"/>
    <mergeCell ref="R39:T39"/>
    <mergeCell ref="J40:Q40"/>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M6"/>
    <mergeCell ref="N6:Q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C1:AA53"/>
  <sheetViews>
    <sheetView view="pageBreakPreview" zoomScale="75" zoomScaleNormal="145" zoomScaleSheetLayoutView="75" zoomScalePageLayoutView="0" workbookViewId="0" topLeftCell="A1">
      <selection activeCell="AA17" sqref="AA1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117</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10" t="s">
        <v>9</v>
      </c>
      <c r="E5" s="211"/>
      <c r="F5" s="211"/>
      <c r="G5" s="212"/>
      <c r="H5" s="213" t="s">
        <v>95</v>
      </c>
      <c r="I5" s="214"/>
      <c r="J5" s="214"/>
      <c r="K5" s="215"/>
      <c r="L5" s="216" t="s">
        <v>94</v>
      </c>
      <c r="M5" s="211"/>
      <c r="N5" s="211"/>
      <c r="O5" s="212"/>
      <c r="P5" s="217"/>
      <c r="Q5" s="218"/>
      <c r="R5" s="218"/>
      <c r="S5" s="218"/>
      <c r="T5" s="218"/>
      <c r="U5" s="218"/>
      <c r="V5" s="218"/>
      <c r="W5" s="219"/>
    </row>
    <row r="6" spans="3:23" ht="24.75" customHeight="1">
      <c r="C6" s="1"/>
      <c r="D6" s="187" t="s">
        <v>76</v>
      </c>
      <c r="E6" s="154"/>
      <c r="F6" s="154"/>
      <c r="G6" s="159"/>
      <c r="H6" s="220"/>
      <c r="I6" s="221"/>
      <c r="J6" s="221"/>
      <c r="K6" s="222" t="s">
        <v>76</v>
      </c>
      <c r="L6" s="222"/>
      <c r="M6" s="223"/>
      <c r="N6" s="111"/>
      <c r="O6" s="112"/>
      <c r="P6" s="112"/>
      <c r="Q6" s="112"/>
      <c r="R6" s="112"/>
      <c r="S6" s="112"/>
      <c r="T6" s="112"/>
      <c r="U6" s="112"/>
      <c r="V6" s="112"/>
      <c r="W6" s="113"/>
    </row>
    <row r="7" spans="3:23" ht="24.75" customHeight="1">
      <c r="C7" s="1"/>
      <c r="D7" s="187" t="s">
        <v>75</v>
      </c>
      <c r="E7" s="154"/>
      <c r="F7" s="154"/>
      <c r="G7" s="159"/>
      <c r="H7" s="149" t="s">
        <v>30</v>
      </c>
      <c r="I7" s="159"/>
      <c r="J7" s="203"/>
      <c r="K7" s="204"/>
      <c r="L7" s="204"/>
      <c r="M7" s="204"/>
      <c r="N7" s="204"/>
      <c r="O7" s="205"/>
      <c r="P7" s="206" t="s">
        <v>31</v>
      </c>
      <c r="Q7" s="207"/>
      <c r="R7" s="203"/>
      <c r="S7" s="204"/>
      <c r="T7" s="204"/>
      <c r="U7" s="204"/>
      <c r="V7" s="204"/>
      <c r="W7" s="208"/>
    </row>
    <row r="8" spans="4:23" ht="24.75" customHeight="1">
      <c r="D8" s="187" t="s">
        <v>74</v>
      </c>
      <c r="E8" s="154"/>
      <c r="F8" s="154"/>
      <c r="G8" s="159"/>
      <c r="H8" s="188"/>
      <c r="I8" s="189"/>
      <c r="J8" s="189"/>
      <c r="K8" s="189"/>
      <c r="L8" s="189"/>
      <c r="M8" s="189"/>
      <c r="N8" s="189"/>
      <c r="O8" s="189"/>
      <c r="P8" s="189"/>
      <c r="Q8" s="189"/>
      <c r="R8" s="189"/>
      <c r="S8" s="189"/>
      <c r="T8" s="189"/>
      <c r="U8" s="189"/>
      <c r="V8" s="189"/>
      <c r="W8" s="190"/>
    </row>
    <row r="9" spans="4:23" ht="24.75" customHeight="1" thickBot="1">
      <c r="D9" s="180" t="s">
        <v>73</v>
      </c>
      <c r="E9" s="181"/>
      <c r="F9" s="181"/>
      <c r="G9" s="182"/>
      <c r="H9" s="12"/>
      <c r="I9" s="16" t="s">
        <v>21</v>
      </c>
      <c r="J9" s="100"/>
      <c r="K9" s="16" t="s">
        <v>26</v>
      </c>
      <c r="L9" s="100"/>
      <c r="M9" s="16" t="s">
        <v>27</v>
      </c>
      <c r="N9" s="183" t="s">
        <v>28</v>
      </c>
      <c r="O9" s="183"/>
      <c r="P9" s="100"/>
      <c r="Q9" s="16" t="s">
        <v>21</v>
      </c>
      <c r="R9" s="100"/>
      <c r="S9" s="16" t="s">
        <v>26</v>
      </c>
      <c r="T9" s="100"/>
      <c r="U9" s="16" t="s">
        <v>27</v>
      </c>
      <c r="V9" s="17"/>
      <c r="W9" s="25"/>
    </row>
    <row r="10" spans="4:23" ht="24.75" customHeight="1" thickTop="1">
      <c r="D10" s="196" t="s">
        <v>29</v>
      </c>
      <c r="E10" s="197"/>
      <c r="F10" s="197"/>
      <c r="G10" s="198"/>
      <c r="H10" s="199" t="s">
        <v>30</v>
      </c>
      <c r="I10" s="198"/>
      <c r="J10" s="121"/>
      <c r="K10" s="122"/>
      <c r="L10" s="122"/>
      <c r="M10" s="122"/>
      <c r="N10" s="122"/>
      <c r="O10" s="200"/>
      <c r="P10" s="201" t="s">
        <v>31</v>
      </c>
      <c r="Q10" s="202"/>
      <c r="R10" s="121"/>
      <c r="S10" s="122"/>
      <c r="T10" s="122"/>
      <c r="U10" s="122"/>
      <c r="V10" s="122"/>
      <c r="W10" s="123"/>
    </row>
    <row r="11" spans="4:23" ht="24.75" customHeight="1">
      <c r="D11" s="187" t="s">
        <v>40</v>
      </c>
      <c r="E11" s="154"/>
      <c r="F11" s="154"/>
      <c r="G11" s="159"/>
      <c r="H11" s="188"/>
      <c r="I11" s="189"/>
      <c r="J11" s="189"/>
      <c r="K11" s="189"/>
      <c r="L11" s="189"/>
      <c r="M11" s="189"/>
      <c r="N11" s="189"/>
      <c r="O11" s="189"/>
      <c r="P11" s="189"/>
      <c r="Q11" s="189"/>
      <c r="R11" s="189"/>
      <c r="S11" s="189"/>
      <c r="T11" s="189"/>
      <c r="U11" s="189"/>
      <c r="V11" s="189"/>
      <c r="W11" s="190"/>
    </row>
    <row r="12" spans="4:23" ht="24.75" customHeight="1">
      <c r="D12" s="191" t="s">
        <v>39</v>
      </c>
      <c r="E12" s="192"/>
      <c r="F12" s="192"/>
      <c r="G12" s="193"/>
      <c r="H12" s="188"/>
      <c r="I12" s="189"/>
      <c r="J12" s="189"/>
      <c r="K12" s="189"/>
      <c r="L12" s="189"/>
      <c r="M12" s="189"/>
      <c r="N12" s="189"/>
      <c r="O12" s="189"/>
      <c r="P12" s="189"/>
      <c r="Q12" s="189"/>
      <c r="R12" s="189"/>
      <c r="S12" s="189"/>
      <c r="T12" s="189"/>
      <c r="U12" s="189"/>
      <c r="V12" s="189"/>
      <c r="W12" s="190"/>
    </row>
    <row r="13" spans="4:27" ht="24.75" customHeight="1">
      <c r="D13" s="187" t="s">
        <v>36</v>
      </c>
      <c r="E13" s="154"/>
      <c r="F13" s="154"/>
      <c r="G13" s="159"/>
      <c r="H13" s="77"/>
      <c r="I13" s="101" t="s">
        <v>23</v>
      </c>
      <c r="J13" s="194" t="s">
        <v>50</v>
      </c>
      <c r="K13" s="194"/>
      <c r="L13" s="194"/>
      <c r="M13" s="194"/>
      <c r="N13" s="194"/>
      <c r="O13" s="194"/>
      <c r="P13" s="194"/>
      <c r="Q13" s="194"/>
      <c r="R13" s="194"/>
      <c r="S13" s="194"/>
      <c r="T13" s="194"/>
      <c r="U13" s="194"/>
      <c r="V13" s="194"/>
      <c r="W13" s="195"/>
      <c r="Z13" s="85" t="s">
        <v>88</v>
      </c>
      <c r="AA13" s="85" t="s">
        <v>90</v>
      </c>
    </row>
    <row r="14" spans="3:27" ht="24.75" customHeight="1">
      <c r="C14" s="1"/>
      <c r="D14" s="225" t="s">
        <v>38</v>
      </c>
      <c r="E14" s="226"/>
      <c r="F14" s="226"/>
      <c r="G14" s="227"/>
      <c r="H14" s="177" t="s">
        <v>81</v>
      </c>
      <c r="I14" s="178"/>
      <c r="J14" s="178"/>
      <c r="K14" s="178"/>
      <c r="L14" s="120"/>
      <c r="M14" s="120"/>
      <c r="N14" s="120"/>
      <c r="O14" s="101" t="s">
        <v>2</v>
      </c>
      <c r="P14" s="179" t="s">
        <v>112</v>
      </c>
      <c r="Q14" s="179"/>
      <c r="R14" s="179"/>
      <c r="S14" s="179"/>
      <c r="T14" s="120"/>
      <c r="U14" s="120"/>
      <c r="V14" s="120"/>
      <c r="W14" s="102"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101" t="s">
        <v>2</v>
      </c>
      <c r="P15" s="178" t="s">
        <v>113</v>
      </c>
      <c r="Q15" s="178"/>
      <c r="R15" s="178"/>
      <c r="S15" s="178"/>
      <c r="T15" s="120"/>
      <c r="U15" s="120"/>
      <c r="V15" s="120"/>
      <c r="W15" s="102"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9" t="s">
        <v>2</v>
      </c>
      <c r="N16" s="184" t="s">
        <v>87</v>
      </c>
      <c r="O16" s="185"/>
      <c r="P16" s="178" t="s">
        <v>86</v>
      </c>
      <c r="Q16" s="186"/>
      <c r="R16" s="88"/>
      <c r="S16" s="88" t="s">
        <v>83</v>
      </c>
      <c r="T16" s="184" t="s">
        <v>85</v>
      </c>
      <c r="U16" s="184"/>
      <c r="V16" s="90"/>
      <c r="W16" s="83" t="s">
        <v>83</v>
      </c>
      <c r="Z16" s="86">
        <f>IF(OR(T15="",K16=""),"",IF(T15&lt;=K16,"ok","×"))</f>
      </c>
      <c r="AA16" s="87" t="s">
        <v>122</v>
      </c>
    </row>
    <row r="17" spans="4:23" ht="24.75" customHeight="1" thickBot="1">
      <c r="D17" s="180" t="s">
        <v>33</v>
      </c>
      <c r="E17" s="181"/>
      <c r="F17" s="181"/>
      <c r="G17" s="182"/>
      <c r="H17" s="77"/>
      <c r="I17" s="20" t="s">
        <v>21</v>
      </c>
      <c r="J17" s="94"/>
      <c r="K17" s="20" t="s">
        <v>26</v>
      </c>
      <c r="L17" s="94"/>
      <c r="M17" s="20" t="s">
        <v>27</v>
      </c>
      <c r="N17" s="183" t="s">
        <v>28</v>
      </c>
      <c r="O17" s="183"/>
      <c r="P17" s="94"/>
      <c r="Q17" s="20" t="s">
        <v>21</v>
      </c>
      <c r="R17" s="94"/>
      <c r="S17" s="20" t="s">
        <v>26</v>
      </c>
      <c r="T17" s="94"/>
      <c r="U17" s="20" t="s">
        <v>27</v>
      </c>
      <c r="V17" s="92"/>
      <c r="W17" s="26"/>
    </row>
    <row r="18" spans="4:23" ht="24.75" customHeight="1" thickBot="1" thickTop="1">
      <c r="D18" s="173" t="s">
        <v>35</v>
      </c>
      <c r="E18" s="174"/>
      <c r="F18" s="174"/>
      <c r="G18" s="175"/>
      <c r="H18" s="27"/>
      <c r="I18" s="28" t="s">
        <v>21</v>
      </c>
      <c r="J18" s="93"/>
      <c r="K18" s="28" t="s">
        <v>26</v>
      </c>
      <c r="L18" s="93"/>
      <c r="M18" s="28" t="s">
        <v>27</v>
      </c>
      <c r="N18" s="176" t="s">
        <v>28</v>
      </c>
      <c r="O18" s="176"/>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30" customHeight="1" thickBot="1">
      <c r="C22" s="1"/>
      <c r="D22" s="161"/>
      <c r="E22" s="162"/>
      <c r="F22" s="162"/>
      <c r="G22" s="163"/>
      <c r="H22" s="127" t="s">
        <v>71</v>
      </c>
      <c r="I22" s="125"/>
      <c r="J22" s="125"/>
      <c r="K22" s="126"/>
      <c r="L22" s="124" t="s">
        <v>61</v>
      </c>
      <c r="M22" s="125"/>
      <c r="N22" s="125"/>
      <c r="O22" s="126"/>
      <c r="P22" s="114" t="s">
        <v>70</v>
      </c>
      <c r="Q22" s="115"/>
      <c r="R22" s="115"/>
      <c r="S22" s="11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78</v>
      </c>
      <c r="E25" s="138"/>
      <c r="F25" s="138"/>
      <c r="G25" s="139"/>
      <c r="H25" s="117">
        <f>ROUNDDOWN(H23*H24/12,0)</f>
        <v>0</v>
      </c>
      <c r="I25" s="117"/>
      <c r="J25" s="169"/>
      <c r="K25" s="18" t="s">
        <v>2</v>
      </c>
      <c r="L25" s="168">
        <f>ROUNDDOWN(L23*L24/12,0)</f>
        <v>0</v>
      </c>
      <c r="M25" s="117"/>
      <c r="N25" s="169"/>
      <c r="O25" s="18" t="s">
        <v>2</v>
      </c>
      <c r="P25" s="168">
        <f>ROUNDDOWN(P23*P24/12,0)</f>
        <v>0</v>
      </c>
      <c r="Q25" s="117"/>
      <c r="R25" s="169"/>
      <c r="S25" s="22" t="s">
        <v>2</v>
      </c>
      <c r="T25" s="128">
        <f>SUM(H25,L25,P25)</f>
        <v>0</v>
      </c>
      <c r="U25" s="129"/>
      <c r="V25" s="130"/>
      <c r="W25" s="22" t="s">
        <v>2</v>
      </c>
    </row>
    <row r="26" spans="4:23" ht="24.75" customHeight="1">
      <c r="D26" s="138" t="s">
        <v>8</v>
      </c>
      <c r="E26" s="138"/>
      <c r="F26" s="138"/>
      <c r="G26" s="160"/>
      <c r="H26" s="235"/>
      <c r="I26" s="236"/>
      <c r="J26" s="236"/>
      <c r="K26" s="236"/>
      <c r="L26" s="236"/>
      <c r="M26" s="236"/>
      <c r="N26" s="236"/>
      <c r="O26" s="236"/>
      <c r="P26" s="236"/>
      <c r="Q26" s="236"/>
      <c r="R26" s="237"/>
      <c r="S26" s="18" t="s">
        <v>2</v>
      </c>
      <c r="T26" s="238"/>
      <c r="U26" s="239"/>
      <c r="V26" s="240"/>
      <c r="W26" s="18" t="s">
        <v>2</v>
      </c>
    </row>
    <row r="27" spans="4:23" ht="24.75" customHeight="1" thickBot="1">
      <c r="D27" s="155" t="s">
        <v>77</v>
      </c>
      <c r="E27" s="138"/>
      <c r="F27" s="138"/>
      <c r="G27" s="139"/>
      <c r="H27" s="241">
        <f>T25-H26</f>
        <v>0</v>
      </c>
      <c r="I27" s="242"/>
      <c r="J27" s="242"/>
      <c r="K27" s="242"/>
      <c r="L27" s="242"/>
      <c r="M27" s="242"/>
      <c r="N27" s="242"/>
      <c r="O27" s="242"/>
      <c r="P27" s="242"/>
      <c r="Q27" s="242"/>
      <c r="R27" s="242"/>
      <c r="S27" s="18" t="s">
        <v>2</v>
      </c>
      <c r="T27" s="128">
        <f>H27</f>
        <v>0</v>
      </c>
      <c r="U27" s="129"/>
      <c r="V27" s="130"/>
      <c r="W27" s="22" t="s">
        <v>2</v>
      </c>
    </row>
    <row r="28" spans="4:23" ht="24.75" customHeight="1" thickBot="1" thickTop="1">
      <c r="D28" s="155" t="s">
        <v>97</v>
      </c>
      <c r="E28" s="138"/>
      <c r="F28" s="138"/>
      <c r="G28" s="139"/>
      <c r="H28" s="143"/>
      <c r="I28" s="144"/>
      <c r="J28" s="145"/>
      <c r="K28" s="74" t="s">
        <v>2</v>
      </c>
      <c r="L28" s="143"/>
      <c r="M28" s="144"/>
      <c r="N28" s="145"/>
      <c r="O28" s="74" t="s">
        <v>2</v>
      </c>
      <c r="P28" s="143"/>
      <c r="Q28" s="144"/>
      <c r="R28" s="145"/>
      <c r="S28" s="74" t="s">
        <v>2</v>
      </c>
      <c r="T28" s="156">
        <f>SUM(H28,L28,P28)</f>
        <v>0</v>
      </c>
      <c r="U28" s="157"/>
      <c r="V28" s="158"/>
      <c r="W28" s="36" t="s">
        <v>2</v>
      </c>
    </row>
    <row r="29" spans="4:22" ht="24.75" customHeight="1" thickTop="1">
      <c r="D29" s="8" t="s">
        <v>69</v>
      </c>
      <c r="F29" s="8"/>
      <c r="H29" s="8"/>
      <c r="J29" s="8"/>
      <c r="L29" s="8"/>
      <c r="N29" s="8"/>
      <c r="P29" s="8"/>
      <c r="R29" s="8"/>
      <c r="T29" s="8"/>
      <c r="V29" s="8"/>
    </row>
    <row r="30" spans="4:22" ht="24.75" customHeight="1">
      <c r="D30" s="8" t="s">
        <v>66</v>
      </c>
      <c r="F30" s="8"/>
      <c r="H30" s="8"/>
      <c r="J30" s="8"/>
      <c r="L30" s="8"/>
      <c r="N30" s="8"/>
      <c r="P30" s="8"/>
      <c r="R30" s="8"/>
      <c r="T30" s="8"/>
      <c r="V30" s="8"/>
    </row>
    <row r="31" spans="4:22" ht="24.75" customHeight="1">
      <c r="D31" s="8" t="s">
        <v>96</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91"/>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97">
        <v>10</v>
      </c>
      <c r="I34" s="95"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77">
        <f>IF(H13="","",H13)</f>
      </c>
      <c r="I38" s="38" t="s">
        <v>23</v>
      </c>
      <c r="J38" s="141">
        <v>371168</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371168</v>
      </c>
      <c r="M40" s="132"/>
      <c r="N40" s="132"/>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118</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19.5" customHeight="1">
      <c r="C44" s="1"/>
      <c r="D44" s="8"/>
      <c r="F44" s="8"/>
      <c r="H44" s="8"/>
      <c r="J44" s="8"/>
      <c r="L44" s="8"/>
      <c r="N44" s="8"/>
      <c r="P44" s="8"/>
      <c r="R44" s="8"/>
      <c r="T44" s="7"/>
      <c r="V44" s="7"/>
    </row>
    <row r="45" spans="4:22" ht="10.5" customHeight="1">
      <c r="D45" s="8"/>
      <c r="F45" s="8"/>
      <c r="H45" s="8"/>
      <c r="J45" s="8"/>
      <c r="L45" s="8"/>
      <c r="N45" s="8"/>
      <c r="P45" s="8"/>
      <c r="R45" s="8"/>
      <c r="T45" s="8"/>
      <c r="V45" s="8"/>
    </row>
    <row r="46" spans="4:22" s="1" customFormat="1" ht="19.5" customHeight="1">
      <c r="D46" s="5"/>
      <c r="F46" s="8"/>
      <c r="H46" s="8"/>
      <c r="J46" s="8"/>
      <c r="L46" s="8"/>
      <c r="N46" s="8"/>
      <c r="P46" s="8"/>
      <c r="R46" s="8"/>
      <c r="T46" s="8"/>
      <c r="V46" s="8"/>
    </row>
    <row r="47" spans="4:22" s="1" customFormat="1" ht="19.5" customHeight="1">
      <c r="D47" s="5"/>
      <c r="F47" s="8"/>
      <c r="H47" s="8"/>
      <c r="J47" s="8"/>
      <c r="L47" s="8"/>
      <c r="N47" s="8"/>
      <c r="P47" s="8"/>
      <c r="R47" s="8"/>
      <c r="T47" s="8"/>
      <c r="V47" s="8"/>
    </row>
    <row r="48" spans="4:22" s="42" customFormat="1" ht="19.5" customHeight="1">
      <c r="D48" s="43"/>
      <c r="F48" s="96"/>
      <c r="H48" s="96"/>
      <c r="J48" s="96"/>
      <c r="L48" s="96"/>
      <c r="N48" s="96"/>
      <c r="P48" s="45"/>
      <c r="R48" s="45"/>
      <c r="T48" s="45"/>
      <c r="V48" s="45"/>
    </row>
    <row r="49" spans="4:22" s="42" customFormat="1" ht="24.75" customHeight="1" hidden="1">
      <c r="D49" s="133" t="s">
        <v>14</v>
      </c>
      <c r="E49" s="134"/>
      <c r="F49" s="96"/>
      <c r="H49" s="96"/>
      <c r="J49" s="96"/>
      <c r="L49" s="96"/>
      <c r="N49" s="96"/>
      <c r="P49" s="46"/>
      <c r="R49" s="46"/>
      <c r="T49" s="46"/>
      <c r="V49" s="46"/>
    </row>
    <row r="50" spans="4:23" s="42" customFormat="1" ht="24.75" customHeight="1" hidden="1">
      <c r="D50" s="55">
        <v>1</v>
      </c>
      <c r="E50" s="50" t="s">
        <v>23</v>
      </c>
      <c r="F50" s="49"/>
      <c r="G50" s="50"/>
      <c r="H50" s="49"/>
      <c r="I50" s="50"/>
      <c r="J50" s="49"/>
      <c r="K50" s="50"/>
      <c r="L50" s="49"/>
      <c r="M50" s="50"/>
      <c r="N50" s="49"/>
      <c r="O50" s="50"/>
      <c r="P50" s="49"/>
      <c r="Q50" s="50"/>
      <c r="R50" s="49"/>
      <c r="S50" s="50"/>
      <c r="T50" s="49"/>
      <c r="U50" s="50"/>
      <c r="V50" s="49"/>
      <c r="W50" s="50"/>
    </row>
    <row r="51" spans="3:23" s="42" customFormat="1" ht="24.75" customHeight="1" hidden="1">
      <c r="C51" s="47"/>
      <c r="D51" s="56">
        <v>2</v>
      </c>
      <c r="E51" s="50" t="s">
        <v>23</v>
      </c>
      <c r="F51" s="48"/>
      <c r="G51" s="50"/>
      <c r="H51" s="48"/>
      <c r="I51" s="50"/>
      <c r="J51" s="48"/>
      <c r="K51" s="50"/>
      <c r="L51" s="48"/>
      <c r="M51" s="50"/>
      <c r="N51" s="48"/>
      <c r="O51" s="50"/>
      <c r="P51" s="48"/>
      <c r="Q51" s="50"/>
      <c r="R51" s="48"/>
      <c r="S51" s="50"/>
      <c r="T51" s="48"/>
      <c r="U51" s="50"/>
      <c r="V51" s="48"/>
      <c r="W51" s="50"/>
    </row>
    <row r="52" spans="4:23" s="1" customFormat="1" ht="24.75" customHeight="1" hidden="1">
      <c r="D52" s="57">
        <v>3</v>
      </c>
      <c r="E52" s="52" t="s">
        <v>23</v>
      </c>
      <c r="F52" s="51"/>
      <c r="G52" s="51"/>
      <c r="H52" s="51"/>
      <c r="I52" s="51"/>
      <c r="J52" s="51"/>
      <c r="K52" s="51"/>
      <c r="L52" s="51"/>
      <c r="M52" s="51"/>
      <c r="N52" s="51"/>
      <c r="O52" s="51"/>
      <c r="P52" s="51"/>
      <c r="Q52" s="51"/>
      <c r="R52" s="51"/>
      <c r="S52" s="51"/>
      <c r="T52" s="51"/>
      <c r="U52" s="51"/>
      <c r="V52" s="51"/>
      <c r="W52" s="51"/>
    </row>
    <row r="53" spans="4:23" s="1" customFormat="1" ht="24.75" customHeight="1" hidden="1">
      <c r="D53" s="57">
        <v>4</v>
      </c>
      <c r="E53" s="53" t="s">
        <v>23</v>
      </c>
      <c r="F53" s="54"/>
      <c r="G53" s="53"/>
      <c r="H53" s="54"/>
      <c r="I53" s="53"/>
      <c r="J53" s="54"/>
      <c r="K53" s="53"/>
      <c r="L53" s="54"/>
      <c r="M53" s="53"/>
      <c r="N53" s="54"/>
      <c r="O53" s="53"/>
      <c r="P53" s="54"/>
      <c r="Q53" s="53"/>
      <c r="R53" s="54"/>
      <c r="S53" s="53"/>
      <c r="T53" s="54"/>
      <c r="U53" s="53"/>
      <c r="V53" s="54"/>
      <c r="W53" s="53"/>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93">
    <mergeCell ref="J39:Q39"/>
    <mergeCell ref="L40:N40"/>
    <mergeCell ref="D49:E49"/>
    <mergeCell ref="D37:G37"/>
    <mergeCell ref="H37:I37"/>
    <mergeCell ref="J37:M37"/>
    <mergeCell ref="N37:Q37"/>
    <mergeCell ref="R37:U37"/>
    <mergeCell ref="D38:F38"/>
    <mergeCell ref="J38:L38"/>
    <mergeCell ref="N38:P38"/>
    <mergeCell ref="R38:T38"/>
    <mergeCell ref="D33:F33"/>
    <mergeCell ref="H33:K33"/>
    <mergeCell ref="L33:O33"/>
    <mergeCell ref="D34:F34"/>
    <mergeCell ref="J34:K34"/>
    <mergeCell ref="L34:N34"/>
    <mergeCell ref="D27:G27"/>
    <mergeCell ref="H27:R27"/>
    <mergeCell ref="T27:V27"/>
    <mergeCell ref="D28:G28"/>
    <mergeCell ref="H28:J28"/>
    <mergeCell ref="L28:N28"/>
    <mergeCell ref="P28:R28"/>
    <mergeCell ref="T28:V28"/>
    <mergeCell ref="D26:G26"/>
    <mergeCell ref="H26:R26"/>
    <mergeCell ref="T26:V26"/>
    <mergeCell ref="D24:G24"/>
    <mergeCell ref="T24:W24"/>
    <mergeCell ref="D25:G25"/>
    <mergeCell ref="H25:J25"/>
    <mergeCell ref="L25:N25"/>
    <mergeCell ref="P25:R25"/>
    <mergeCell ref="T25:V25"/>
    <mergeCell ref="T22:W22"/>
    <mergeCell ref="D23:G23"/>
    <mergeCell ref="H23:J23"/>
    <mergeCell ref="L23:N23"/>
    <mergeCell ref="P23:R23"/>
    <mergeCell ref="T23:V23"/>
    <mergeCell ref="D18:G18"/>
    <mergeCell ref="N18:O18"/>
    <mergeCell ref="D22:G22"/>
    <mergeCell ref="H22:K22"/>
    <mergeCell ref="L22:O22"/>
    <mergeCell ref="P22:S22"/>
    <mergeCell ref="D17:G17"/>
    <mergeCell ref="N17:O17"/>
    <mergeCell ref="D14:G16"/>
    <mergeCell ref="H14:K14"/>
    <mergeCell ref="L14:N14"/>
    <mergeCell ref="P14:S14"/>
    <mergeCell ref="T14:V14"/>
    <mergeCell ref="H15:K15"/>
    <mergeCell ref="L15:N15"/>
    <mergeCell ref="P15:S15"/>
    <mergeCell ref="T15:V15"/>
    <mergeCell ref="H16:J16"/>
    <mergeCell ref="K16:L16"/>
    <mergeCell ref="N16:O16"/>
    <mergeCell ref="P16:Q16"/>
    <mergeCell ref="T16:U16"/>
    <mergeCell ref="R10:W10"/>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J6"/>
    <mergeCell ref="K6:M6"/>
    <mergeCell ref="N6:W6"/>
  </mergeCells>
  <dataValidations count="1">
    <dataValidation type="list" allowBlank="1" showInputMessage="1" showErrorMessage="1" sqref="H13">
      <formula1>$D$50:$D$53</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4">
      <selection activeCell="AA17" sqref="AA1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119</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56</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180" t="s">
        <v>33</v>
      </c>
      <c r="E17" s="181"/>
      <c r="F17" s="181"/>
      <c r="G17" s="182"/>
      <c r="H17" s="77"/>
      <c r="I17" s="20" t="s">
        <v>21</v>
      </c>
      <c r="J17" s="78"/>
      <c r="K17" s="20" t="s">
        <v>26</v>
      </c>
      <c r="L17" s="78"/>
      <c r="M17" s="20" t="s">
        <v>27</v>
      </c>
      <c r="N17" s="183" t="s">
        <v>28</v>
      </c>
      <c r="O17" s="183"/>
      <c r="P17" s="78"/>
      <c r="Q17" s="20" t="s">
        <v>21</v>
      </c>
      <c r="R17" s="78"/>
      <c r="S17" s="20" t="s">
        <v>26</v>
      </c>
      <c r="T17" s="78"/>
      <c r="U17" s="20" t="s">
        <v>27</v>
      </c>
      <c r="V17" s="75"/>
      <c r="W17" s="26"/>
    </row>
    <row r="18" spans="4:23" ht="24.75" customHeight="1" thickBot="1" thickTop="1">
      <c r="D18" s="173" t="s">
        <v>35</v>
      </c>
      <c r="E18" s="174"/>
      <c r="F18" s="174"/>
      <c r="G18" s="175"/>
      <c r="H18" s="27"/>
      <c r="I18" s="28" t="s">
        <v>21</v>
      </c>
      <c r="J18" s="76"/>
      <c r="K18" s="28" t="s">
        <v>26</v>
      </c>
      <c r="L18" s="76"/>
      <c r="M18" s="28" t="s">
        <v>27</v>
      </c>
      <c r="N18" s="176" t="s">
        <v>28</v>
      </c>
      <c r="O18" s="176"/>
      <c r="P18" s="76"/>
      <c r="Q18" s="28" t="s">
        <v>21</v>
      </c>
      <c r="R18" s="76"/>
      <c r="S18" s="28" t="s">
        <v>26</v>
      </c>
      <c r="T18" s="76"/>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107</v>
      </c>
      <c r="E26" s="138"/>
      <c r="F26" s="138"/>
      <c r="G26" s="160"/>
      <c r="H26" s="167"/>
      <c r="I26" s="165"/>
      <c r="J26" s="166"/>
      <c r="K26" s="22" t="s">
        <v>2</v>
      </c>
      <c r="L26" s="167"/>
      <c r="M26" s="165"/>
      <c r="N26" s="166"/>
      <c r="O26" s="22" t="s">
        <v>2</v>
      </c>
      <c r="P26" s="167"/>
      <c r="Q26" s="165"/>
      <c r="R26" s="166"/>
      <c r="S26" s="22" t="s">
        <v>2</v>
      </c>
      <c r="T26" s="128">
        <f>SUM(H26,L26,P26)</f>
        <v>0</v>
      </c>
      <c r="U26" s="129"/>
      <c r="V26" s="130"/>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23"/>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14">
        <v>10</v>
      </c>
      <c r="I34" s="37"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10">
        <f>IF(H13="","",H13)</f>
      </c>
      <c r="I38" s="38" t="s">
        <v>23</v>
      </c>
      <c r="J38" s="141">
        <v>743176</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743176</v>
      </c>
      <c r="M40" s="132"/>
      <c r="N40" s="132"/>
      <c r="O40" s="34" t="s">
        <v>2</v>
      </c>
      <c r="P40" s="21"/>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D14:G16"/>
    <mergeCell ref="H14:K14"/>
    <mergeCell ref="L14:N14"/>
    <mergeCell ref="P14:S14"/>
    <mergeCell ref="T14:V14"/>
    <mergeCell ref="H15:K15"/>
    <mergeCell ref="L15:N15"/>
    <mergeCell ref="N16:O16"/>
    <mergeCell ref="P15:S15"/>
    <mergeCell ref="T15:V15"/>
    <mergeCell ref="H16:J16"/>
    <mergeCell ref="K16:L16"/>
    <mergeCell ref="P16:Q16"/>
    <mergeCell ref="T16:U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L40:N40"/>
    <mergeCell ref="D50:E50"/>
    <mergeCell ref="R37:U37"/>
    <mergeCell ref="D38:F38"/>
    <mergeCell ref="J38:L38"/>
    <mergeCell ref="N38:P38"/>
    <mergeCell ref="R38:T38"/>
    <mergeCell ref="J39:Q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1">
      <selection activeCell="AA17" sqref="AA1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120</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55</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107</v>
      </c>
      <c r="E26" s="138"/>
      <c r="F26" s="138"/>
      <c r="G26" s="160"/>
      <c r="H26" s="167"/>
      <c r="I26" s="165"/>
      <c r="J26" s="166"/>
      <c r="K26" s="22" t="s">
        <v>2</v>
      </c>
      <c r="L26" s="167"/>
      <c r="M26" s="165"/>
      <c r="N26" s="166"/>
      <c r="O26" s="22" t="s">
        <v>2</v>
      </c>
      <c r="P26" s="167"/>
      <c r="Q26" s="165"/>
      <c r="R26" s="166"/>
      <c r="S26" s="22" t="s">
        <v>2</v>
      </c>
      <c r="T26" s="128">
        <f>SUM(H26,L26,P26)</f>
        <v>0</v>
      </c>
      <c r="U26" s="129"/>
      <c r="V26" s="130"/>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23"/>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14">
        <v>10</v>
      </c>
      <c r="I34" s="37"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10">
        <f>IF(H13="","",H13)</f>
      </c>
      <c r="I38" s="38" t="s">
        <v>23</v>
      </c>
      <c r="J38" s="141">
        <v>787378</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787378</v>
      </c>
      <c r="M40" s="132"/>
      <c r="N40" s="132"/>
      <c r="O40" s="34" t="s">
        <v>2</v>
      </c>
      <c r="P40" s="21"/>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L40:N40"/>
    <mergeCell ref="D50:E50"/>
    <mergeCell ref="R37:U37"/>
    <mergeCell ref="D38:F38"/>
    <mergeCell ref="J38:L38"/>
    <mergeCell ref="N38:P38"/>
    <mergeCell ref="R38:T38"/>
    <mergeCell ref="J39:Q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10">
      <selection activeCell="D44" sqref="D44"/>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123</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79" t="s">
        <v>57</v>
      </c>
      <c r="I5" s="280"/>
      <c r="J5" s="280"/>
      <c r="K5" s="281"/>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107</v>
      </c>
      <c r="E26" s="138"/>
      <c r="F26" s="138"/>
      <c r="G26" s="160"/>
      <c r="H26" s="167"/>
      <c r="I26" s="165"/>
      <c r="J26" s="166"/>
      <c r="K26" s="22" t="s">
        <v>2</v>
      </c>
      <c r="L26" s="167"/>
      <c r="M26" s="165"/>
      <c r="N26" s="166"/>
      <c r="O26" s="22" t="s">
        <v>2</v>
      </c>
      <c r="P26" s="167"/>
      <c r="Q26" s="165"/>
      <c r="R26" s="166"/>
      <c r="S26" s="22" t="s">
        <v>2</v>
      </c>
      <c r="T26" s="128">
        <f>SUM(H26,L26,P26)</f>
        <v>0</v>
      </c>
      <c r="U26" s="129"/>
      <c r="V26" s="130"/>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49" t="s">
        <v>10</v>
      </c>
      <c r="E33" s="154"/>
      <c r="F33" s="154"/>
      <c r="G33" s="23"/>
      <c r="H33" s="149" t="s">
        <v>11</v>
      </c>
      <c r="I33" s="154"/>
      <c r="J33" s="154"/>
      <c r="K33" s="159"/>
      <c r="L33" s="149" t="s">
        <v>12</v>
      </c>
      <c r="M33" s="154"/>
      <c r="N33" s="154"/>
      <c r="O33" s="159"/>
      <c r="P33" s="8"/>
      <c r="R33" s="8"/>
      <c r="T33" s="4"/>
      <c r="V33" s="4"/>
    </row>
    <row r="34" spans="3:22" ht="24.75" customHeight="1">
      <c r="C34" s="1"/>
      <c r="D34" s="128">
        <f>T28</f>
        <v>0</v>
      </c>
      <c r="E34" s="128"/>
      <c r="F34" s="140"/>
      <c r="G34" s="22" t="s">
        <v>2</v>
      </c>
      <c r="H34" s="14">
        <v>10</v>
      </c>
      <c r="I34" s="37" t="s">
        <v>19</v>
      </c>
      <c r="J34" s="152">
        <v>10</v>
      </c>
      <c r="K34" s="153"/>
      <c r="L34" s="128">
        <f>ROUNDDOWN(D34*H34/J34,0)</f>
        <v>0</v>
      </c>
      <c r="M34" s="128"/>
      <c r="N34" s="140"/>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49" t="s">
        <v>12</v>
      </c>
      <c r="E37" s="154"/>
      <c r="F37" s="154"/>
      <c r="G37" s="126"/>
      <c r="H37" s="149" t="s">
        <v>14</v>
      </c>
      <c r="I37" s="126"/>
      <c r="J37" s="149" t="s">
        <v>13</v>
      </c>
      <c r="K37" s="154"/>
      <c r="L37" s="154"/>
      <c r="M37" s="126"/>
      <c r="N37" s="149" t="s">
        <v>15</v>
      </c>
      <c r="O37" s="154"/>
      <c r="P37" s="154"/>
      <c r="Q37" s="126"/>
      <c r="R37" s="138" t="s">
        <v>16</v>
      </c>
      <c r="S37" s="139"/>
      <c r="T37" s="139"/>
      <c r="U37" s="139"/>
      <c r="V37" s="9"/>
      <c r="W37" s="9"/>
    </row>
    <row r="38" spans="3:23" ht="24.75" customHeight="1">
      <c r="C38" s="1"/>
      <c r="D38" s="128">
        <f>L34</f>
        <v>0</v>
      </c>
      <c r="E38" s="128"/>
      <c r="F38" s="140"/>
      <c r="G38" s="22" t="s">
        <v>2</v>
      </c>
      <c r="H38" s="10">
        <f>IF(H13="","",H13)</f>
      </c>
      <c r="I38" s="38" t="s">
        <v>23</v>
      </c>
      <c r="J38" s="141">
        <v>826000</v>
      </c>
      <c r="K38" s="141"/>
      <c r="L38" s="142"/>
      <c r="M38" s="22" t="s">
        <v>2</v>
      </c>
      <c r="N38" s="128">
        <f>IF(H38="","",IF(H38=1,"－　　　　　　",IF(H38=2,"－　　　　　　",IF(H38=4,"－　　　　　　",IF(H38=3,ROUNDDOWN(T25*1/2,0),"－　　　　　　")))))</f>
      </c>
      <c r="O38" s="128"/>
      <c r="P38" s="140"/>
      <c r="Q38" s="22" t="s">
        <v>2</v>
      </c>
      <c r="R38" s="146">
        <f>IF(D38&lt;L40,D38,L40)</f>
        <v>0</v>
      </c>
      <c r="S38" s="147"/>
      <c r="T38" s="148"/>
      <c r="U38" s="22" t="s">
        <v>2</v>
      </c>
      <c r="V38" s="9"/>
      <c r="W38" s="9"/>
    </row>
    <row r="39" spans="3:22" ht="24.75" customHeight="1">
      <c r="C39" s="1"/>
      <c r="D39" s="8"/>
      <c r="F39" s="8"/>
      <c r="H39" s="8"/>
      <c r="J39" s="149" t="s">
        <v>20</v>
      </c>
      <c r="K39" s="150"/>
      <c r="L39" s="150"/>
      <c r="M39" s="150"/>
      <c r="N39" s="150"/>
      <c r="O39" s="150"/>
      <c r="P39" s="150"/>
      <c r="Q39" s="151"/>
      <c r="R39" s="8"/>
      <c r="T39" s="8"/>
      <c r="V39" s="8"/>
    </row>
    <row r="40" spans="3:22" ht="24.75" customHeight="1">
      <c r="C40" s="1"/>
      <c r="D40" s="8"/>
      <c r="F40" s="8"/>
      <c r="H40" s="8"/>
      <c r="J40" s="39"/>
      <c r="K40" s="34"/>
      <c r="L40" s="131">
        <f>IF(J38&lt;N38,J38,N38)</f>
        <v>826000</v>
      </c>
      <c r="M40" s="132"/>
      <c r="N40" s="132"/>
      <c r="O40" s="34" t="s">
        <v>2</v>
      </c>
      <c r="P40" s="21"/>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L40:N40"/>
    <mergeCell ref="D50:E50"/>
    <mergeCell ref="R37:U37"/>
    <mergeCell ref="D38:F38"/>
    <mergeCell ref="J38:L38"/>
    <mergeCell ref="N38:P38"/>
    <mergeCell ref="R38:T38"/>
    <mergeCell ref="J39:Q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6.xml><?xml version="1.0" encoding="utf-8"?>
<worksheet xmlns="http://schemas.openxmlformats.org/spreadsheetml/2006/main" xmlns:r="http://schemas.openxmlformats.org/officeDocument/2006/relationships">
  <sheetPr>
    <tabColor rgb="FF0000FF"/>
  </sheetPr>
  <dimension ref="C1:AA55"/>
  <sheetViews>
    <sheetView view="pageBreakPreview" zoomScale="75" zoomScaleNormal="145" zoomScaleSheetLayoutView="75" zoomScalePageLayoutView="0" workbookViewId="0" topLeftCell="A1">
      <selection activeCell="AA17" sqref="AA17"/>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09" t="s">
        <v>124</v>
      </c>
      <c r="E2" s="209"/>
      <c r="F2" s="209"/>
      <c r="G2" s="209"/>
      <c r="H2" s="209"/>
      <c r="I2" s="209"/>
      <c r="J2" s="209"/>
      <c r="K2" s="209"/>
      <c r="L2" s="209"/>
      <c r="M2" s="209"/>
      <c r="N2" s="209"/>
      <c r="O2" s="209"/>
      <c r="P2" s="209"/>
      <c r="Q2" s="209"/>
      <c r="R2" s="209"/>
      <c r="S2" s="209"/>
      <c r="T2" s="209"/>
      <c r="U2" s="209"/>
      <c r="V2" s="209"/>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37</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55" t="s">
        <v>91</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56">
        <f>P25-P26</f>
        <v>0</v>
      </c>
      <c r="Q27" s="156"/>
      <c r="R27" s="285"/>
      <c r="S27" s="105"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282"/>
      <c r="Q28" s="283"/>
      <c r="R28" s="284"/>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10</v>
      </c>
      <c r="I35" s="37" t="s">
        <v>19</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141">
        <v>728280</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728280</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24.75" customHeight="1">
      <c r="C45" s="1"/>
      <c r="D45" s="8"/>
      <c r="F45" s="8"/>
      <c r="H45" s="8"/>
      <c r="J45" s="8"/>
      <c r="L45" s="8"/>
      <c r="N45" s="8"/>
      <c r="P45" s="8"/>
      <c r="R45" s="8"/>
      <c r="T45" s="8"/>
      <c r="V45" s="8"/>
    </row>
    <row r="46" spans="3:22" ht="19.5" customHeight="1">
      <c r="C46" s="1"/>
      <c r="D46" s="8"/>
      <c r="F46" s="8"/>
      <c r="H46" s="8"/>
      <c r="J46" s="8"/>
      <c r="L46" s="8"/>
      <c r="N46" s="8"/>
      <c r="P46" s="8"/>
      <c r="R46" s="8"/>
      <c r="T46" s="7"/>
      <c r="V46" s="7"/>
    </row>
    <row r="47" spans="4:22" ht="10.5" customHeight="1">
      <c r="D47" s="8"/>
      <c r="F47" s="8"/>
      <c r="H47" s="8"/>
      <c r="J47" s="8"/>
      <c r="L47" s="8"/>
      <c r="N47" s="8"/>
      <c r="P47" s="8"/>
      <c r="R47" s="8"/>
      <c r="T47" s="8"/>
      <c r="V47" s="8"/>
    </row>
    <row r="48" spans="4:22" s="1" customFormat="1" ht="19.5" customHeight="1">
      <c r="D48" s="5"/>
      <c r="F48" s="8"/>
      <c r="H48" s="8"/>
      <c r="J48" s="8"/>
      <c r="L48" s="8"/>
      <c r="N48" s="8"/>
      <c r="P48" s="8"/>
      <c r="R48" s="8"/>
      <c r="T48" s="8"/>
      <c r="V48" s="8"/>
    </row>
    <row r="49" spans="4:22" s="1" customFormat="1" ht="19.5" customHeight="1">
      <c r="D49" s="5"/>
      <c r="F49" s="8"/>
      <c r="H49" s="8"/>
      <c r="J49" s="8"/>
      <c r="L49" s="8"/>
      <c r="N49" s="8"/>
      <c r="P49" s="8"/>
      <c r="R49" s="8"/>
      <c r="T49" s="8"/>
      <c r="V49" s="8"/>
    </row>
    <row r="50" spans="4:22" s="42" customFormat="1" ht="19.5" customHeight="1">
      <c r="D50" s="43"/>
      <c r="F50" s="44"/>
      <c r="H50" s="44"/>
      <c r="J50" s="44"/>
      <c r="L50" s="44"/>
      <c r="N50" s="44"/>
      <c r="P50" s="45"/>
      <c r="R50" s="45"/>
      <c r="T50" s="45"/>
      <c r="V50" s="45"/>
    </row>
    <row r="51" spans="4:22" s="42" customFormat="1" ht="24.75" customHeight="1" hidden="1">
      <c r="D51" s="133" t="s">
        <v>14</v>
      </c>
      <c r="E51" s="134"/>
      <c r="F51" s="44"/>
      <c r="H51" s="44"/>
      <c r="J51" s="44"/>
      <c r="L51" s="44"/>
      <c r="N51" s="44"/>
      <c r="P51" s="46"/>
      <c r="R51" s="46"/>
      <c r="T51" s="46"/>
      <c r="V51" s="46"/>
    </row>
    <row r="52" spans="4:23" s="42" customFormat="1" ht="24.75" customHeight="1" hidden="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75" customHeight="1" hidden="1">
      <c r="C53" s="47"/>
      <c r="D53" s="56">
        <v>2</v>
      </c>
      <c r="E53" s="50" t="s">
        <v>23</v>
      </c>
      <c r="F53" s="48"/>
      <c r="G53" s="50"/>
      <c r="H53" s="48"/>
      <c r="I53" s="50"/>
      <c r="J53" s="48"/>
      <c r="K53" s="50"/>
      <c r="L53" s="48"/>
      <c r="M53" s="50"/>
      <c r="N53" s="48"/>
      <c r="O53" s="50"/>
      <c r="P53" s="48"/>
      <c r="Q53" s="50"/>
      <c r="R53" s="48"/>
      <c r="S53" s="50"/>
      <c r="T53" s="48"/>
      <c r="U53" s="50"/>
      <c r="V53" s="48"/>
      <c r="W53" s="50"/>
    </row>
    <row r="54" spans="4:23" s="1" customFormat="1" ht="24.75" customHeight="1" hidden="1">
      <c r="D54" s="57">
        <v>3</v>
      </c>
      <c r="E54" s="52" t="s">
        <v>23</v>
      </c>
      <c r="F54" s="51"/>
      <c r="G54" s="51"/>
      <c r="H54" s="51"/>
      <c r="I54" s="51"/>
      <c r="J54" s="51"/>
      <c r="K54" s="51"/>
      <c r="L54" s="51"/>
      <c r="M54" s="51"/>
      <c r="N54" s="51"/>
      <c r="O54" s="51"/>
      <c r="P54" s="51"/>
      <c r="Q54" s="51"/>
      <c r="R54" s="51"/>
      <c r="S54" s="51"/>
      <c r="T54" s="51"/>
      <c r="U54" s="51"/>
      <c r="V54" s="51"/>
      <c r="W54" s="51"/>
    </row>
    <row r="55" spans="4:23" s="1" customFormat="1" ht="24.75" customHeight="1" hidden="1">
      <c r="D55" s="57">
        <v>4</v>
      </c>
      <c r="E55" s="53" t="s">
        <v>23</v>
      </c>
      <c r="F55" s="54"/>
      <c r="G55" s="53"/>
      <c r="H55" s="54"/>
      <c r="I55" s="53"/>
      <c r="J55" s="54"/>
      <c r="K55" s="53"/>
      <c r="L55" s="54"/>
      <c r="M55" s="53"/>
      <c r="N55" s="54"/>
      <c r="O55" s="53"/>
      <c r="P55" s="54"/>
      <c r="Q55" s="53"/>
      <c r="R55" s="54"/>
      <c r="S55" s="53"/>
      <c r="T55" s="54"/>
      <c r="U55" s="53"/>
      <c r="V55" s="54"/>
      <c r="W55" s="5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L41:N41"/>
    <mergeCell ref="D51:E51"/>
    <mergeCell ref="R38:U38"/>
    <mergeCell ref="D39:F39"/>
    <mergeCell ref="J39:L39"/>
    <mergeCell ref="N39:P39"/>
    <mergeCell ref="R39:T39"/>
    <mergeCell ref="J40:Q40"/>
  </mergeCells>
  <dataValidations count="1">
    <dataValidation type="list" allowBlank="1" showInputMessage="1" showErrorMessage="1" sqref="H13">
      <formula1>$D$52:$D$55</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7.xml><?xml version="1.0" encoding="utf-8"?>
<worksheet xmlns="http://schemas.openxmlformats.org/spreadsheetml/2006/main" xmlns:r="http://schemas.openxmlformats.org/officeDocument/2006/relationships">
  <sheetPr>
    <tabColor rgb="FF0000FF"/>
  </sheetPr>
  <dimension ref="C1:AA55"/>
  <sheetViews>
    <sheetView view="pageBreakPreview" zoomScale="75" zoomScaleNormal="145" zoomScaleSheetLayoutView="75" zoomScalePageLayoutView="0" workbookViewId="0" topLeftCell="A1">
      <selection activeCell="D2" sqref="D2:V2"/>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125</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79" t="s">
        <v>58</v>
      </c>
      <c r="I5" s="280"/>
      <c r="J5" s="280"/>
      <c r="K5" s="281"/>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38" t="s">
        <v>92</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10</v>
      </c>
      <c r="I35" s="37" t="s">
        <v>19</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141">
        <v>826000</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826000</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24.75" customHeight="1">
      <c r="C45" s="1"/>
      <c r="D45" s="8"/>
      <c r="F45" s="8"/>
      <c r="H45" s="8"/>
      <c r="J45" s="8"/>
      <c r="L45" s="8"/>
      <c r="N45" s="8"/>
      <c r="P45" s="8"/>
      <c r="R45" s="8"/>
      <c r="T45" s="8"/>
      <c r="V45" s="8"/>
    </row>
    <row r="46" spans="3:22" ht="19.5" customHeight="1">
      <c r="C46" s="1"/>
      <c r="D46" s="8"/>
      <c r="F46" s="8"/>
      <c r="H46" s="8"/>
      <c r="J46" s="8"/>
      <c r="L46" s="8"/>
      <c r="N46" s="8"/>
      <c r="P46" s="8"/>
      <c r="R46" s="8"/>
      <c r="T46" s="7"/>
      <c r="V46" s="7"/>
    </row>
    <row r="47" spans="4:22" ht="10.5" customHeight="1">
      <c r="D47" s="8"/>
      <c r="F47" s="8"/>
      <c r="H47" s="8"/>
      <c r="J47" s="8"/>
      <c r="L47" s="8"/>
      <c r="N47" s="8"/>
      <c r="P47" s="8"/>
      <c r="R47" s="8"/>
      <c r="T47" s="8"/>
      <c r="V47" s="8"/>
    </row>
    <row r="48" spans="4:22" s="1" customFormat="1" ht="19.5" customHeight="1">
      <c r="D48" s="5"/>
      <c r="F48" s="8"/>
      <c r="H48" s="8"/>
      <c r="J48" s="8"/>
      <c r="L48" s="8"/>
      <c r="N48" s="8"/>
      <c r="P48" s="8"/>
      <c r="R48" s="8"/>
      <c r="T48" s="8"/>
      <c r="V48" s="8"/>
    </row>
    <row r="49" spans="4:22" s="1" customFormat="1" ht="19.5" customHeight="1">
      <c r="D49" s="5"/>
      <c r="F49" s="8"/>
      <c r="H49" s="8"/>
      <c r="J49" s="8"/>
      <c r="L49" s="8"/>
      <c r="N49" s="8"/>
      <c r="P49" s="8"/>
      <c r="R49" s="8"/>
      <c r="T49" s="8"/>
      <c r="V49" s="8"/>
    </row>
    <row r="50" spans="4:22" s="42" customFormat="1" ht="19.5" customHeight="1">
      <c r="D50" s="43"/>
      <c r="F50" s="44"/>
      <c r="H50" s="44"/>
      <c r="J50" s="44"/>
      <c r="L50" s="44"/>
      <c r="N50" s="44"/>
      <c r="P50" s="45"/>
      <c r="R50" s="45"/>
      <c r="T50" s="45"/>
      <c r="V50" s="45"/>
    </row>
    <row r="51" spans="4:22" s="42" customFormat="1" ht="24.75" customHeight="1" hidden="1">
      <c r="D51" s="133" t="s">
        <v>14</v>
      </c>
      <c r="E51" s="134"/>
      <c r="F51" s="44"/>
      <c r="H51" s="44"/>
      <c r="J51" s="44"/>
      <c r="L51" s="44"/>
      <c r="N51" s="44"/>
      <c r="P51" s="46"/>
      <c r="R51" s="46"/>
      <c r="T51" s="46"/>
      <c r="V51" s="46"/>
    </row>
    <row r="52" spans="4:23" s="42" customFormat="1" ht="24.75" customHeight="1" hidden="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75" customHeight="1" hidden="1">
      <c r="C53" s="47"/>
      <c r="D53" s="56">
        <v>2</v>
      </c>
      <c r="E53" s="50" t="s">
        <v>23</v>
      </c>
      <c r="F53" s="48"/>
      <c r="G53" s="50"/>
      <c r="H53" s="48"/>
      <c r="I53" s="50"/>
      <c r="J53" s="48"/>
      <c r="K53" s="50"/>
      <c r="L53" s="48"/>
      <c r="M53" s="50"/>
      <c r="N53" s="48"/>
      <c r="O53" s="50"/>
      <c r="P53" s="48"/>
      <c r="Q53" s="50"/>
      <c r="R53" s="48"/>
      <c r="S53" s="50"/>
      <c r="T53" s="48"/>
      <c r="U53" s="50"/>
      <c r="V53" s="48"/>
      <c r="W53" s="50"/>
    </row>
    <row r="54" spans="4:23" s="1" customFormat="1" ht="24.75" customHeight="1" hidden="1">
      <c r="D54" s="57">
        <v>3</v>
      </c>
      <c r="E54" s="52" t="s">
        <v>23</v>
      </c>
      <c r="F54" s="51"/>
      <c r="G54" s="51"/>
      <c r="H54" s="51"/>
      <c r="I54" s="51"/>
      <c r="J54" s="51"/>
      <c r="K54" s="51"/>
      <c r="L54" s="51"/>
      <c r="M54" s="51"/>
      <c r="N54" s="51"/>
      <c r="O54" s="51"/>
      <c r="P54" s="51"/>
      <c r="Q54" s="51"/>
      <c r="R54" s="51"/>
      <c r="S54" s="51"/>
      <c r="T54" s="51"/>
      <c r="U54" s="51"/>
      <c r="V54" s="51"/>
      <c r="W54" s="51"/>
    </row>
    <row r="55" spans="4:23" s="1" customFormat="1" ht="24.75" customHeight="1" hidden="1">
      <c r="D55" s="57">
        <v>4</v>
      </c>
      <c r="E55" s="53" t="s">
        <v>23</v>
      </c>
      <c r="F55" s="54"/>
      <c r="G55" s="53"/>
      <c r="H55" s="54"/>
      <c r="I55" s="53"/>
      <c r="J55" s="54"/>
      <c r="K55" s="53"/>
      <c r="L55" s="54"/>
      <c r="M55" s="53"/>
      <c r="N55" s="54"/>
      <c r="O55" s="53"/>
      <c r="P55" s="54"/>
      <c r="Q55" s="53"/>
      <c r="R55" s="54"/>
      <c r="S55" s="53"/>
      <c r="T55" s="54"/>
      <c r="U55" s="53"/>
      <c r="V55" s="54"/>
      <c r="W55" s="5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L41:N41"/>
    <mergeCell ref="D51:E51"/>
    <mergeCell ref="R38:U38"/>
    <mergeCell ref="D39:F39"/>
    <mergeCell ref="J39:L39"/>
    <mergeCell ref="N39:P39"/>
    <mergeCell ref="R39:T39"/>
    <mergeCell ref="J40:Q40"/>
  </mergeCells>
  <dataValidations count="1">
    <dataValidation type="list" allowBlank="1" showInputMessage="1" showErrorMessage="1" sqref="H13">
      <formula1>$D$52:$D$55</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8.xml><?xml version="1.0" encoding="utf-8"?>
<worksheet xmlns="http://schemas.openxmlformats.org/spreadsheetml/2006/main" xmlns:r="http://schemas.openxmlformats.org/officeDocument/2006/relationships">
  <sheetPr>
    <tabColor rgb="FF0000FF"/>
  </sheetPr>
  <dimension ref="C1:AA54"/>
  <sheetViews>
    <sheetView view="pageBreakPreview" zoomScale="75" zoomScaleNormal="145" zoomScaleSheetLayoutView="75" zoomScalePageLayoutView="0" workbookViewId="0" topLeftCell="A1">
      <selection activeCell="D44" sqref="D44"/>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126</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34</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Bot="1" thickTop="1">
      <c r="D25" s="155" t="s">
        <v>79</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thickBot="1" thickTop="1">
      <c r="D26" s="138" t="s">
        <v>92</v>
      </c>
      <c r="E26" s="138"/>
      <c r="F26" s="138"/>
      <c r="G26" s="160"/>
      <c r="H26" s="167"/>
      <c r="I26" s="165"/>
      <c r="J26" s="166"/>
      <c r="K26" s="22" t="s">
        <v>2</v>
      </c>
      <c r="L26" s="167"/>
      <c r="M26" s="165"/>
      <c r="N26" s="166"/>
      <c r="O26" s="22" t="s">
        <v>2</v>
      </c>
      <c r="P26" s="167"/>
      <c r="Q26" s="165"/>
      <c r="R26" s="166"/>
      <c r="S26" s="22" t="s">
        <v>2</v>
      </c>
      <c r="T26" s="117">
        <f>SUM(H26,L26,P26)</f>
        <v>0</v>
      </c>
      <c r="U26" s="118"/>
      <c r="V26" s="119"/>
      <c r="W26" s="22" t="s">
        <v>2</v>
      </c>
    </row>
    <row r="27" spans="4:23" ht="24.75" customHeight="1" thickBot="1" thickTop="1">
      <c r="D27" s="155" t="s">
        <v>77</v>
      </c>
      <c r="E27" s="138"/>
      <c r="F27" s="138"/>
      <c r="G27" s="139"/>
      <c r="H27" s="168">
        <f>H25-H26</f>
        <v>0</v>
      </c>
      <c r="I27" s="168"/>
      <c r="J27" s="241"/>
      <c r="K27" s="36" t="s">
        <v>2</v>
      </c>
      <c r="L27" s="168">
        <f>L25-L26</f>
        <v>0</v>
      </c>
      <c r="M27" s="168"/>
      <c r="N27" s="241"/>
      <c r="O27" s="36" t="s">
        <v>2</v>
      </c>
      <c r="P27" s="168">
        <f>P25-P26</f>
        <v>0</v>
      </c>
      <c r="Q27" s="168"/>
      <c r="R27" s="241"/>
      <c r="S27" s="36" t="s">
        <v>2</v>
      </c>
      <c r="T27" s="128">
        <f>SUM(H27,L27,P27)</f>
        <v>0</v>
      </c>
      <c r="U27" s="129"/>
      <c r="V27" s="130"/>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10</v>
      </c>
      <c r="I35" s="37" t="s">
        <v>19</v>
      </c>
      <c r="J35" s="152">
        <v>10</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141">
        <v>724694</v>
      </c>
      <c r="K39" s="141"/>
      <c r="L39" s="142"/>
      <c r="M39" s="22" t="s">
        <v>2</v>
      </c>
      <c r="N39" s="128">
        <f>IF(H39="","",IF(H39=1,"－　　　　　　",IF(H39=2,"－　　　　　　",IF(H39=4,"－　　　　　　",IF(H39=3,ROUNDDOWN(T25*1/2,0),"－　　　　　　")))))</f>
      </c>
      <c r="O39" s="128"/>
      <c r="P39" s="140"/>
      <c r="Q39" s="22" t="s">
        <v>2</v>
      </c>
      <c r="R39" s="146">
        <f>IF(D39&lt;L41,D39,L41)</f>
        <v>0</v>
      </c>
      <c r="S39" s="147"/>
      <c r="T39" s="148"/>
      <c r="U39" s="22" t="s">
        <v>2</v>
      </c>
      <c r="V39" s="9"/>
      <c r="W39" s="9"/>
    </row>
    <row r="40" spans="3:22" ht="24.75" customHeight="1">
      <c r="C40" s="1"/>
      <c r="D40" s="8"/>
      <c r="F40" s="8"/>
      <c r="H40" s="8"/>
      <c r="J40" s="149" t="s">
        <v>20</v>
      </c>
      <c r="K40" s="150"/>
      <c r="L40" s="150"/>
      <c r="M40" s="150"/>
      <c r="N40" s="150"/>
      <c r="O40" s="150"/>
      <c r="P40" s="150"/>
      <c r="Q40" s="151"/>
      <c r="R40" s="8"/>
      <c r="T40" s="8"/>
      <c r="V40" s="8"/>
    </row>
    <row r="41" spans="3:22" ht="24.75" customHeight="1">
      <c r="C41" s="1"/>
      <c r="D41" s="8"/>
      <c r="F41" s="8"/>
      <c r="H41" s="8"/>
      <c r="J41" s="39"/>
      <c r="K41" s="34"/>
      <c r="L41" s="131">
        <f>IF(J39&lt;N39,J39,N39)</f>
        <v>724694</v>
      </c>
      <c r="M41" s="132"/>
      <c r="N41" s="132"/>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114</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L41:N41"/>
    <mergeCell ref="D50:E50"/>
    <mergeCell ref="R38:U38"/>
    <mergeCell ref="D39:F39"/>
    <mergeCell ref="J39:L39"/>
    <mergeCell ref="N39:P39"/>
    <mergeCell ref="R39:T39"/>
    <mergeCell ref="J40:Q4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9.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B28">
      <selection activeCell="D43" sqref="D43"/>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6.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34" t="s">
        <v>127</v>
      </c>
      <c r="E2" s="234"/>
      <c r="F2" s="234"/>
      <c r="G2" s="234"/>
      <c r="H2" s="234"/>
      <c r="I2" s="234"/>
      <c r="J2" s="234"/>
      <c r="K2" s="234"/>
      <c r="L2" s="234"/>
      <c r="M2" s="234"/>
      <c r="N2" s="234"/>
      <c r="O2" s="234"/>
      <c r="P2" s="234"/>
      <c r="Q2" s="234"/>
      <c r="R2" s="234"/>
      <c r="S2" s="234"/>
      <c r="T2" s="234"/>
      <c r="U2" s="234"/>
      <c r="V2" s="234"/>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67" t="s">
        <v>9</v>
      </c>
      <c r="E5" s="268"/>
      <c r="F5" s="268"/>
      <c r="G5" s="269"/>
      <c r="H5" s="213" t="s">
        <v>63</v>
      </c>
      <c r="I5" s="214"/>
      <c r="J5" s="214"/>
      <c r="K5" s="270"/>
      <c r="L5" s="268" t="s">
        <v>1</v>
      </c>
      <c r="M5" s="268"/>
      <c r="N5" s="268"/>
      <c r="O5" s="269"/>
      <c r="P5" s="271"/>
      <c r="Q5" s="272"/>
      <c r="R5" s="272"/>
      <c r="S5" s="272"/>
      <c r="T5" s="272"/>
      <c r="U5" s="272"/>
      <c r="V5" s="272"/>
      <c r="W5" s="273"/>
    </row>
    <row r="6" spans="3:23" ht="24.75" customHeight="1">
      <c r="C6" s="1"/>
      <c r="D6" s="250" t="s">
        <v>32</v>
      </c>
      <c r="E6" s="138"/>
      <c r="F6" s="138"/>
      <c r="G6" s="139"/>
      <c r="H6" s="266"/>
      <c r="I6" s="222"/>
      <c r="J6" s="222"/>
      <c r="K6" s="222"/>
      <c r="L6" s="222"/>
      <c r="M6" s="223"/>
      <c r="N6" s="138" t="s">
        <v>0</v>
      </c>
      <c r="O6" s="138"/>
      <c r="P6" s="138"/>
      <c r="Q6" s="139"/>
      <c r="R6" s="10"/>
      <c r="S6" s="15" t="s">
        <v>21</v>
      </c>
      <c r="T6" s="11"/>
      <c r="U6" s="15" t="s">
        <v>22</v>
      </c>
      <c r="V6" s="11"/>
      <c r="W6" s="24" t="s">
        <v>23</v>
      </c>
    </row>
    <row r="7" spans="3:23" ht="24.75" customHeight="1">
      <c r="C7" s="1"/>
      <c r="D7" s="250" t="s">
        <v>24</v>
      </c>
      <c r="E7" s="138"/>
      <c r="F7" s="138"/>
      <c r="G7" s="139"/>
      <c r="H7" s="149" t="s">
        <v>30</v>
      </c>
      <c r="I7" s="126"/>
      <c r="J7" s="253"/>
      <c r="K7" s="254"/>
      <c r="L7" s="254"/>
      <c r="M7" s="254"/>
      <c r="N7" s="254"/>
      <c r="O7" s="254"/>
      <c r="P7" s="206" t="s">
        <v>31</v>
      </c>
      <c r="Q7" s="126"/>
      <c r="R7" s="253"/>
      <c r="S7" s="254"/>
      <c r="T7" s="254"/>
      <c r="U7" s="254"/>
      <c r="V7" s="254"/>
      <c r="W7" s="255"/>
    </row>
    <row r="8" spans="4:23" ht="24.75" customHeight="1">
      <c r="D8" s="250" t="s">
        <v>41</v>
      </c>
      <c r="E8" s="138"/>
      <c r="F8" s="138"/>
      <c r="G8" s="139"/>
      <c r="H8" s="256"/>
      <c r="I8" s="254"/>
      <c r="J8" s="254"/>
      <c r="K8" s="254"/>
      <c r="L8" s="254"/>
      <c r="M8" s="254"/>
      <c r="N8" s="254"/>
      <c r="O8" s="254"/>
      <c r="P8" s="254"/>
      <c r="Q8" s="254"/>
      <c r="R8" s="254"/>
      <c r="S8" s="254"/>
      <c r="T8" s="254"/>
      <c r="U8" s="254"/>
      <c r="V8" s="254"/>
      <c r="W8" s="255"/>
    </row>
    <row r="9" spans="4:23" ht="24.75" customHeight="1" thickBot="1">
      <c r="D9" s="243" t="s">
        <v>25</v>
      </c>
      <c r="E9" s="244"/>
      <c r="F9" s="244"/>
      <c r="G9" s="245"/>
      <c r="H9" s="12"/>
      <c r="I9" s="16" t="s">
        <v>21</v>
      </c>
      <c r="J9" s="13"/>
      <c r="K9" s="16" t="s">
        <v>26</v>
      </c>
      <c r="L9" s="13"/>
      <c r="M9" s="16" t="s">
        <v>27</v>
      </c>
      <c r="N9" s="257" t="s">
        <v>28</v>
      </c>
      <c r="O9" s="258"/>
      <c r="P9" s="13"/>
      <c r="Q9" s="16" t="s">
        <v>21</v>
      </c>
      <c r="R9" s="13"/>
      <c r="S9" s="16" t="s">
        <v>26</v>
      </c>
      <c r="T9" s="13"/>
      <c r="U9" s="16" t="s">
        <v>27</v>
      </c>
      <c r="V9" s="17"/>
      <c r="W9" s="25"/>
    </row>
    <row r="10" spans="4:23" ht="24.75" customHeight="1" thickTop="1">
      <c r="D10" s="259" t="s">
        <v>29</v>
      </c>
      <c r="E10" s="260"/>
      <c r="F10" s="260"/>
      <c r="G10" s="261"/>
      <c r="H10" s="199" t="s">
        <v>30</v>
      </c>
      <c r="I10" s="262"/>
      <c r="J10" s="263"/>
      <c r="K10" s="264"/>
      <c r="L10" s="264"/>
      <c r="M10" s="264"/>
      <c r="N10" s="264"/>
      <c r="O10" s="264"/>
      <c r="P10" s="201" t="s">
        <v>31</v>
      </c>
      <c r="Q10" s="262"/>
      <c r="R10" s="263"/>
      <c r="S10" s="264"/>
      <c r="T10" s="264"/>
      <c r="U10" s="264"/>
      <c r="V10" s="264"/>
      <c r="W10" s="265"/>
    </row>
    <row r="11" spans="4:23" ht="24.75" customHeight="1">
      <c r="D11" s="243" t="s">
        <v>40</v>
      </c>
      <c r="E11" s="244"/>
      <c r="F11" s="244"/>
      <c r="G11" s="245"/>
      <c r="H11" s="246"/>
      <c r="I11" s="247"/>
      <c r="J11" s="247"/>
      <c r="K11" s="247"/>
      <c r="L11" s="247"/>
      <c r="M11" s="247"/>
      <c r="N11" s="247"/>
      <c r="O11" s="247"/>
      <c r="P11" s="247"/>
      <c r="Q11" s="247"/>
      <c r="R11" s="247"/>
      <c r="S11" s="247"/>
      <c r="T11" s="247"/>
      <c r="U11" s="247"/>
      <c r="V11" s="247"/>
      <c r="W11" s="248"/>
    </row>
    <row r="12" spans="4:23" ht="24.75" customHeight="1">
      <c r="D12" s="191" t="s">
        <v>39</v>
      </c>
      <c r="E12" s="192"/>
      <c r="F12" s="192"/>
      <c r="G12" s="249"/>
      <c r="H12" s="246"/>
      <c r="I12" s="247"/>
      <c r="J12" s="247"/>
      <c r="K12" s="247"/>
      <c r="L12" s="247"/>
      <c r="M12" s="247"/>
      <c r="N12" s="247"/>
      <c r="O12" s="247"/>
      <c r="P12" s="247"/>
      <c r="Q12" s="247"/>
      <c r="R12" s="247"/>
      <c r="S12" s="247"/>
      <c r="T12" s="247"/>
      <c r="U12" s="247"/>
      <c r="V12" s="247"/>
      <c r="W12" s="248"/>
    </row>
    <row r="13" spans="4:27" ht="24.75" customHeight="1">
      <c r="D13" s="250" t="s">
        <v>36</v>
      </c>
      <c r="E13" s="138"/>
      <c r="F13" s="138"/>
      <c r="G13" s="139"/>
      <c r="H13" s="10"/>
      <c r="I13" s="19" t="s">
        <v>23</v>
      </c>
      <c r="J13" s="194" t="s">
        <v>50</v>
      </c>
      <c r="K13" s="251"/>
      <c r="L13" s="251"/>
      <c r="M13" s="251"/>
      <c r="N13" s="251"/>
      <c r="O13" s="251"/>
      <c r="P13" s="251"/>
      <c r="Q13" s="251"/>
      <c r="R13" s="251"/>
      <c r="S13" s="251"/>
      <c r="T13" s="251"/>
      <c r="U13" s="251"/>
      <c r="V13" s="251"/>
      <c r="W13" s="252"/>
      <c r="Z13" s="85" t="s">
        <v>88</v>
      </c>
      <c r="AA13" s="85" t="s">
        <v>90</v>
      </c>
    </row>
    <row r="14" spans="3:27" ht="24.75" customHeight="1">
      <c r="C14" s="1"/>
      <c r="D14" s="225" t="s">
        <v>38</v>
      </c>
      <c r="E14" s="226"/>
      <c r="F14" s="226"/>
      <c r="G14" s="227"/>
      <c r="H14" s="177" t="s">
        <v>81</v>
      </c>
      <c r="I14" s="178"/>
      <c r="J14" s="178"/>
      <c r="K14" s="178"/>
      <c r="L14" s="120"/>
      <c r="M14" s="120"/>
      <c r="N14" s="120"/>
      <c r="O14" s="79" t="s">
        <v>2</v>
      </c>
      <c r="P14" s="179" t="s">
        <v>112</v>
      </c>
      <c r="Q14" s="179"/>
      <c r="R14" s="179"/>
      <c r="S14" s="179"/>
      <c r="T14" s="120"/>
      <c r="U14" s="120"/>
      <c r="V14" s="120"/>
      <c r="W14" s="80" t="s">
        <v>2</v>
      </c>
      <c r="Z14" s="86">
        <f>IF(OR(L14="",T14=""),"",IF(AND(T14&lt;=L14*1/2,L14&gt;0),"ok","×"))</f>
      </c>
      <c r="AA14" s="87" t="s">
        <v>121</v>
      </c>
    </row>
    <row r="15" spans="3:27" ht="24.75" customHeight="1">
      <c r="C15" s="1"/>
      <c r="D15" s="228"/>
      <c r="E15" s="229"/>
      <c r="F15" s="229"/>
      <c r="G15" s="230"/>
      <c r="H15" s="177" t="s">
        <v>82</v>
      </c>
      <c r="I15" s="178"/>
      <c r="J15" s="178"/>
      <c r="K15" s="178"/>
      <c r="L15" s="120"/>
      <c r="M15" s="120"/>
      <c r="N15" s="120"/>
      <c r="O15" s="79" t="s">
        <v>2</v>
      </c>
      <c r="P15" s="178" t="s">
        <v>113</v>
      </c>
      <c r="Q15" s="178"/>
      <c r="R15" s="178"/>
      <c r="S15" s="178"/>
      <c r="T15" s="120"/>
      <c r="U15" s="120"/>
      <c r="V15" s="120"/>
      <c r="W15" s="80" t="s">
        <v>2</v>
      </c>
      <c r="Z15" s="86">
        <f>IF(OR(L15="",K16=""),"",IF(L15&gt;K16,"ok","×"))</f>
      </c>
      <c r="AA15" s="87" t="s">
        <v>89</v>
      </c>
    </row>
    <row r="16" spans="3:27" ht="24.75" customHeight="1">
      <c r="C16" s="1"/>
      <c r="D16" s="231"/>
      <c r="E16" s="232"/>
      <c r="F16" s="232"/>
      <c r="G16" s="233"/>
      <c r="H16" s="177" t="s">
        <v>84</v>
      </c>
      <c r="I16" s="186"/>
      <c r="J16" s="186"/>
      <c r="K16" s="224">
        <f>IF(OR(R16="",V16=""),"",980000+330000*R16+120000*V16)</f>
      </c>
      <c r="L16" s="224"/>
      <c r="M16" s="81" t="s">
        <v>2</v>
      </c>
      <c r="N16" s="184" t="s">
        <v>87</v>
      </c>
      <c r="O16" s="185"/>
      <c r="P16" s="178" t="s">
        <v>86</v>
      </c>
      <c r="Q16" s="186"/>
      <c r="R16" s="82"/>
      <c r="S16" s="82" t="s">
        <v>83</v>
      </c>
      <c r="T16" s="184" t="s">
        <v>85</v>
      </c>
      <c r="U16" s="184"/>
      <c r="V16" s="84"/>
      <c r="W16" s="83" t="s">
        <v>83</v>
      </c>
      <c r="Z16" s="86">
        <f>IF(OR(T15="",K16=""),"",IF(T15&lt;=K16,"ok","×"))</f>
      </c>
      <c r="AA16" s="87" t="s">
        <v>122</v>
      </c>
    </row>
    <row r="17" spans="4:23" ht="24.75" customHeight="1" thickBot="1">
      <c r="D17" s="250" t="s">
        <v>33</v>
      </c>
      <c r="E17" s="138"/>
      <c r="F17" s="138"/>
      <c r="G17" s="139"/>
      <c r="H17" s="10"/>
      <c r="I17" s="20" t="s">
        <v>21</v>
      </c>
      <c r="J17" s="11"/>
      <c r="K17" s="20" t="s">
        <v>26</v>
      </c>
      <c r="L17" s="11"/>
      <c r="M17" s="20" t="s">
        <v>27</v>
      </c>
      <c r="N17" s="179"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76"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61"/>
      <c r="E22" s="162"/>
      <c r="F22" s="162"/>
      <c r="G22" s="163"/>
      <c r="H22" s="124" t="s">
        <v>3</v>
      </c>
      <c r="I22" s="125"/>
      <c r="J22" s="125"/>
      <c r="K22" s="126"/>
      <c r="L22" s="124" t="s">
        <v>4</v>
      </c>
      <c r="M22" s="125"/>
      <c r="N22" s="125"/>
      <c r="O22" s="126"/>
      <c r="P22" s="124" t="s">
        <v>5</v>
      </c>
      <c r="Q22" s="125"/>
      <c r="R22" s="125"/>
      <c r="S22" s="126"/>
      <c r="T22" s="149" t="s">
        <v>6</v>
      </c>
      <c r="U22" s="154"/>
      <c r="V22" s="154"/>
      <c r="W22" s="126"/>
    </row>
    <row r="23" spans="3:23" ht="24.75" customHeight="1" thickBot="1" thickTop="1">
      <c r="C23" s="1"/>
      <c r="D23" s="138" t="s">
        <v>45</v>
      </c>
      <c r="E23" s="138"/>
      <c r="F23" s="138"/>
      <c r="G23" s="160"/>
      <c r="H23" s="167"/>
      <c r="I23" s="165"/>
      <c r="J23" s="166"/>
      <c r="K23" s="20" t="s">
        <v>2</v>
      </c>
      <c r="L23" s="167"/>
      <c r="M23" s="165"/>
      <c r="N23" s="166"/>
      <c r="O23" s="20" t="s">
        <v>2</v>
      </c>
      <c r="P23" s="164"/>
      <c r="Q23" s="165"/>
      <c r="R23" s="166"/>
      <c r="S23" s="22" t="s">
        <v>2</v>
      </c>
      <c r="T23" s="128">
        <f>SUM(H23,L23,P23)</f>
        <v>0</v>
      </c>
      <c r="U23" s="129"/>
      <c r="V23" s="130"/>
      <c r="W23" s="22" t="s">
        <v>2</v>
      </c>
    </row>
    <row r="24" spans="3:23" ht="24.75" customHeight="1" thickBot="1" thickTop="1">
      <c r="C24" s="1"/>
      <c r="D24" s="138" t="s">
        <v>7</v>
      </c>
      <c r="E24" s="138"/>
      <c r="F24" s="138"/>
      <c r="G24" s="139"/>
      <c r="H24" s="32">
        <v>12</v>
      </c>
      <c r="I24" s="34" t="s">
        <v>17</v>
      </c>
      <c r="J24" s="35" t="s">
        <v>18</v>
      </c>
      <c r="K24" s="20"/>
      <c r="L24" s="33"/>
      <c r="M24" s="34" t="s">
        <v>17</v>
      </c>
      <c r="N24" s="35" t="s">
        <v>18</v>
      </c>
      <c r="O24" s="20"/>
      <c r="P24" s="33"/>
      <c r="Q24" s="34" t="s">
        <v>17</v>
      </c>
      <c r="R24" s="35" t="s">
        <v>18</v>
      </c>
      <c r="S24" s="20"/>
      <c r="T24" s="170"/>
      <c r="U24" s="171"/>
      <c r="V24" s="171"/>
      <c r="W24" s="172"/>
    </row>
    <row r="25" spans="4:23" ht="24.75" customHeight="1" thickTop="1">
      <c r="D25" s="155" t="s">
        <v>80</v>
      </c>
      <c r="E25" s="138"/>
      <c r="F25" s="138"/>
      <c r="G25" s="139"/>
      <c r="H25" s="117">
        <f>ROUNDDOWN(H23*H24/12,0)</f>
        <v>0</v>
      </c>
      <c r="I25" s="117"/>
      <c r="J25" s="169"/>
      <c r="K25" s="22" t="s">
        <v>2</v>
      </c>
      <c r="L25" s="156">
        <f>ROUNDDOWN(L23*L24/12,0)</f>
        <v>0</v>
      </c>
      <c r="M25" s="128"/>
      <c r="N25" s="140"/>
      <c r="O25" s="22" t="s">
        <v>2</v>
      </c>
      <c r="P25" s="156">
        <f>ROUNDDOWN(P23*P24/12,0)</f>
        <v>0</v>
      </c>
      <c r="Q25" s="128"/>
      <c r="R25" s="140"/>
      <c r="S25" s="22" t="s">
        <v>2</v>
      </c>
      <c r="T25" s="128">
        <f>SUM(H25,L25,P25)</f>
        <v>0</v>
      </c>
      <c r="U25" s="129"/>
      <c r="V25" s="130"/>
      <c r="W25" s="22" t="s">
        <v>2</v>
      </c>
    </row>
    <row r="26" spans="4:23" ht="24.75" customHeight="1">
      <c r="D26" s="138" t="s">
        <v>8</v>
      </c>
      <c r="E26" s="138"/>
      <c r="F26" s="138"/>
      <c r="G26" s="160"/>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55" t="s">
        <v>77</v>
      </c>
      <c r="E27" s="138"/>
      <c r="F27" s="138"/>
      <c r="G27" s="139"/>
      <c r="H27" s="168">
        <f>H25</f>
        <v>0</v>
      </c>
      <c r="I27" s="168"/>
      <c r="J27" s="241"/>
      <c r="K27" s="36" t="s">
        <v>2</v>
      </c>
      <c r="L27" s="168">
        <f>L25</f>
        <v>0</v>
      </c>
      <c r="M27" s="168"/>
      <c r="N27" s="241"/>
      <c r="O27" s="36" t="s">
        <v>2</v>
      </c>
      <c r="P27" s="168">
        <f>P25</f>
        <v>0</v>
      </c>
      <c r="Q27" s="168"/>
      <c r="R27" s="241"/>
      <c r="S27" s="36" t="s">
        <v>2</v>
      </c>
      <c r="T27" s="156">
        <f>SUM(H27,L27,P27)</f>
        <v>0</v>
      </c>
      <c r="U27" s="157"/>
      <c r="V27" s="158"/>
      <c r="W27" s="36" t="s">
        <v>2</v>
      </c>
    </row>
    <row r="28" spans="4:23" ht="24.75" customHeight="1" thickBot="1" thickTop="1">
      <c r="D28" s="155" t="s">
        <v>44</v>
      </c>
      <c r="E28" s="138"/>
      <c r="F28" s="138"/>
      <c r="G28" s="139"/>
      <c r="H28" s="167"/>
      <c r="I28" s="165"/>
      <c r="J28" s="166"/>
      <c r="K28" s="36" t="s">
        <v>2</v>
      </c>
      <c r="L28" s="167"/>
      <c r="M28" s="165"/>
      <c r="N28" s="166"/>
      <c r="O28" s="36" t="s">
        <v>2</v>
      </c>
      <c r="P28" s="167"/>
      <c r="Q28" s="165"/>
      <c r="R28" s="166"/>
      <c r="S28" s="36" t="s">
        <v>2</v>
      </c>
      <c r="T28" s="156">
        <f>SUM(H28,L28,P28)</f>
        <v>0</v>
      </c>
      <c r="U28" s="157"/>
      <c r="V28" s="158"/>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49" t="s">
        <v>10</v>
      </c>
      <c r="E34" s="154"/>
      <c r="F34" s="154"/>
      <c r="G34" s="23"/>
      <c r="H34" s="149" t="s">
        <v>11</v>
      </c>
      <c r="I34" s="154"/>
      <c r="J34" s="154"/>
      <c r="K34" s="159"/>
      <c r="L34" s="149" t="s">
        <v>12</v>
      </c>
      <c r="M34" s="154"/>
      <c r="N34" s="154"/>
      <c r="O34" s="159"/>
      <c r="P34" s="8"/>
      <c r="R34" s="8"/>
      <c r="T34" s="4"/>
      <c r="V34" s="4"/>
    </row>
    <row r="35" spans="3:22" ht="24.75" customHeight="1">
      <c r="C35" s="1"/>
      <c r="D35" s="128">
        <f>T28</f>
        <v>0</v>
      </c>
      <c r="E35" s="128"/>
      <c r="F35" s="140"/>
      <c r="G35" s="22" t="s">
        <v>2</v>
      </c>
      <c r="H35" s="14">
        <v>2</v>
      </c>
      <c r="I35" s="37" t="s">
        <v>19</v>
      </c>
      <c r="J35" s="152">
        <v>3</v>
      </c>
      <c r="K35" s="153"/>
      <c r="L35" s="128">
        <f>ROUNDDOWN(D35*H35/J35,0)</f>
        <v>0</v>
      </c>
      <c r="M35" s="128"/>
      <c r="N35" s="140"/>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49" t="s">
        <v>12</v>
      </c>
      <c r="E38" s="154"/>
      <c r="F38" s="154"/>
      <c r="G38" s="126"/>
      <c r="H38" s="149" t="s">
        <v>14</v>
      </c>
      <c r="I38" s="126"/>
      <c r="J38" s="149" t="s">
        <v>13</v>
      </c>
      <c r="K38" s="154"/>
      <c r="L38" s="154"/>
      <c r="M38" s="126"/>
      <c r="N38" s="149" t="s">
        <v>15</v>
      </c>
      <c r="O38" s="154"/>
      <c r="P38" s="154"/>
      <c r="Q38" s="126"/>
      <c r="R38" s="138" t="s">
        <v>16</v>
      </c>
      <c r="S38" s="139"/>
      <c r="T38" s="139"/>
      <c r="U38" s="139"/>
      <c r="V38" s="9"/>
      <c r="W38" s="9"/>
    </row>
    <row r="39" spans="3:23" ht="24.75" customHeight="1">
      <c r="C39" s="1"/>
      <c r="D39" s="128">
        <f>L35</f>
        <v>0</v>
      </c>
      <c r="E39" s="128"/>
      <c r="F39" s="140"/>
      <c r="G39" s="22" t="s">
        <v>2</v>
      </c>
      <c r="H39" s="10">
        <f>IF(H13="","",H13)</f>
      </c>
      <c r="I39" s="38" t="s">
        <v>23</v>
      </c>
      <c r="J39" s="286"/>
      <c r="K39" s="286"/>
      <c r="L39" s="287"/>
      <c r="M39" s="22" t="s">
        <v>2</v>
      </c>
      <c r="N39" s="128">
        <f>IF(H39="","",IF(H39=1,"－　　　　　　",IF(H39=2,"－　　　　　　",IF(H39=4,"－　　　　　　",IF(H39=3,ROUNDDOWN(T25*1/2,0),"－　　　　　　")))))</f>
      </c>
      <c r="O39" s="128"/>
      <c r="P39" s="140"/>
      <c r="Q39" s="22" t="s">
        <v>2</v>
      </c>
      <c r="R39" s="146">
        <f>IF(N39="",D39,IF(D39&lt;N39,D39,N39))</f>
        <v>0</v>
      </c>
      <c r="S39" s="147"/>
      <c r="T39" s="148"/>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128</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133" t="s">
        <v>14</v>
      </c>
      <c r="E50" s="134"/>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D50:E50"/>
    <mergeCell ref="R38:U38"/>
    <mergeCell ref="D39:F39"/>
    <mergeCell ref="J39:L39"/>
    <mergeCell ref="N39:P39"/>
    <mergeCell ref="R39:T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川脇　千裕</cp:lastModifiedBy>
  <cp:lastPrinted>2017-11-13T07:39:50Z</cp:lastPrinted>
  <dcterms:created xsi:type="dcterms:W3CDTF">2003-12-04T10:12:17Z</dcterms:created>
  <dcterms:modified xsi:type="dcterms:W3CDTF">2018-10-02T05:46:45Z</dcterms:modified>
  <cp:category/>
  <cp:version/>
  <cp:contentType/>
  <cp:contentStatus/>
</cp:coreProperties>
</file>