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00SV0007b\10009\財務調査G\財政ノート\令和元年度\06_公表\web掲載用_Zaisei2114\R1\"/>
    </mc:Choice>
  </mc:AlternateContent>
  <bookViews>
    <workbookView xWindow="-15" yWindow="4515" windowWidth="8190" windowHeight="7560" tabRatio="468"/>
  </bookViews>
  <sheets>
    <sheet name="市民税の種類" sheetId="8" r:id="rId1"/>
    <sheet name="資料" sheetId="7" state="hidden" r:id="rId2"/>
    <sheet name="Sheet1" sheetId="9" state="hidden" r:id="rId3"/>
  </sheets>
  <definedNames>
    <definedName name="_xlnm.Print_Area" localSheetId="0">市民税の種類!$A$1:$AK$61</definedName>
  </definedNames>
  <calcPr calcId="162913"/>
</workbook>
</file>

<file path=xl/calcChain.xml><?xml version="1.0" encoding="utf-8"?>
<calcChain xmlns="http://schemas.openxmlformats.org/spreadsheetml/2006/main">
  <c r="E4" i="9" l="1"/>
  <c r="E5" i="9"/>
  <c r="D6" i="9"/>
  <c r="D2" i="9"/>
  <c r="D3" i="9"/>
  <c r="D4" i="9"/>
  <c r="D5" i="9"/>
  <c r="D1" i="9"/>
  <c r="C6" i="9"/>
  <c r="F4" i="9" l="1"/>
  <c r="F6" i="9"/>
  <c r="E6" i="9"/>
  <c r="F5" i="9"/>
  <c r="F3" i="9"/>
  <c r="E3" i="9"/>
  <c r="F2" i="9"/>
  <c r="E2" i="9"/>
  <c r="C6" i="7"/>
  <c r="G6" i="7" s="1"/>
  <c r="C8" i="7"/>
  <c r="C5" i="7"/>
  <c r="H16" i="7"/>
  <c r="H17" i="7"/>
  <c r="C7" i="7" s="1"/>
  <c r="H19" i="7"/>
  <c r="C9" i="7" s="1"/>
  <c r="F6" i="7"/>
  <c r="F5" i="7"/>
  <c r="F9" i="7"/>
  <c r="F8" i="7"/>
  <c r="F7" i="7"/>
  <c r="G8" i="7"/>
  <c r="G7" i="7" l="1"/>
  <c r="G9" i="7"/>
  <c r="G5" i="7"/>
  <c r="C10" i="7"/>
  <c r="C11" i="7" l="1"/>
  <c r="D8" i="7" l="1"/>
  <c r="D6" i="7"/>
  <c r="D11" i="7"/>
  <c r="D5" i="7"/>
  <c r="D7" i="7"/>
  <c r="D9" i="7"/>
  <c r="D10" i="7"/>
</calcChain>
</file>

<file path=xl/sharedStrings.xml><?xml version="1.0" encoding="utf-8"?>
<sst xmlns="http://schemas.openxmlformats.org/spreadsheetml/2006/main" count="79" uniqueCount="54">
  <si>
    <t>構成比</t>
    <rPh sb="0" eb="3">
      <t>コウセイヒ</t>
    </rPh>
    <phoneticPr fontId="3"/>
  </si>
  <si>
    <t>その他</t>
    <rPh sb="2" eb="3">
      <t>タ</t>
    </rPh>
    <phoneticPr fontId="3"/>
  </si>
  <si>
    <t>普
通
税</t>
    <rPh sb="0" eb="1">
      <t>ススム</t>
    </rPh>
    <rPh sb="2" eb="3">
      <t>ツウ</t>
    </rPh>
    <rPh sb="4" eb="5">
      <t>ゼイ</t>
    </rPh>
    <phoneticPr fontId="3"/>
  </si>
  <si>
    <t>目
的
税</t>
    <rPh sb="0" eb="1">
      <t>メ</t>
    </rPh>
    <rPh sb="2" eb="3">
      <t>マト</t>
    </rPh>
    <rPh sb="4" eb="5">
      <t>ゼイ</t>
    </rPh>
    <phoneticPr fontId="3"/>
  </si>
  <si>
    <t>グラフ</t>
    <phoneticPr fontId="3"/>
  </si>
  <si>
    <t>固定資産税</t>
    <rPh sb="0" eb="2">
      <t>コテイ</t>
    </rPh>
    <rPh sb="2" eb="5">
      <t>シサンゼイ</t>
    </rPh>
    <phoneticPr fontId="3"/>
  </si>
  <si>
    <t>個人市町村税</t>
    <rPh sb="0" eb="2">
      <t>コジン</t>
    </rPh>
    <rPh sb="2" eb="4">
      <t>シチョウ</t>
    </rPh>
    <rPh sb="4" eb="6">
      <t>ソンゼイ</t>
    </rPh>
    <phoneticPr fontId="3"/>
  </si>
  <si>
    <t>法人市町村税</t>
    <rPh sb="0" eb="2">
      <t>ホウジン</t>
    </rPh>
    <rPh sb="2" eb="4">
      <t>シチョウ</t>
    </rPh>
    <rPh sb="4" eb="6">
      <t>ソンゼイ</t>
    </rPh>
    <phoneticPr fontId="3"/>
  </si>
  <si>
    <t>都市計画税</t>
    <rPh sb="0" eb="2">
      <t>トシ</t>
    </rPh>
    <rPh sb="2" eb="4">
      <t>ケイカク</t>
    </rPh>
    <rPh sb="4" eb="5">
      <t>ゼイ</t>
    </rPh>
    <phoneticPr fontId="3"/>
  </si>
  <si>
    <t>市町村
税</t>
    <rPh sb="0" eb="3">
      <t>シチョウソン</t>
    </rPh>
    <rPh sb="4" eb="5">
      <t>ゼイ</t>
    </rPh>
    <phoneticPr fontId="3"/>
  </si>
  <si>
    <t>市町村民税</t>
    <rPh sb="0" eb="3">
      <t>シチョウソン</t>
    </rPh>
    <rPh sb="3" eb="4">
      <t>ミン</t>
    </rPh>
    <rPh sb="4" eb="5">
      <t>ゼイ</t>
    </rPh>
    <phoneticPr fontId="3"/>
  </si>
  <si>
    <t>軽自動車税</t>
    <rPh sb="0" eb="1">
      <t>カル</t>
    </rPh>
    <rPh sb="1" eb="4">
      <t>ジドウシャ</t>
    </rPh>
    <rPh sb="4" eb="5">
      <t>ゼイ</t>
    </rPh>
    <phoneticPr fontId="3"/>
  </si>
  <si>
    <t>個人市町村民税</t>
    <rPh sb="0" eb="2">
      <t>コジン</t>
    </rPh>
    <rPh sb="2" eb="4">
      <t>シチョウ</t>
    </rPh>
    <rPh sb="4" eb="6">
      <t>ソンミン</t>
    </rPh>
    <rPh sb="6" eb="7">
      <t>ゼイ</t>
    </rPh>
    <phoneticPr fontId="3"/>
  </si>
  <si>
    <t>法人市町村民税</t>
    <rPh sb="0" eb="2">
      <t>ホウジン</t>
    </rPh>
    <rPh sb="2" eb="5">
      <t>シチョウソン</t>
    </rPh>
    <rPh sb="5" eb="6">
      <t>ミン</t>
    </rPh>
    <rPh sb="6" eb="7">
      <t>ゼイ</t>
    </rPh>
    <phoneticPr fontId="3"/>
  </si>
  <si>
    <t>市町村たばこ税</t>
    <rPh sb="0" eb="3">
      <t>シチョウソン</t>
    </rPh>
    <rPh sb="6" eb="7">
      <t>ゼイ</t>
    </rPh>
    <phoneticPr fontId="3"/>
  </si>
  <si>
    <t>鉱産税</t>
    <rPh sb="0" eb="2">
      <t>コウサン</t>
    </rPh>
    <rPh sb="2" eb="3">
      <t>ゼイ</t>
    </rPh>
    <phoneticPr fontId="3"/>
  </si>
  <si>
    <t>特別土地保有税</t>
    <rPh sb="0" eb="2">
      <t>トクベツ</t>
    </rPh>
    <rPh sb="2" eb="4">
      <t>トチ</t>
    </rPh>
    <rPh sb="4" eb="7">
      <t>ホユウゼイ</t>
    </rPh>
    <phoneticPr fontId="3"/>
  </si>
  <si>
    <t>入湯税</t>
    <rPh sb="0" eb="2">
      <t>ニュウトウ</t>
    </rPh>
    <rPh sb="2" eb="3">
      <t>ゼイ</t>
    </rPh>
    <phoneticPr fontId="3"/>
  </si>
  <si>
    <t>環境衛生施設、観光施設、消防施設等の整備に要する費用に充てる</t>
    <rPh sb="0" eb="2">
      <t>カンキョウ</t>
    </rPh>
    <rPh sb="2" eb="4">
      <t>エイセイ</t>
    </rPh>
    <rPh sb="4" eb="6">
      <t>シセツ</t>
    </rPh>
    <rPh sb="7" eb="9">
      <t>カンコウ</t>
    </rPh>
    <rPh sb="9" eb="11">
      <t>シセツ</t>
    </rPh>
    <rPh sb="12" eb="14">
      <t>ショウボウ</t>
    </rPh>
    <rPh sb="14" eb="16">
      <t>シセツ</t>
    </rPh>
    <rPh sb="16" eb="17">
      <t>トウ</t>
    </rPh>
    <rPh sb="18" eb="20">
      <t>セイビ</t>
    </rPh>
    <rPh sb="21" eb="22">
      <t>ヨウ</t>
    </rPh>
    <rPh sb="24" eb="26">
      <t>ヒヨウ</t>
    </rPh>
    <rPh sb="27" eb="28">
      <t>ア</t>
    </rPh>
    <phoneticPr fontId="3"/>
  </si>
  <si>
    <t>事業所税</t>
    <rPh sb="0" eb="3">
      <t>ジギョウショ</t>
    </rPh>
    <rPh sb="3" eb="4">
      <t>ゼイ</t>
    </rPh>
    <phoneticPr fontId="3"/>
  </si>
  <si>
    <t>都市環境の整備及び改善に関する事業に要する費用に充てる</t>
    <rPh sb="0" eb="2">
      <t>トシ</t>
    </rPh>
    <rPh sb="2" eb="4">
      <t>カンキョウ</t>
    </rPh>
    <rPh sb="5" eb="7">
      <t>セイビ</t>
    </rPh>
    <rPh sb="7" eb="8">
      <t>オヨ</t>
    </rPh>
    <rPh sb="9" eb="11">
      <t>カイゼン</t>
    </rPh>
    <rPh sb="12" eb="13">
      <t>カン</t>
    </rPh>
    <rPh sb="15" eb="17">
      <t>ジギョウ</t>
    </rPh>
    <rPh sb="18" eb="19">
      <t>ヨウ</t>
    </rPh>
    <rPh sb="21" eb="23">
      <t>ヒヨウ</t>
    </rPh>
    <rPh sb="24" eb="25">
      <t>ア</t>
    </rPh>
    <phoneticPr fontId="3"/>
  </si>
  <si>
    <t>国民健康保険税</t>
    <rPh sb="0" eb="2">
      <t>コクミン</t>
    </rPh>
    <rPh sb="2" eb="4">
      <t>ケンコウ</t>
    </rPh>
    <rPh sb="4" eb="6">
      <t>ホケン</t>
    </rPh>
    <rPh sb="6" eb="7">
      <t>ゼイ</t>
    </rPh>
    <phoneticPr fontId="3"/>
  </si>
  <si>
    <t>（注）</t>
    <rPh sb="1" eb="2">
      <t>チュウ</t>
    </rPh>
    <phoneticPr fontId="3"/>
  </si>
  <si>
    <t>目的税の中には、市町村によって課していないものがある。</t>
    <rPh sb="0" eb="3">
      <t>モクテキゼイ</t>
    </rPh>
    <rPh sb="4" eb="5">
      <t>ナカ</t>
    </rPh>
    <rPh sb="8" eb="11">
      <t>シチョウソン</t>
    </rPh>
    <rPh sb="15" eb="16">
      <t>カ</t>
    </rPh>
    <phoneticPr fontId="3"/>
  </si>
  <si>
    <t>（　　　）内は、その税収入の使いみちを示す。</t>
    <rPh sb="5" eb="6">
      <t>ナイ</t>
    </rPh>
    <rPh sb="10" eb="12">
      <t>ゼイシュウ</t>
    </rPh>
    <rPh sb="12" eb="13">
      <t>ニュウ</t>
    </rPh>
    <rPh sb="14" eb="15">
      <t>ツカ</t>
    </rPh>
    <rPh sb="19" eb="20">
      <t>シメ</t>
    </rPh>
    <phoneticPr fontId="3"/>
  </si>
  <si>
    <t>―水利地益税,共同施設税,宅地開発税</t>
    <phoneticPr fontId="3"/>
  </si>
  <si>
    <t>（平成15年度分以降の新たな課税は停止されている。）</t>
    <rPh sb="1" eb="3">
      <t>ヘイセイ</t>
    </rPh>
    <rPh sb="5" eb="7">
      <t>ネンド</t>
    </rPh>
    <rPh sb="7" eb="8">
      <t>ブン</t>
    </rPh>
    <rPh sb="8" eb="10">
      <t>イコウ</t>
    </rPh>
    <rPh sb="11" eb="12">
      <t>アラ</t>
    </rPh>
    <rPh sb="14" eb="16">
      <t>カゼイ</t>
    </rPh>
    <rPh sb="17" eb="19">
      <t>テイシ</t>
    </rPh>
    <phoneticPr fontId="3"/>
  </si>
  <si>
    <t>合計</t>
    <rPh sb="0" eb="2">
      <t>ゴウケイ</t>
    </rPh>
    <phoneticPr fontId="3"/>
  </si>
  <si>
    <t>９、８</t>
    <phoneticPr fontId="3"/>
  </si>
  <si>
    <t>４，８＋５，８</t>
    <phoneticPr fontId="3"/>
  </si>
  <si>
    <t>７，８＋８，８</t>
    <phoneticPr fontId="3"/>
  </si>
  <si>
    <t>２９，８</t>
    <phoneticPr fontId="3"/>
  </si>
  <si>
    <t>３７，８</t>
    <phoneticPr fontId="3"/>
  </si>
  <si>
    <t>決算見込み額（億円）</t>
    <rPh sb="0" eb="2">
      <t>ケッサン</t>
    </rPh>
    <rPh sb="2" eb="4">
      <t>ミコ</t>
    </rPh>
    <rPh sb="7" eb="8">
      <t>オク</t>
    </rPh>
    <rPh sb="8" eb="9">
      <t>エン</t>
    </rPh>
    <phoneticPr fontId="3"/>
  </si>
  <si>
    <t>都市計画事業又は土地区画整理事業に要する費用に充てる</t>
    <rPh sb="0" eb="2">
      <t>トシ</t>
    </rPh>
    <rPh sb="2" eb="4">
      <t>ケイカク</t>
    </rPh>
    <rPh sb="4" eb="6">
      <t>ジギョウ</t>
    </rPh>
    <rPh sb="6" eb="7">
      <t>マタ</t>
    </rPh>
    <rPh sb="8" eb="10">
      <t>トチ</t>
    </rPh>
    <rPh sb="10" eb="12">
      <t>クカク</t>
    </rPh>
    <rPh sb="12" eb="14">
      <t>セイリ</t>
    </rPh>
    <rPh sb="14" eb="16">
      <t>ジギョウ</t>
    </rPh>
    <rPh sb="17" eb="18">
      <t>ヨウ</t>
    </rPh>
    <rPh sb="20" eb="22">
      <t>ヒヨウ</t>
    </rPh>
    <rPh sb="23" eb="24">
      <t>ア</t>
    </rPh>
    <phoneticPr fontId="3"/>
  </si>
  <si>
    <t>国民健康保険事業に要する費用に充てる</t>
    <rPh sb="0" eb="2">
      <t>コクミン</t>
    </rPh>
    <rPh sb="2" eb="4">
      <t>ケンコウ</t>
    </rPh>
    <rPh sb="4" eb="6">
      <t>ホケン</t>
    </rPh>
    <rPh sb="6" eb="8">
      <t>ジギョウ</t>
    </rPh>
    <rPh sb="9" eb="10">
      <t>ヨウ</t>
    </rPh>
    <rPh sb="12" eb="14">
      <t>ヒヨウ</t>
    </rPh>
    <rPh sb="15" eb="16">
      <t>ア</t>
    </rPh>
    <phoneticPr fontId="3"/>
  </si>
  <si>
    <t>法定外普通税</t>
    <rPh sb="0" eb="2">
      <t>ホウテイ</t>
    </rPh>
    <rPh sb="2" eb="3">
      <t>ガイ</t>
    </rPh>
    <rPh sb="3" eb="5">
      <t>フツウ</t>
    </rPh>
    <rPh sb="5" eb="6">
      <t>ゼイ</t>
    </rPh>
    <phoneticPr fontId="3"/>
  </si>
  <si>
    <t>（空港連絡橋利用税　※泉佐野市のみ。）</t>
    <phoneticPr fontId="3"/>
  </si>
  <si>
    <t>府内市町村計</t>
    <rPh sb="0" eb="2">
      <t>フナイ</t>
    </rPh>
    <rPh sb="2" eb="5">
      <t>シチョウソン</t>
    </rPh>
    <rPh sb="5" eb="6">
      <t>ケイ</t>
    </rPh>
    <phoneticPr fontId="3"/>
  </si>
  <si>
    <t>個人市町村民税</t>
    <rPh sb="0" eb="2">
      <t>コジン</t>
    </rPh>
    <rPh sb="2" eb="5">
      <t>シチョウソン</t>
    </rPh>
    <rPh sb="5" eb="6">
      <t>ミン</t>
    </rPh>
    <rPh sb="6" eb="7">
      <t>ゼイ</t>
    </rPh>
    <phoneticPr fontId="3"/>
  </si>
  <si>
    <t>06-37-08</t>
  </si>
  <si>
    <t>06-09-08</t>
  </si>
  <si>
    <t>06-04-08+06-05-08</t>
  </si>
  <si>
    <t>06-07-08+06-08-08</t>
  </si>
  <si>
    <t>06-29-08</t>
  </si>
  <si>
    <t>(%)</t>
    <phoneticPr fontId="3"/>
  </si>
  <si>
    <t>法定外目的税</t>
    <rPh sb="0" eb="2">
      <t>ホウテイ</t>
    </rPh>
    <rPh sb="2" eb="3">
      <t>ガイ</t>
    </rPh>
    <rPh sb="3" eb="6">
      <t>モクテキゼイ</t>
    </rPh>
    <phoneticPr fontId="3"/>
  </si>
  <si>
    <t>都市環境を将来にわたって維持、保全し、向上させるために必要となる施策の展開及び充実に要する経費に充てる</t>
    <rPh sb="0" eb="2">
      <t>トシ</t>
    </rPh>
    <rPh sb="2" eb="4">
      <t>カンキョウ</t>
    </rPh>
    <rPh sb="5" eb="7">
      <t>ショウライ</t>
    </rPh>
    <rPh sb="12" eb="14">
      <t>イジ</t>
    </rPh>
    <rPh sb="15" eb="17">
      <t>ホゼン</t>
    </rPh>
    <rPh sb="19" eb="21">
      <t>コウジョウ</t>
    </rPh>
    <rPh sb="27" eb="29">
      <t>ヒツヨウ</t>
    </rPh>
    <rPh sb="32" eb="34">
      <t>シサク</t>
    </rPh>
    <rPh sb="35" eb="37">
      <t>テンカイ</t>
    </rPh>
    <rPh sb="37" eb="38">
      <t>オヨ</t>
    </rPh>
    <rPh sb="39" eb="41">
      <t>ジュウジツ</t>
    </rPh>
    <rPh sb="42" eb="43">
      <t>ヨウ</t>
    </rPh>
    <rPh sb="45" eb="47">
      <t>ケイヒ</t>
    </rPh>
    <rPh sb="48" eb="49">
      <t>ア</t>
    </rPh>
    <phoneticPr fontId="3"/>
  </si>
  <si>
    <t>（開発事業等緑化負担税 ※箕面市のみ。）</t>
    <rPh sb="1" eb="3">
      <t>カイハツ</t>
    </rPh>
    <rPh sb="3" eb="5">
      <t>ジギョウ</t>
    </rPh>
    <rPh sb="5" eb="6">
      <t>ナド</t>
    </rPh>
    <rPh sb="6" eb="8">
      <t>リョクカ</t>
    </rPh>
    <rPh sb="8" eb="10">
      <t>フタン</t>
    </rPh>
    <rPh sb="10" eb="11">
      <t>ゼイ</t>
    </rPh>
    <rPh sb="13" eb="16">
      <t>ミノオシ</t>
    </rPh>
    <phoneticPr fontId="3"/>
  </si>
  <si>
    <t>合計を16,710億円にするため1,991億円に切り下げ</t>
    <rPh sb="0" eb="2">
      <t>ゴウケイ</t>
    </rPh>
    <rPh sb="9" eb="11">
      <t>オクエン</t>
    </rPh>
    <rPh sb="21" eb="23">
      <t>オクエン</t>
    </rPh>
    <rPh sb="24" eb="25">
      <t>キ</t>
    </rPh>
    <rPh sb="26" eb="27">
      <t>サ</t>
    </rPh>
    <phoneticPr fontId="3"/>
  </si>
  <si>
    <t>合計を100％にするため12.6％に切り上げ</t>
    <rPh sb="0" eb="2">
      <t>ゴウケイ</t>
    </rPh>
    <rPh sb="18" eb="19">
      <t>キ</t>
    </rPh>
    <rPh sb="20" eb="21">
      <t>ア</t>
    </rPh>
    <phoneticPr fontId="3"/>
  </si>
  <si>
    <t>２．市町村税の種類と税目別の収入金額（平成30年度決算見込）</t>
    <rPh sb="2" eb="4">
      <t>シチョウ</t>
    </rPh>
    <rPh sb="4" eb="6">
      <t>ソンゼイ</t>
    </rPh>
    <rPh sb="7" eb="9">
      <t>シュルイ</t>
    </rPh>
    <rPh sb="10" eb="12">
      <t>ゼイモク</t>
    </rPh>
    <rPh sb="12" eb="13">
      <t>ベツ</t>
    </rPh>
    <rPh sb="14" eb="16">
      <t>シュウニュウ</t>
    </rPh>
    <rPh sb="16" eb="18">
      <t>キンガク</t>
    </rPh>
    <rPh sb="19" eb="21">
      <t>ヘイセイ</t>
    </rPh>
    <rPh sb="23" eb="25">
      <t>ネンド</t>
    </rPh>
    <rPh sb="25" eb="27">
      <t>ケッサン</t>
    </rPh>
    <rPh sb="27" eb="29">
      <t>ミコ</t>
    </rPh>
    <phoneticPr fontId="3"/>
  </si>
  <si>
    <t>（注1）</t>
    <rPh sb="1" eb="2">
      <t>チュウ</t>
    </rPh>
    <phoneticPr fontId="3"/>
  </si>
  <si>
    <t>（注2）</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</si>
</sst>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quot;▲ &quot;#,##0\ "/>
    <numFmt numFmtId="177" formatCode="#,##0.0\ ;&quot;▲ &quot;#,##0.0\ "/>
    <numFmt numFmtId="178" formatCode="#,##0.000\ ;&quot;▲ &quot;#,##0.000\ "/>
    <numFmt numFmtId="179" formatCode="0.000"/>
    <numFmt numFmtId="180" formatCode="0.0"/>
  </numFmts>
  <fonts count="1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0"/>
      <color indexed="12"/>
      <name val="ＭＳ Ｐゴシック"/>
      <family val="3"/>
      <charset val="128"/>
    </font>
    <font>
      <sz val="12"/>
      <name val="ＭＳ 明朝"/>
      <family val="1"/>
      <charset val="128"/>
    </font>
    <font>
      <sz val="12"/>
      <name val="ＭＳ ゴシック"/>
      <family val="3"/>
      <charset val="128"/>
    </font>
    <font>
      <sz val="14"/>
      <name val="ＭＳ Ｐ明朝"/>
      <family val="1"/>
      <charset val="128"/>
    </font>
    <font>
      <sz val="14"/>
      <name val="ＭＳ 明朝"/>
      <family val="1"/>
      <charset val="128"/>
    </font>
    <font>
      <sz val="16"/>
      <name val="ＭＳ 明朝"/>
      <family val="1"/>
      <charset val="128"/>
    </font>
    <font>
      <sz val="16"/>
      <name val="ＭＳ Ｐゴシック"/>
      <family val="3"/>
      <charset val="128"/>
    </font>
    <font>
      <b/>
      <sz val="30"/>
      <name val="ＭＳ ゴシック"/>
      <family val="3"/>
      <charset val="128"/>
    </font>
    <font>
      <b/>
      <sz val="3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38" fontId="2" fillId="0" borderId="0" applyFont="0" applyFill="0" applyBorder="0" applyAlignment="0" applyProtection="0"/>
  </cellStyleXfs>
  <cellXfs count="88">
    <xf numFmtId="0" fontId="0" fillId="0" borderId="0" xfId="0"/>
    <xf numFmtId="176" fontId="5" fillId="0" borderId="0" xfId="1" applyNumberFormat="1" applyFont="1" applyBorder="1" applyAlignment="1">
      <alignment vertical="center"/>
    </xf>
    <xf numFmtId="176" fontId="4" fillId="0" borderId="0" xfId="1" applyNumberFormat="1" applyFont="1" applyBorder="1" applyAlignment="1">
      <alignment vertical="center"/>
    </xf>
    <xf numFmtId="177" fontId="4" fillId="0" borderId="0" xfId="1" applyNumberFormat="1" applyFont="1" applyBorder="1" applyAlignment="1">
      <alignment vertical="center"/>
    </xf>
    <xf numFmtId="176" fontId="4" fillId="0" borderId="1" xfId="1" applyNumberFormat="1" applyFont="1" applyBorder="1" applyAlignment="1">
      <alignment horizontal="center" vertical="center"/>
    </xf>
    <xf numFmtId="176" fontId="6" fillId="0" borderId="2" xfId="1" applyNumberFormat="1" applyFont="1" applyBorder="1" applyAlignment="1">
      <alignment vertical="center"/>
    </xf>
    <xf numFmtId="176" fontId="4" fillId="0" borderId="3" xfId="1" applyNumberFormat="1" applyFont="1" applyBorder="1" applyAlignment="1">
      <alignment vertical="center"/>
    </xf>
    <xf numFmtId="176" fontId="4" fillId="0" borderId="4" xfId="1" applyNumberFormat="1" applyFont="1" applyBorder="1" applyAlignment="1">
      <alignment vertical="center"/>
    </xf>
    <xf numFmtId="178" fontId="4" fillId="0" borderId="2" xfId="1" applyNumberFormat="1" applyFont="1" applyBorder="1" applyAlignment="1">
      <alignment vertical="center"/>
    </xf>
    <xf numFmtId="178" fontId="4" fillId="0" borderId="2" xfId="1" applyNumberFormat="1" applyFont="1" applyFill="1" applyBorder="1" applyAlignment="1">
      <alignment vertical="center"/>
    </xf>
    <xf numFmtId="177" fontId="4" fillId="0" borderId="5" xfId="1" applyNumberFormat="1" applyFont="1" applyBorder="1" applyAlignment="1">
      <alignment vertical="center"/>
    </xf>
    <xf numFmtId="176" fontId="4" fillId="0" borderId="6" xfId="1" applyNumberFormat="1" applyFont="1" applyBorder="1" applyAlignment="1">
      <alignment horizontal="center" vertical="center"/>
    </xf>
    <xf numFmtId="176" fontId="4" fillId="0" borderId="7" xfId="1" applyNumberFormat="1" applyFont="1" applyBorder="1" applyAlignment="1">
      <alignment vertical="center"/>
    </xf>
    <xf numFmtId="176" fontId="4" fillId="0" borderId="8" xfId="1" applyNumberFormat="1" applyFont="1" applyBorder="1" applyAlignment="1">
      <alignment vertical="center"/>
    </xf>
    <xf numFmtId="176" fontId="4" fillId="0" borderId="9" xfId="1" applyNumberFormat="1" applyFont="1" applyBorder="1" applyAlignment="1">
      <alignment vertical="center"/>
    </xf>
    <xf numFmtId="0" fontId="7"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distributed" vertical="center"/>
    </xf>
    <xf numFmtId="0" fontId="7" fillId="2" borderId="0" xfId="0" applyFont="1" applyFill="1" applyAlignment="1">
      <alignment horizontal="distributed" vertical="center"/>
    </xf>
    <xf numFmtId="0" fontId="7" fillId="2" borderId="0" xfId="0" applyFont="1" applyFill="1" applyBorder="1" applyAlignment="1">
      <alignment vertical="center"/>
    </xf>
    <xf numFmtId="177" fontId="4" fillId="0" borderId="3" xfId="1" applyNumberFormat="1" applyFont="1" applyBorder="1" applyAlignment="1">
      <alignment horizontal="distributed" vertical="center" wrapText="1" justifyLastLine="1"/>
    </xf>
    <xf numFmtId="176" fontId="4" fillId="0" borderId="2" xfId="1" applyNumberFormat="1" applyFont="1" applyBorder="1" applyAlignment="1">
      <alignment vertical="center"/>
    </xf>
    <xf numFmtId="176" fontId="4" fillId="0" borderId="4" xfId="1" applyNumberFormat="1" applyFont="1" applyBorder="1" applyAlignment="1">
      <alignment horizontal="center"/>
    </xf>
    <xf numFmtId="176" fontId="4" fillId="0" borderId="7" xfId="1" applyNumberFormat="1" applyFont="1" applyBorder="1" applyAlignment="1">
      <alignment horizontal="right" vertical="center"/>
    </xf>
    <xf numFmtId="0" fontId="10" fillId="2" borderId="0" xfId="0" applyFont="1" applyFill="1" applyAlignment="1">
      <alignment vertical="center"/>
    </xf>
    <xf numFmtId="0" fontId="10" fillId="2" borderId="0" xfId="0" applyFont="1" applyFill="1" applyAlignment="1">
      <alignment horizontal="distributed" vertical="center"/>
    </xf>
    <xf numFmtId="0" fontId="11" fillId="2" borderId="0" xfId="0" applyFont="1" applyFill="1" applyAlignment="1">
      <alignment vertical="center"/>
    </xf>
    <xf numFmtId="0" fontId="11" fillId="2" borderId="0" xfId="0" applyFont="1" applyFill="1" applyBorder="1" applyAlignment="1">
      <alignment vertical="center"/>
    </xf>
    <xf numFmtId="0" fontId="11" fillId="2" borderId="10" xfId="0" applyFont="1" applyFill="1" applyBorder="1" applyAlignment="1">
      <alignment vertical="center"/>
    </xf>
    <xf numFmtId="0" fontId="11" fillId="2" borderId="0" xfId="0" applyFont="1" applyFill="1" applyBorder="1" applyAlignment="1">
      <alignment horizontal="distributed" vertical="center"/>
    </xf>
    <xf numFmtId="0" fontId="11" fillId="2" borderId="11" xfId="0" applyFont="1" applyFill="1" applyBorder="1" applyAlignment="1">
      <alignment vertical="center"/>
    </xf>
    <xf numFmtId="0" fontId="11" fillId="2" borderId="6" xfId="0" applyFont="1" applyFill="1" applyBorder="1" applyAlignment="1">
      <alignment vertical="center"/>
    </xf>
    <xf numFmtId="0" fontId="11" fillId="2" borderId="0" xfId="0" applyFont="1" applyFill="1" applyAlignment="1">
      <alignment horizontal="distributed" vertical="center"/>
    </xf>
    <xf numFmtId="0" fontId="11" fillId="2" borderId="9" xfId="0" applyFont="1" applyFill="1" applyBorder="1" applyAlignment="1">
      <alignment vertical="center"/>
    </xf>
    <xf numFmtId="0" fontId="11" fillId="2" borderId="7" xfId="0" applyFont="1" applyFill="1" applyBorder="1" applyAlignment="1">
      <alignment vertical="center"/>
    </xf>
    <xf numFmtId="0" fontId="11" fillId="2" borderId="12" xfId="0" applyFont="1" applyFill="1" applyBorder="1" applyAlignment="1">
      <alignment vertical="center"/>
    </xf>
    <xf numFmtId="0" fontId="11" fillId="2" borderId="1" xfId="0" applyFont="1" applyFill="1" applyBorder="1" applyAlignment="1">
      <alignment vertical="center"/>
    </xf>
    <xf numFmtId="0" fontId="11" fillId="2" borderId="0" xfId="0" applyFont="1" applyFill="1" applyAlignment="1">
      <alignment horizontal="distributed" vertical="center" wrapText="1"/>
    </xf>
    <xf numFmtId="0" fontId="11" fillId="2" borderId="0" xfId="0" applyFont="1" applyFill="1" applyBorder="1" applyAlignment="1">
      <alignment horizontal="distributed" vertical="center" wrapText="1"/>
    </xf>
    <xf numFmtId="0" fontId="11" fillId="2" borderId="0" xfId="0" applyFont="1" applyFill="1" applyAlignment="1">
      <alignment horizontal="center" vertical="center" wrapText="1"/>
    </xf>
    <xf numFmtId="0" fontId="11" fillId="2" borderId="4" xfId="0" applyFont="1" applyFill="1" applyBorder="1" applyAlignment="1">
      <alignment vertical="center"/>
    </xf>
    <xf numFmtId="56" fontId="4" fillId="0" borderId="0" xfId="1" applyNumberFormat="1" applyFont="1" applyBorder="1" applyAlignment="1">
      <alignment vertical="center"/>
    </xf>
    <xf numFmtId="176" fontId="4" fillId="3" borderId="0" xfId="1" applyNumberFormat="1" applyFont="1" applyFill="1" applyBorder="1" applyAlignment="1">
      <alignment vertical="center"/>
    </xf>
    <xf numFmtId="176" fontId="4" fillId="0" borderId="1" xfId="1" applyNumberFormat="1" applyFont="1" applyBorder="1" applyAlignment="1">
      <alignment vertical="center"/>
    </xf>
    <xf numFmtId="176" fontId="4" fillId="0" borderId="5" xfId="1" applyNumberFormat="1" applyFont="1" applyBorder="1" applyAlignment="1">
      <alignment vertical="center"/>
    </xf>
    <xf numFmtId="0" fontId="10" fillId="2" borderId="2" xfId="0" applyFont="1" applyFill="1" applyBorder="1" applyAlignment="1">
      <alignment vertical="center"/>
    </xf>
    <xf numFmtId="0" fontId="10" fillId="2" borderId="2" xfId="0" applyFont="1" applyFill="1" applyBorder="1" applyAlignment="1">
      <alignment horizontal="right" vertical="center"/>
    </xf>
    <xf numFmtId="179" fontId="10" fillId="2" borderId="2" xfId="0" applyNumberFormat="1" applyFont="1" applyFill="1" applyBorder="1" applyAlignment="1">
      <alignment vertical="center"/>
    </xf>
    <xf numFmtId="0" fontId="10" fillId="4" borderId="2" xfId="0" applyFont="1" applyFill="1" applyBorder="1" applyAlignment="1">
      <alignment vertical="center"/>
    </xf>
    <xf numFmtId="0" fontId="10" fillId="2" borderId="0" xfId="0" applyFont="1" applyFill="1" applyAlignment="1">
      <alignment vertical="center" wrapText="1"/>
    </xf>
    <xf numFmtId="38" fontId="10" fillId="2" borderId="2" xfId="1" applyFont="1" applyFill="1" applyBorder="1" applyAlignment="1">
      <alignment vertical="center"/>
    </xf>
    <xf numFmtId="38" fontId="10" fillId="5" borderId="2" xfId="1" applyFont="1" applyFill="1" applyBorder="1" applyAlignment="1">
      <alignment vertical="center"/>
    </xf>
    <xf numFmtId="38" fontId="10" fillId="4" borderId="2" xfId="1" applyFont="1" applyFill="1" applyBorder="1" applyAlignment="1">
      <alignment vertical="center"/>
    </xf>
    <xf numFmtId="180" fontId="10" fillId="2" borderId="2" xfId="0" applyNumberFormat="1" applyFont="1" applyFill="1" applyBorder="1" applyAlignment="1">
      <alignment vertical="center"/>
    </xf>
    <xf numFmtId="0" fontId="10" fillId="0" borderId="2" xfId="0" applyFont="1" applyFill="1" applyBorder="1" applyAlignment="1">
      <alignment vertical="center"/>
    </xf>
    <xf numFmtId="0" fontId="11" fillId="2" borderId="0" xfId="0" applyFont="1" applyFill="1" applyAlignment="1">
      <alignment vertical="center"/>
    </xf>
    <xf numFmtId="180" fontId="10" fillId="5" borderId="2" xfId="0" applyNumberFormat="1" applyFont="1" applyFill="1" applyBorder="1" applyAlignment="1">
      <alignment vertical="center"/>
    </xf>
    <xf numFmtId="0" fontId="11" fillId="2" borderId="3" xfId="0" applyFont="1" applyFill="1" applyBorder="1" applyAlignment="1">
      <alignment horizontal="center" vertical="distributed" wrapText="1"/>
    </xf>
    <xf numFmtId="0" fontId="12" fillId="0" borderId="8" xfId="0" applyFont="1" applyBorder="1" applyAlignment="1">
      <alignment horizontal="center" vertical="distributed" wrapText="1"/>
    </xf>
    <xf numFmtId="0" fontId="12" fillId="0" borderId="4" xfId="0" applyFont="1" applyBorder="1" applyAlignment="1">
      <alignment horizontal="center" vertical="distributed" wrapText="1"/>
    </xf>
    <xf numFmtId="0" fontId="11" fillId="2" borderId="0" xfId="0" applyFont="1" applyFill="1" applyBorder="1" applyAlignment="1">
      <alignment horizontal="distributed" vertical="center"/>
    </xf>
    <xf numFmtId="0" fontId="12" fillId="0" borderId="0" xfId="0" applyFont="1" applyAlignment="1">
      <alignment vertical="center"/>
    </xf>
    <xf numFmtId="0" fontId="11" fillId="2" borderId="0" xfId="0" applyFont="1" applyFill="1" applyAlignment="1">
      <alignment vertical="center" wrapText="1"/>
    </xf>
    <xf numFmtId="0" fontId="12" fillId="0" borderId="0" xfId="0" applyFont="1" applyAlignment="1">
      <alignment vertical="center" wrapText="1"/>
    </xf>
    <xf numFmtId="0" fontId="11" fillId="2" borderId="0" xfId="0" applyFont="1" applyFill="1" applyAlignment="1">
      <alignment horizontal="distributed" vertical="center"/>
    </xf>
    <xf numFmtId="0" fontId="12" fillId="0" borderId="0" xfId="0" applyFont="1" applyAlignment="1">
      <alignment horizontal="distributed" vertical="center"/>
    </xf>
    <xf numFmtId="0" fontId="13" fillId="2" borderId="0" xfId="0" applyFont="1" applyFill="1" applyAlignment="1">
      <alignment horizontal="left" vertical="center"/>
    </xf>
    <xf numFmtId="0" fontId="14" fillId="0" borderId="0" xfId="0" applyFont="1" applyAlignment="1">
      <alignment horizontal="left" vertical="center"/>
    </xf>
    <xf numFmtId="0" fontId="11" fillId="2" borderId="0" xfId="0" applyFont="1" applyFill="1" applyAlignment="1">
      <alignment vertical="center"/>
    </xf>
    <xf numFmtId="0" fontId="0" fillId="0" borderId="0" xfId="0" applyAlignment="1">
      <alignment vertical="center"/>
    </xf>
    <xf numFmtId="0" fontId="7" fillId="2" borderId="0" xfId="0" applyFont="1" applyFill="1" applyAlignment="1">
      <alignment vertical="center"/>
    </xf>
    <xf numFmtId="0" fontId="12" fillId="0" borderId="8" xfId="0" applyFont="1" applyBorder="1" applyAlignment="1">
      <alignment wrapText="1"/>
    </xf>
    <xf numFmtId="0" fontId="12" fillId="0" borderId="4" xfId="0" applyFont="1" applyBorder="1" applyAlignment="1">
      <alignment wrapText="1"/>
    </xf>
    <xf numFmtId="0" fontId="11" fillId="0" borderId="0" xfId="0" applyFont="1" applyAlignment="1">
      <alignment horizontal="distributed" vertical="center" wrapText="1"/>
    </xf>
    <xf numFmtId="0" fontId="11" fillId="0" borderId="0" xfId="0" applyFont="1" applyAlignment="1">
      <alignment vertical="center" wrapText="1"/>
    </xf>
    <xf numFmtId="0" fontId="11" fillId="2" borderId="0" xfId="0" applyFont="1" applyFill="1" applyAlignment="1">
      <alignment horizontal="right" vertical="center"/>
    </xf>
    <xf numFmtId="0" fontId="9" fillId="2" borderId="0" xfId="0" applyNumberFormat="1" applyFont="1" applyFill="1" applyAlignment="1">
      <alignment horizontal="distributed" vertical="center"/>
    </xf>
    <xf numFmtId="0" fontId="10" fillId="2" borderId="0" xfId="0" applyFont="1" applyFill="1" applyAlignment="1">
      <alignment horizontal="distributed" vertical="center" justifyLastLine="1"/>
    </xf>
    <xf numFmtId="0" fontId="11" fillId="2" borderId="0" xfId="0" applyFont="1" applyFill="1" applyAlignment="1">
      <alignment horizontal="left" vertical="center"/>
    </xf>
    <xf numFmtId="176" fontId="4" fillId="0" borderId="2" xfId="1" applyNumberFormat="1" applyFont="1" applyBorder="1" applyAlignment="1">
      <alignment horizontal="distributed" vertical="center"/>
    </xf>
    <xf numFmtId="0" fontId="1" fillId="0" borderId="2" xfId="0" applyFont="1" applyBorder="1" applyAlignment="1">
      <alignment horizontal="distributed"/>
    </xf>
    <xf numFmtId="176" fontId="4" fillId="0" borderId="2" xfId="1" applyNumberFormat="1" applyFont="1" applyBorder="1" applyAlignment="1">
      <alignment horizontal="center" vertical="center"/>
    </xf>
    <xf numFmtId="176" fontId="4" fillId="0" borderId="2" xfId="1" applyNumberFormat="1" applyFont="1" applyBorder="1" applyAlignment="1">
      <alignment horizontal="distributed" vertical="center" justifyLastLine="1"/>
    </xf>
    <xf numFmtId="176" fontId="5" fillId="0" borderId="0" xfId="1" applyNumberFormat="1" applyFont="1" applyBorder="1" applyAlignment="1">
      <alignment horizontal="center" vertical="center"/>
    </xf>
    <xf numFmtId="176" fontId="4" fillId="0" borderId="7" xfId="1" applyNumberFormat="1" applyFont="1" applyBorder="1" applyAlignment="1">
      <alignment horizontal="left" vertical="center"/>
    </xf>
    <xf numFmtId="176" fontId="4" fillId="0" borderId="9" xfId="1" applyNumberFormat="1" applyFont="1" applyBorder="1" applyAlignment="1">
      <alignment horizontal="left" vertical="center"/>
    </xf>
    <xf numFmtId="176" fontId="4" fillId="0" borderId="1" xfId="1" applyNumberFormat="1" applyFont="1" applyBorder="1" applyAlignment="1">
      <alignment horizontal="center" vertical="center"/>
    </xf>
    <xf numFmtId="176" fontId="4" fillId="0" borderId="5"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3157894736842E-3"/>
          <c:y val="0.22198742959016871"/>
          <c:w val="0.72526315789473683"/>
          <c:h val="0.72833018565536312"/>
        </c:manualLayout>
      </c:layout>
      <c:doughnutChart>
        <c:varyColors val="1"/>
        <c:ser>
          <c:idx val="0"/>
          <c:order val="0"/>
          <c:spPr>
            <a:noFill/>
            <a:ln w="12700">
              <a:solidFill>
                <a:srgbClr val="000000"/>
              </a:solidFill>
              <a:prstDash val="solid"/>
            </a:ln>
          </c:spPr>
          <c:dPt>
            <c:idx val="0"/>
            <c:bubble3D val="0"/>
            <c:extLst>
              <c:ext xmlns:c16="http://schemas.microsoft.com/office/drawing/2014/chart" uri="{C3380CC4-5D6E-409C-BE32-E72D297353CC}">
                <c16:uniqueId val="{00000000-4ABE-4859-B334-B7284B21A13F}"/>
              </c:ext>
            </c:extLst>
          </c:dPt>
          <c:dPt>
            <c:idx val="1"/>
            <c:bubble3D val="0"/>
            <c:extLst>
              <c:ext xmlns:c16="http://schemas.microsoft.com/office/drawing/2014/chart" uri="{C3380CC4-5D6E-409C-BE32-E72D297353CC}">
                <c16:uniqueId val="{00000001-4ABE-4859-B334-B7284B21A13F}"/>
              </c:ext>
            </c:extLst>
          </c:dPt>
          <c:dPt>
            <c:idx val="2"/>
            <c:bubble3D val="0"/>
            <c:extLst>
              <c:ext xmlns:c16="http://schemas.microsoft.com/office/drawing/2014/chart" uri="{C3380CC4-5D6E-409C-BE32-E72D297353CC}">
                <c16:uniqueId val="{00000002-4ABE-4859-B334-B7284B21A13F}"/>
              </c:ext>
            </c:extLst>
          </c:dPt>
          <c:dPt>
            <c:idx val="3"/>
            <c:bubble3D val="0"/>
            <c:extLst>
              <c:ext xmlns:c16="http://schemas.microsoft.com/office/drawing/2014/chart" uri="{C3380CC4-5D6E-409C-BE32-E72D297353CC}">
                <c16:uniqueId val="{00000003-4ABE-4859-B334-B7284B21A13F}"/>
              </c:ext>
            </c:extLst>
          </c:dPt>
          <c:dPt>
            <c:idx val="4"/>
            <c:bubble3D val="0"/>
            <c:extLst>
              <c:ext xmlns:c16="http://schemas.microsoft.com/office/drawing/2014/chart" uri="{C3380CC4-5D6E-409C-BE32-E72D297353CC}">
                <c16:uniqueId val="{00000004-4ABE-4859-B334-B7284B21A13F}"/>
              </c:ext>
            </c:extLst>
          </c:dPt>
          <c:dLbls>
            <c:dLbl>
              <c:idx val="0"/>
              <c:layout>
                <c:manualLayout>
                  <c:x val="2.7405091110022711E-3"/>
                  <c:y val="2.8257788096127327E-2"/>
                </c:manualLayout>
              </c:layout>
              <c:tx>
                <c:rich>
                  <a:bodyPr/>
                  <a:lstStyle/>
                  <a:p>
                    <a:pPr>
                      <a:defRPr sz="2575" b="0" i="0" u="none" strike="noStrike" baseline="0">
                        <a:solidFill>
                          <a:srgbClr val="000000"/>
                        </a:solidFill>
                        <a:latin typeface="ＭＳ Ｐゴシック"/>
                        <a:ea typeface="ＭＳ Ｐゴシック"/>
                        <a:cs typeface="ＭＳ Ｐゴシック"/>
                      </a:defRPr>
                    </a:pPr>
                    <a:r>
                      <a:rPr lang="ja-JP" altLang="en-US" sz="1575" b="0" i="0" u="none" strike="noStrike" baseline="0">
                        <a:solidFill>
                          <a:srgbClr val="000000"/>
                        </a:solidFill>
                        <a:latin typeface="ＭＳ Ｐ明朝"/>
                        <a:ea typeface="ＭＳ Ｐ明朝"/>
                      </a:rPr>
                      <a:t>固定資産税</a:t>
                    </a:r>
                    <a:endParaRPr lang="ja-JP" altLang="en-US" sz="2100" b="0" i="0" u="none" strike="noStrike" baseline="0">
                      <a:solidFill>
                        <a:srgbClr val="000000"/>
                      </a:solidFill>
                      <a:latin typeface="ＭＳ Ｐ明朝"/>
                      <a:ea typeface="ＭＳ Ｐ明朝"/>
                    </a:endParaRPr>
                  </a:p>
                  <a:p>
                    <a:pPr>
                      <a:defRPr sz="2575" b="0" i="0" u="none" strike="noStrike" baseline="0">
                        <a:solidFill>
                          <a:srgbClr val="000000"/>
                        </a:solidFill>
                        <a:latin typeface="ＭＳ Ｐゴシック"/>
                        <a:ea typeface="ＭＳ Ｐゴシック"/>
                        <a:cs typeface="ＭＳ Ｐゴシック"/>
                      </a:defRPr>
                    </a:pPr>
                    <a:r>
                      <a:rPr lang="en-US" altLang="ja-JP" sz="2100" b="0" i="0" u="none" strike="noStrike" baseline="0">
                        <a:solidFill>
                          <a:srgbClr val="000000"/>
                        </a:solidFill>
                        <a:latin typeface="ＭＳ Ｐ明朝"/>
                        <a:ea typeface="ＭＳ Ｐ明朝"/>
                      </a:rPr>
                      <a:t>6,552</a:t>
                    </a:r>
                    <a:r>
                      <a:rPr lang="ja-JP" altLang="en-US" sz="2100" b="0" i="0" u="none" strike="noStrike" baseline="0">
                        <a:solidFill>
                          <a:srgbClr val="000000"/>
                        </a:solidFill>
                        <a:latin typeface="ＭＳ Ｐ明朝"/>
                        <a:ea typeface="ＭＳ Ｐ明朝"/>
                      </a:rPr>
                      <a:t>億円</a:t>
                    </a:r>
                  </a:p>
                  <a:p>
                    <a:pPr>
                      <a:defRPr sz="2575" b="0" i="0" u="none" strike="noStrike" baseline="0">
                        <a:solidFill>
                          <a:srgbClr val="000000"/>
                        </a:solidFill>
                        <a:latin typeface="ＭＳ Ｐゴシック"/>
                        <a:ea typeface="ＭＳ Ｐゴシック"/>
                        <a:cs typeface="ＭＳ Ｐゴシック"/>
                      </a:defRPr>
                    </a:pPr>
                    <a:r>
                      <a:rPr lang="en-US" altLang="ja-JP" sz="2100" b="0" i="0" u="none" strike="noStrike" baseline="0">
                        <a:solidFill>
                          <a:srgbClr val="000000"/>
                        </a:solidFill>
                        <a:latin typeface="ＭＳ Ｐ明朝"/>
                        <a:ea typeface="ＭＳ Ｐ明朝"/>
                      </a:rPr>
                      <a:t>(39.2%)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BE-4859-B334-B7284B21A13F}"/>
                </c:ext>
              </c:extLst>
            </c:dLbl>
            <c:dLbl>
              <c:idx val="1"/>
              <c:layout>
                <c:manualLayout>
                  <c:x val="-9.4284390921722944E-3"/>
                  <c:y val="7.1426561493748656E-3"/>
                </c:manualLayout>
              </c:layout>
              <c:tx>
                <c:rich>
                  <a:bodyPr/>
                  <a:lstStyle/>
                  <a:p>
                    <a:pPr>
                      <a:defRPr sz="2575" b="0" i="0" u="none" strike="noStrike" baseline="0">
                        <a:solidFill>
                          <a:srgbClr val="000000"/>
                        </a:solidFill>
                        <a:latin typeface="ＭＳ Ｐゴシック"/>
                        <a:ea typeface="ＭＳ Ｐゴシック"/>
                        <a:cs typeface="ＭＳ Ｐゴシック"/>
                      </a:defRPr>
                    </a:pPr>
                    <a:r>
                      <a:rPr lang="ja-JP" altLang="en-US" sz="1550" b="0" i="0" u="none" strike="noStrike" baseline="0">
                        <a:solidFill>
                          <a:srgbClr val="000000"/>
                        </a:solidFill>
                        <a:latin typeface="ＭＳ Ｐ明朝"/>
                        <a:ea typeface="ＭＳ Ｐ明朝"/>
                      </a:rPr>
                      <a:t>個人市町村民税</a:t>
                    </a:r>
                    <a:endParaRPr lang="ja-JP" altLang="en-US" sz="1875" b="0" i="0" u="none" strike="noStrike" baseline="0">
                      <a:solidFill>
                        <a:srgbClr val="000000"/>
                      </a:solidFill>
                      <a:latin typeface="ＭＳ Ｐ明朝"/>
                      <a:ea typeface="ＭＳ Ｐ明朝"/>
                    </a:endParaRPr>
                  </a:p>
                  <a:p>
                    <a:pPr>
                      <a:defRPr sz="2575" b="0" i="0" u="none" strike="noStrike" baseline="0">
                        <a:solidFill>
                          <a:srgbClr val="000000"/>
                        </a:solidFill>
                        <a:latin typeface="ＭＳ Ｐゴシック"/>
                        <a:ea typeface="ＭＳ Ｐゴシック"/>
                        <a:cs typeface="ＭＳ Ｐゴシック"/>
                      </a:defRPr>
                    </a:pPr>
                    <a:r>
                      <a:rPr lang="en-US" altLang="ja-JP" sz="1875" b="0" i="0" u="none" strike="noStrike" baseline="0">
                        <a:solidFill>
                          <a:srgbClr val="000000"/>
                        </a:solidFill>
                        <a:latin typeface="ＭＳ Ｐ明朝"/>
                        <a:ea typeface="ＭＳ Ｐ明朝"/>
                      </a:rPr>
                      <a:t>5,553</a:t>
                    </a:r>
                    <a:r>
                      <a:rPr lang="ja-JP" altLang="en-US" sz="1875" b="0" i="0" u="none" strike="noStrike" baseline="0">
                        <a:solidFill>
                          <a:srgbClr val="000000"/>
                        </a:solidFill>
                        <a:latin typeface="ＭＳ Ｐ明朝"/>
                        <a:ea typeface="ＭＳ Ｐ明朝"/>
                      </a:rPr>
                      <a:t>億円</a:t>
                    </a:r>
                  </a:p>
                  <a:p>
                    <a:pPr>
                      <a:defRPr sz="2575" b="0" i="0" u="none" strike="noStrike" baseline="0">
                        <a:solidFill>
                          <a:srgbClr val="000000"/>
                        </a:solidFill>
                        <a:latin typeface="ＭＳ Ｐゴシック"/>
                        <a:ea typeface="ＭＳ Ｐゴシック"/>
                        <a:cs typeface="ＭＳ Ｐゴシック"/>
                      </a:defRPr>
                    </a:pPr>
                    <a:r>
                      <a:rPr lang="en-US" altLang="ja-JP" sz="1875" b="0" i="0" u="none" strike="noStrike" baseline="0">
                        <a:solidFill>
                          <a:srgbClr val="000000"/>
                        </a:solidFill>
                        <a:latin typeface="ＭＳ Ｐ明朝"/>
                        <a:ea typeface="ＭＳ Ｐ明朝"/>
                      </a:rPr>
                      <a:t>(33.2%)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BE-4859-B334-B7284B21A13F}"/>
                </c:ext>
              </c:extLst>
            </c:dLbl>
            <c:dLbl>
              <c:idx val="2"/>
              <c:layout>
                <c:manualLayout>
                  <c:x val="6.5812735974848015E-3"/>
                  <c:y val="5.3080151067151386E-3"/>
                </c:manualLayout>
              </c:layout>
              <c:tx>
                <c:rich>
                  <a:bodyPr/>
                  <a:lstStyle/>
                  <a:p>
                    <a:pPr>
                      <a:defRPr sz="2575" b="0" i="0" u="none" strike="noStrike" baseline="0">
                        <a:solidFill>
                          <a:srgbClr val="000000"/>
                        </a:solidFill>
                        <a:latin typeface="ＭＳ Ｐゴシック"/>
                        <a:ea typeface="ＭＳ Ｐゴシック"/>
                        <a:cs typeface="ＭＳ Ｐゴシック"/>
                      </a:defRPr>
                    </a:pPr>
                    <a:r>
                      <a:rPr lang="ja-JP" altLang="en-US" sz="1375" b="0" i="0" u="none" strike="noStrike" baseline="0">
                        <a:solidFill>
                          <a:srgbClr val="000000"/>
                        </a:solidFill>
                        <a:latin typeface="ＭＳ Ｐ明朝"/>
                        <a:ea typeface="ＭＳ Ｐ明朝"/>
                      </a:rPr>
                      <a:t>法人市町村民税</a:t>
                    </a:r>
                    <a:endParaRPr lang="ja-JP" altLang="en-US" sz="2100" b="0" i="0" u="none" strike="noStrike" baseline="0">
                      <a:solidFill>
                        <a:srgbClr val="000000"/>
                      </a:solidFill>
                      <a:latin typeface="ＭＳ Ｐ明朝"/>
                      <a:ea typeface="ＭＳ Ｐ明朝"/>
                    </a:endParaRPr>
                  </a:p>
                  <a:p>
                    <a:pPr>
                      <a:defRPr sz="2575" b="0" i="0" u="none" strike="noStrike" baseline="0">
                        <a:solidFill>
                          <a:srgbClr val="000000"/>
                        </a:solidFill>
                        <a:latin typeface="ＭＳ Ｐゴシック"/>
                        <a:ea typeface="ＭＳ Ｐゴシック"/>
                        <a:cs typeface="ＭＳ Ｐゴシック"/>
                      </a:defRPr>
                    </a:pPr>
                    <a:r>
                      <a:rPr lang="en-US" altLang="ja-JP" sz="2100" b="0" i="0" u="none" strike="noStrike" baseline="0">
                        <a:solidFill>
                          <a:srgbClr val="000000"/>
                        </a:solidFill>
                        <a:latin typeface="ＭＳ Ｐ明朝"/>
                        <a:ea typeface="ＭＳ Ｐ明朝"/>
                      </a:rPr>
                      <a:t>2,095</a:t>
                    </a:r>
                    <a:r>
                      <a:rPr lang="ja-JP" altLang="en-US" sz="2100" b="0" i="0" u="none" strike="noStrike" baseline="0">
                        <a:solidFill>
                          <a:srgbClr val="000000"/>
                        </a:solidFill>
                        <a:latin typeface="ＭＳ Ｐ明朝"/>
                        <a:ea typeface="ＭＳ Ｐ明朝"/>
                      </a:rPr>
                      <a:t>億円</a:t>
                    </a:r>
                  </a:p>
                  <a:p>
                    <a:pPr>
                      <a:defRPr sz="2575" b="0" i="0" u="none" strike="noStrike" baseline="0">
                        <a:solidFill>
                          <a:srgbClr val="000000"/>
                        </a:solidFill>
                        <a:latin typeface="ＭＳ Ｐゴシック"/>
                        <a:ea typeface="ＭＳ Ｐゴシック"/>
                        <a:cs typeface="ＭＳ Ｐゴシック"/>
                      </a:defRPr>
                    </a:pPr>
                    <a:r>
                      <a:rPr lang="en-US" altLang="ja-JP" sz="2100" b="0" i="0" u="none" strike="noStrike" baseline="0">
                        <a:solidFill>
                          <a:srgbClr val="000000"/>
                        </a:solidFill>
                        <a:latin typeface="ＭＳ Ｐ明朝"/>
                        <a:ea typeface="ＭＳ Ｐ明朝"/>
                      </a:rPr>
                      <a:t>(12.6%)</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ABE-4859-B334-B7284B21A13F}"/>
                </c:ext>
              </c:extLst>
            </c:dLbl>
            <c:dLbl>
              <c:idx val="3"/>
              <c:layout>
                <c:manualLayout>
                  <c:x val="-8.3853665491363267E-3"/>
                  <c:y val="4.295729304912056E-4"/>
                </c:manualLayout>
              </c:layout>
              <c:tx>
                <c:rich>
                  <a:bodyPr/>
                  <a:lstStyle/>
                  <a:p>
                    <a:pPr>
                      <a:defRPr sz="2575" b="0" i="0" u="none" strike="noStrike" baseline="0">
                        <a:solidFill>
                          <a:srgbClr val="000000"/>
                        </a:solidFill>
                        <a:latin typeface="ＭＳ Ｐゴシック"/>
                        <a:ea typeface="ＭＳ Ｐゴシック"/>
                        <a:cs typeface="ＭＳ Ｐゴシック"/>
                      </a:defRPr>
                    </a:pPr>
                    <a:r>
                      <a:rPr lang="ja-JP" altLang="en-US" sz="1575" b="0" i="0" u="none" strike="noStrike" baseline="0">
                        <a:solidFill>
                          <a:srgbClr val="000000"/>
                        </a:solidFill>
                        <a:latin typeface="ＭＳ Ｐ明朝"/>
                        <a:ea typeface="ＭＳ Ｐ明朝"/>
                      </a:rPr>
                      <a:t>都市計画税</a:t>
                    </a:r>
                    <a:endParaRPr lang="ja-JP" altLang="en-US" sz="2100" b="0" i="0" u="none" strike="noStrike" baseline="0">
                      <a:solidFill>
                        <a:srgbClr val="000000"/>
                      </a:solidFill>
                      <a:latin typeface="ＭＳ Ｐ明朝"/>
                      <a:ea typeface="ＭＳ Ｐ明朝"/>
                    </a:endParaRPr>
                  </a:p>
                  <a:p>
                    <a:pPr>
                      <a:defRPr sz="2575" b="0" i="0" u="none" strike="noStrike" baseline="0">
                        <a:solidFill>
                          <a:srgbClr val="000000"/>
                        </a:solidFill>
                        <a:latin typeface="ＭＳ Ｐゴシック"/>
                        <a:ea typeface="ＭＳ Ｐゴシック"/>
                        <a:cs typeface="ＭＳ Ｐゴシック"/>
                      </a:defRPr>
                    </a:pPr>
                    <a:r>
                      <a:rPr lang="en-US" altLang="ja-JP" sz="2100" b="0" i="0" u="none" strike="noStrike" baseline="0">
                        <a:solidFill>
                          <a:srgbClr val="000000"/>
                        </a:solidFill>
                        <a:latin typeface="ＭＳ Ｐ明朝"/>
                        <a:ea typeface="ＭＳ Ｐ明朝"/>
                      </a:rPr>
                      <a:t>1,319</a:t>
                    </a:r>
                    <a:r>
                      <a:rPr lang="ja-JP" altLang="en-US" sz="2100" b="0" i="0" u="none" strike="noStrike" baseline="0">
                        <a:solidFill>
                          <a:srgbClr val="000000"/>
                        </a:solidFill>
                        <a:latin typeface="ＭＳ Ｐ明朝"/>
                        <a:ea typeface="ＭＳ Ｐ明朝"/>
                      </a:rPr>
                      <a:t>億円</a:t>
                    </a:r>
                  </a:p>
                  <a:p>
                    <a:pPr>
                      <a:defRPr sz="2575" b="0" i="0" u="none" strike="noStrike" baseline="0">
                        <a:solidFill>
                          <a:srgbClr val="000000"/>
                        </a:solidFill>
                        <a:latin typeface="ＭＳ Ｐゴシック"/>
                        <a:ea typeface="ＭＳ Ｐゴシック"/>
                        <a:cs typeface="ＭＳ Ｐゴシック"/>
                      </a:defRPr>
                    </a:pPr>
                    <a:r>
                      <a:rPr lang="en-US" altLang="ja-JP" sz="2100" b="0" i="0" u="none" strike="noStrike" baseline="0">
                        <a:solidFill>
                          <a:srgbClr val="000000"/>
                        </a:solidFill>
                        <a:latin typeface="ＭＳ Ｐ明朝"/>
                        <a:ea typeface="ＭＳ Ｐ明朝"/>
                      </a:rPr>
                      <a:t>(7.9%)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ABE-4859-B334-B7284B21A13F}"/>
                </c:ext>
              </c:extLst>
            </c:dLbl>
            <c:dLbl>
              <c:idx val="4"/>
              <c:layout>
                <c:manualLayout>
                  <c:x val="6.3904604662947923E-2"/>
                  <c:y val="0.27971013400136269"/>
                </c:manualLayout>
              </c:layout>
              <c:tx>
                <c:rich>
                  <a:bodyPr/>
                  <a:lstStyle/>
                  <a:p>
                    <a:pPr>
                      <a:defRPr sz="2575" b="0" i="0" u="none" strike="noStrike" baseline="0">
                        <a:solidFill>
                          <a:srgbClr val="000000"/>
                        </a:solidFill>
                        <a:latin typeface="ＭＳ Ｐゴシック"/>
                        <a:ea typeface="ＭＳ Ｐゴシック"/>
                        <a:cs typeface="ＭＳ Ｐゴシック"/>
                      </a:defRPr>
                    </a:pPr>
                    <a:r>
                      <a:rPr lang="ja-JP" altLang="en-US" sz="1975" b="0" i="0" u="none" strike="noStrike" baseline="0">
                        <a:solidFill>
                          <a:srgbClr val="000000"/>
                        </a:solidFill>
                        <a:latin typeface="ＭＳ Ｐ明朝"/>
                        <a:ea typeface="ＭＳ Ｐ明朝"/>
                      </a:rPr>
                      <a:t>府内市町村計  </a:t>
                    </a:r>
                    <a:r>
                      <a:rPr lang="en-US" altLang="ja-JP" sz="1975" b="0" i="0" u="none" strike="noStrike" baseline="0">
                        <a:solidFill>
                          <a:srgbClr val="000000"/>
                        </a:solidFill>
                        <a:latin typeface="ＭＳ Ｐ明朝"/>
                        <a:ea typeface="ＭＳ Ｐ明朝"/>
                      </a:rPr>
                      <a:t>16,710</a:t>
                    </a:r>
                    <a:r>
                      <a:rPr lang="ja-JP" altLang="en-US" sz="1975" b="0" i="0" u="none" strike="noStrike" baseline="0">
                        <a:solidFill>
                          <a:srgbClr val="000000"/>
                        </a:solidFill>
                        <a:latin typeface="ＭＳ Ｐ明朝"/>
                        <a:ea typeface="ＭＳ Ｐ明朝"/>
                      </a:rPr>
                      <a:t>億円</a:t>
                    </a:r>
                  </a:p>
                  <a:p>
                    <a:pPr>
                      <a:defRPr sz="2575" b="0" i="0" u="none" strike="noStrike" baseline="0">
                        <a:solidFill>
                          <a:srgbClr val="000000"/>
                        </a:solidFill>
                        <a:latin typeface="ＭＳ Ｐゴシック"/>
                        <a:ea typeface="ＭＳ Ｐゴシック"/>
                        <a:cs typeface="ＭＳ Ｐゴシック"/>
                      </a:defRPr>
                    </a:pPr>
                    <a:endParaRPr lang="ja-JP" altLang="en-US" sz="1975" b="0" i="0" u="none" strike="noStrike" baseline="0">
                      <a:solidFill>
                        <a:srgbClr val="000000"/>
                      </a:solidFill>
                      <a:latin typeface="ＭＳ Ｐ明朝"/>
                      <a:ea typeface="ＭＳ Ｐ明朝"/>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ABE-4859-B334-B7284B21A13F}"/>
                </c:ext>
              </c:extLst>
            </c:dLbl>
            <c:dLbl>
              <c:idx val="5"/>
              <c:delete val="1"/>
              <c:extLst>
                <c:ext xmlns:c15="http://schemas.microsoft.com/office/drawing/2012/chart" uri="{CE6537A1-D6FC-4f65-9D91-7224C49458BB}"/>
                <c:ext xmlns:c16="http://schemas.microsoft.com/office/drawing/2014/chart" uri="{C3380CC4-5D6E-409C-BE32-E72D297353CC}">
                  <c16:uniqueId val="{00000005-4ABE-4859-B334-B7284B21A13F}"/>
                </c:ext>
              </c:extLst>
            </c:dLbl>
            <c:dLbl>
              <c:idx val="6"/>
              <c:layout>
                <c:manualLayout>
                  <c:xMode val="edge"/>
                  <c:yMode val="edge"/>
                  <c:x val="0.25263157894736843"/>
                  <c:y val="6.3424979882905352E-2"/>
                </c:manualLayout>
              </c:layout>
              <c:tx>
                <c:rich>
                  <a:bodyPr/>
                  <a:lstStyle/>
                  <a:p>
                    <a:pPr>
                      <a:defRPr sz="2575" b="0" i="0" u="none" strike="noStrike" baseline="0">
                        <a:solidFill>
                          <a:srgbClr val="000000"/>
                        </a:solidFill>
                        <a:latin typeface="ＭＳ Ｐゴシック"/>
                        <a:ea typeface="ＭＳ Ｐゴシック"/>
                        <a:cs typeface="ＭＳ Ｐゴシック"/>
                      </a:defRPr>
                    </a:pPr>
                    <a:r>
                      <a:rPr lang="ja-JP" altLang="en-US" sz="2100" b="0" i="0" u="none" strike="noStrike" baseline="0">
                        <a:solidFill>
                          <a:srgbClr val="000000"/>
                        </a:solidFill>
                        <a:latin typeface="ＭＳ Ｐ明朝"/>
                        <a:ea typeface="ＭＳ Ｐ明朝"/>
                      </a:rPr>
                      <a:t>その他</a:t>
                    </a:r>
                  </a:p>
                  <a:p>
                    <a:pPr>
                      <a:defRPr sz="2575" b="0" i="0" u="none" strike="noStrike" baseline="0">
                        <a:solidFill>
                          <a:srgbClr val="000000"/>
                        </a:solidFill>
                        <a:latin typeface="ＭＳ Ｐゴシック"/>
                        <a:ea typeface="ＭＳ Ｐゴシック"/>
                        <a:cs typeface="ＭＳ Ｐゴシック"/>
                      </a:defRPr>
                    </a:pPr>
                    <a:r>
                      <a:rPr lang="ja-JP" altLang="en-US" sz="2100" b="0" i="0" u="none" strike="noStrike" baseline="0">
                        <a:solidFill>
                          <a:srgbClr val="000000"/>
                        </a:solidFill>
                        <a:latin typeface="ＭＳ Ｐ明朝"/>
                        <a:ea typeface="ＭＳ Ｐ明朝"/>
                      </a:rPr>
                      <a:t>872億円</a:t>
                    </a:r>
                  </a:p>
                  <a:p>
                    <a:pPr>
                      <a:defRPr sz="2575" b="0" i="0" u="none" strike="noStrike" baseline="0">
                        <a:solidFill>
                          <a:srgbClr val="000000"/>
                        </a:solidFill>
                        <a:latin typeface="ＭＳ Ｐゴシック"/>
                        <a:ea typeface="ＭＳ Ｐゴシック"/>
                        <a:cs typeface="ＭＳ Ｐゴシック"/>
                      </a:defRPr>
                    </a:pPr>
                    <a:r>
                      <a:rPr lang="ja-JP" altLang="en-US" sz="2100" b="0" i="0" u="none" strike="noStrike" baseline="0">
                        <a:solidFill>
                          <a:srgbClr val="000000"/>
                        </a:solidFill>
                        <a:latin typeface="ＭＳ Ｐ明朝"/>
                        <a:ea typeface="ＭＳ Ｐ明朝"/>
                      </a:rPr>
                      <a:t>(7.5%)</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BE-4859-B334-B7284B21A13F}"/>
                </c:ext>
              </c:extLst>
            </c:dLbl>
            <c:numFmt formatCode="\(0.0%\)" sourceLinked="0"/>
            <c:spPr>
              <a:noFill/>
              <a:ln w="25400">
                <a:noFill/>
              </a:ln>
            </c:spPr>
            <c:txPr>
              <a:bodyPr wrap="square" lIns="38100" tIns="19050" rIns="38100" bIns="19050" anchor="ctr">
                <a:spAutoFit/>
              </a:bodyPr>
              <a:lstStyle/>
              <a:p>
                <a:pPr>
                  <a:defRPr sz="2100" b="0" i="0" u="none" strike="noStrike" baseline="0">
                    <a:solidFill>
                      <a:srgbClr val="000000"/>
                    </a:solidFill>
                    <a:latin typeface="ＭＳ Ｐ明朝"/>
                    <a:ea typeface="ＭＳ Ｐ明朝"/>
                    <a:cs typeface="ＭＳ Ｐ明朝"/>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資料!$F$5:$F$9</c:f>
              <c:strCache>
                <c:ptCount val="5"/>
                <c:pt idx="0">
                  <c:v>固定資産税</c:v>
                </c:pt>
                <c:pt idx="1">
                  <c:v>個人市町村税</c:v>
                </c:pt>
                <c:pt idx="2">
                  <c:v>法人市町村税</c:v>
                </c:pt>
                <c:pt idx="3">
                  <c:v>都市計画税</c:v>
                </c:pt>
                <c:pt idx="4">
                  <c:v>その他</c:v>
                </c:pt>
              </c:strCache>
            </c:strRef>
          </c:cat>
          <c:val>
            <c:numRef>
              <c:f>資料!$G$5:$G$9</c:f>
              <c:numCache>
                <c:formatCode>#,##0\ ;"▲ "#,##0\ </c:formatCode>
                <c:ptCount val="5"/>
                <c:pt idx="0">
                  <c:v>6388</c:v>
                </c:pt>
                <c:pt idx="1">
                  <c:v>4656</c:v>
                </c:pt>
                <c:pt idx="2">
                  <c:v>2056</c:v>
                </c:pt>
                <c:pt idx="3">
                  <c:v>1284</c:v>
                </c:pt>
                <c:pt idx="4">
                  <c:v>1219</c:v>
                </c:pt>
              </c:numCache>
            </c:numRef>
          </c:val>
          <c:extLst>
            <c:ext xmlns:c16="http://schemas.microsoft.com/office/drawing/2014/chart" uri="{C3380CC4-5D6E-409C-BE32-E72D297353CC}">
              <c16:uniqueId val="{00000007-4ABE-4859-B334-B7284B21A13F}"/>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noFill/>
    <a:ln w="9525">
      <a:noFill/>
    </a:ln>
  </c:spPr>
  <c:txPr>
    <a:bodyPr/>
    <a:lstStyle/>
    <a:p>
      <a:pPr>
        <a:defRPr sz="2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18</xdr:col>
      <xdr:colOff>314325</xdr:colOff>
      <xdr:row>4</xdr:row>
      <xdr:rowOff>28575</xdr:rowOff>
    </xdr:from>
    <xdr:to>
      <xdr:col>56</xdr:col>
      <xdr:colOff>322984</xdr:colOff>
      <xdr:row>51</xdr:row>
      <xdr:rowOff>104775</xdr:rowOff>
    </xdr:to>
    <xdr:graphicFrame macro="">
      <xdr:nvGraphicFramePr>
        <xdr:cNvPr id="174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114300</xdr:colOff>
      <xdr:row>20</xdr:row>
      <xdr:rowOff>57150</xdr:rowOff>
    </xdr:from>
    <xdr:to>
      <xdr:col>26</xdr:col>
      <xdr:colOff>133350</xdr:colOff>
      <xdr:row>25</xdr:row>
      <xdr:rowOff>0</xdr:rowOff>
    </xdr:to>
    <xdr:sp macro="" textlink="">
      <xdr:nvSpPr>
        <xdr:cNvPr id="1027" name="Text Box 3"/>
        <xdr:cNvSpPr txBox="1">
          <a:spLocks noChangeArrowheads="1"/>
        </xdr:cNvSpPr>
      </xdr:nvSpPr>
      <xdr:spPr bwMode="auto">
        <a:xfrm>
          <a:off x="12639675" y="3105150"/>
          <a:ext cx="1076325"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val="000000"/>
              </a:solidFill>
              <a:latin typeface="ＭＳ Ｐ明朝"/>
              <a:ea typeface="ＭＳ Ｐ明朝"/>
            </a:rPr>
            <a:t>その他</a:t>
          </a:r>
        </a:p>
        <a:p>
          <a:pPr algn="ctr" rtl="0">
            <a:lnSpc>
              <a:spcPts val="1900"/>
            </a:lnSpc>
            <a:defRPr sz="1000"/>
          </a:pPr>
          <a:r>
            <a:rPr lang="en-US" altLang="ja-JP" sz="1600" b="0" i="0" u="none" strike="noStrike" baseline="0">
              <a:solidFill>
                <a:sysClr val="windowText" lastClr="000000"/>
              </a:solidFill>
              <a:latin typeface="ＭＳ Ｐ明朝"/>
              <a:ea typeface="ＭＳ Ｐ明朝"/>
            </a:rPr>
            <a:t>1,191</a:t>
          </a:r>
          <a:r>
            <a:rPr lang="ja-JP" altLang="en-US" sz="1600" b="0" i="0" u="none" strike="noStrike" baseline="0">
              <a:solidFill>
                <a:sysClr val="windowText" lastClr="000000"/>
              </a:solidFill>
              <a:latin typeface="ＭＳ Ｐ明朝"/>
              <a:ea typeface="ＭＳ Ｐ明朝"/>
            </a:rPr>
            <a:t>億円</a:t>
          </a:r>
        </a:p>
        <a:p>
          <a:pPr algn="ctr" rtl="0">
            <a:lnSpc>
              <a:spcPts val="1800"/>
            </a:lnSpc>
            <a:defRPr sz="1000"/>
          </a:pPr>
          <a:r>
            <a:rPr lang="en-US" altLang="ja-JP" sz="1600" b="0" i="0" u="none" strike="noStrike" baseline="0">
              <a:solidFill>
                <a:srgbClr val="000000"/>
              </a:solidFill>
              <a:latin typeface="ＭＳ Ｐ明朝"/>
              <a:ea typeface="ＭＳ Ｐ明朝"/>
            </a:rPr>
            <a:t>(7.1</a:t>
          </a:r>
          <a:r>
            <a:rPr lang="ja-JP" altLang="en-US" sz="1600" b="0" i="0" u="none" strike="noStrike" baseline="0">
              <a:solidFill>
                <a:srgbClr val="000000"/>
              </a:solidFill>
              <a:latin typeface="ＭＳ Ｐ明朝"/>
              <a:ea typeface="ＭＳ Ｐ明朝"/>
            </a:rPr>
            <a:t>％</a:t>
          </a:r>
          <a:r>
            <a:rPr lang="en-US" altLang="ja-JP" sz="1600" b="0" i="0" u="none" strike="noStrike" baseline="0">
              <a:solidFill>
                <a:srgbClr val="000000"/>
              </a:solidFill>
              <a:latin typeface="ＭＳ Ｐ明朝"/>
              <a:ea typeface="ＭＳ Ｐ明朝"/>
            </a:rPr>
            <a:t>)</a:t>
          </a:r>
        </a:p>
      </xdr:txBody>
    </xdr:sp>
    <xdr:clientData/>
  </xdr:twoCellAnchor>
  <xdr:twoCellAnchor>
    <xdr:from>
      <xdr:col>6</xdr:col>
      <xdr:colOff>285750</xdr:colOff>
      <xdr:row>33</xdr:row>
      <xdr:rowOff>104775</xdr:rowOff>
    </xdr:from>
    <xdr:to>
      <xdr:col>7</xdr:col>
      <xdr:colOff>9525</xdr:colOff>
      <xdr:row>34</xdr:row>
      <xdr:rowOff>200025</xdr:rowOff>
    </xdr:to>
    <xdr:sp macro="" textlink="">
      <xdr:nvSpPr>
        <xdr:cNvPr id="1748" name="AutoShape 12"/>
        <xdr:cNvSpPr>
          <a:spLocks/>
        </xdr:cNvSpPr>
      </xdr:nvSpPr>
      <xdr:spPr bwMode="auto">
        <a:xfrm>
          <a:off x="2619375" y="5381625"/>
          <a:ext cx="76200" cy="381000"/>
        </a:xfrm>
        <a:prstGeom prst="leftBracket">
          <a:avLst>
            <a:gd name="adj" fmla="val 20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38100</xdr:colOff>
      <xdr:row>33</xdr:row>
      <xdr:rowOff>95250</xdr:rowOff>
    </xdr:from>
    <xdr:to>
      <xdr:col>15</xdr:col>
      <xdr:colOff>114300</xdr:colOff>
      <xdr:row>34</xdr:row>
      <xdr:rowOff>171450</xdr:rowOff>
    </xdr:to>
    <xdr:sp macro="" textlink="">
      <xdr:nvSpPr>
        <xdr:cNvPr id="1749" name="AutoShape 13"/>
        <xdr:cNvSpPr>
          <a:spLocks/>
        </xdr:cNvSpPr>
      </xdr:nvSpPr>
      <xdr:spPr bwMode="auto">
        <a:xfrm>
          <a:off x="9105900" y="5372100"/>
          <a:ext cx="76200" cy="361950"/>
        </a:xfrm>
        <a:prstGeom prst="rightBracket">
          <a:avLst>
            <a:gd name="adj" fmla="val 237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285750</xdr:colOff>
      <xdr:row>37</xdr:row>
      <xdr:rowOff>104775</xdr:rowOff>
    </xdr:from>
    <xdr:to>
      <xdr:col>7</xdr:col>
      <xdr:colOff>9525</xdr:colOff>
      <xdr:row>38</xdr:row>
      <xdr:rowOff>200025</xdr:rowOff>
    </xdr:to>
    <xdr:sp macro="" textlink="">
      <xdr:nvSpPr>
        <xdr:cNvPr id="1750" name="AutoShape 14"/>
        <xdr:cNvSpPr>
          <a:spLocks/>
        </xdr:cNvSpPr>
      </xdr:nvSpPr>
      <xdr:spPr bwMode="auto">
        <a:xfrm>
          <a:off x="2619375" y="6296025"/>
          <a:ext cx="76200" cy="381000"/>
        </a:xfrm>
        <a:prstGeom prst="leftBracket">
          <a:avLst>
            <a:gd name="adj" fmla="val 2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38100</xdr:colOff>
      <xdr:row>37</xdr:row>
      <xdr:rowOff>95250</xdr:rowOff>
    </xdr:from>
    <xdr:to>
      <xdr:col>15</xdr:col>
      <xdr:colOff>114300</xdr:colOff>
      <xdr:row>38</xdr:row>
      <xdr:rowOff>171450</xdr:rowOff>
    </xdr:to>
    <xdr:sp macro="" textlink="">
      <xdr:nvSpPr>
        <xdr:cNvPr id="1751" name="AutoShape 15"/>
        <xdr:cNvSpPr>
          <a:spLocks/>
        </xdr:cNvSpPr>
      </xdr:nvSpPr>
      <xdr:spPr bwMode="auto">
        <a:xfrm>
          <a:off x="9105900" y="6286500"/>
          <a:ext cx="76200" cy="361950"/>
        </a:xfrm>
        <a:prstGeom prst="rightBracket">
          <a:avLst>
            <a:gd name="adj" fmla="val 237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285750</xdr:colOff>
      <xdr:row>41</xdr:row>
      <xdr:rowOff>104775</xdr:rowOff>
    </xdr:from>
    <xdr:to>
      <xdr:col>7</xdr:col>
      <xdr:colOff>9525</xdr:colOff>
      <xdr:row>42</xdr:row>
      <xdr:rowOff>200025</xdr:rowOff>
    </xdr:to>
    <xdr:sp macro="" textlink="">
      <xdr:nvSpPr>
        <xdr:cNvPr id="1752" name="AutoShape 16"/>
        <xdr:cNvSpPr>
          <a:spLocks/>
        </xdr:cNvSpPr>
      </xdr:nvSpPr>
      <xdr:spPr bwMode="auto">
        <a:xfrm>
          <a:off x="2619375" y="7210425"/>
          <a:ext cx="76200" cy="381000"/>
        </a:xfrm>
        <a:prstGeom prst="leftBracket">
          <a:avLst>
            <a:gd name="adj" fmla="val 2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38100</xdr:colOff>
      <xdr:row>41</xdr:row>
      <xdr:rowOff>95250</xdr:rowOff>
    </xdr:from>
    <xdr:to>
      <xdr:col>15</xdr:col>
      <xdr:colOff>114300</xdr:colOff>
      <xdr:row>42</xdr:row>
      <xdr:rowOff>171450</xdr:rowOff>
    </xdr:to>
    <xdr:sp macro="" textlink="">
      <xdr:nvSpPr>
        <xdr:cNvPr id="1753" name="AutoShape 17"/>
        <xdr:cNvSpPr>
          <a:spLocks/>
        </xdr:cNvSpPr>
      </xdr:nvSpPr>
      <xdr:spPr bwMode="auto">
        <a:xfrm>
          <a:off x="9105900" y="7200900"/>
          <a:ext cx="76200" cy="361950"/>
        </a:xfrm>
        <a:prstGeom prst="rightBracket">
          <a:avLst>
            <a:gd name="adj" fmla="val 237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285750</xdr:colOff>
      <xdr:row>45</xdr:row>
      <xdr:rowOff>104775</xdr:rowOff>
    </xdr:from>
    <xdr:to>
      <xdr:col>7</xdr:col>
      <xdr:colOff>9525</xdr:colOff>
      <xdr:row>46</xdr:row>
      <xdr:rowOff>200025</xdr:rowOff>
    </xdr:to>
    <xdr:sp macro="" textlink="">
      <xdr:nvSpPr>
        <xdr:cNvPr id="1754" name="AutoShape 18"/>
        <xdr:cNvSpPr>
          <a:spLocks/>
        </xdr:cNvSpPr>
      </xdr:nvSpPr>
      <xdr:spPr bwMode="auto">
        <a:xfrm>
          <a:off x="2619375" y="8124825"/>
          <a:ext cx="76200" cy="381000"/>
        </a:xfrm>
        <a:prstGeom prst="leftBracket">
          <a:avLst>
            <a:gd name="adj" fmla="val 2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38100</xdr:colOff>
      <xdr:row>45</xdr:row>
      <xdr:rowOff>95250</xdr:rowOff>
    </xdr:from>
    <xdr:to>
      <xdr:col>15</xdr:col>
      <xdr:colOff>114300</xdr:colOff>
      <xdr:row>46</xdr:row>
      <xdr:rowOff>171450</xdr:rowOff>
    </xdr:to>
    <xdr:sp macro="" textlink="">
      <xdr:nvSpPr>
        <xdr:cNvPr id="1755" name="AutoShape 19"/>
        <xdr:cNvSpPr>
          <a:spLocks/>
        </xdr:cNvSpPr>
      </xdr:nvSpPr>
      <xdr:spPr bwMode="auto">
        <a:xfrm>
          <a:off x="9105900" y="8115300"/>
          <a:ext cx="76200" cy="361950"/>
        </a:xfrm>
        <a:prstGeom prst="rightBracket">
          <a:avLst>
            <a:gd name="adj" fmla="val 237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266700</xdr:colOff>
      <xdr:row>49</xdr:row>
      <xdr:rowOff>19050</xdr:rowOff>
    </xdr:from>
    <xdr:to>
      <xdr:col>6</xdr:col>
      <xdr:colOff>352425</xdr:colOff>
      <xdr:row>50</xdr:row>
      <xdr:rowOff>190500</xdr:rowOff>
    </xdr:to>
    <xdr:sp macro="" textlink="">
      <xdr:nvSpPr>
        <xdr:cNvPr id="1756" name="AutoShape 18"/>
        <xdr:cNvSpPr>
          <a:spLocks/>
        </xdr:cNvSpPr>
      </xdr:nvSpPr>
      <xdr:spPr bwMode="auto">
        <a:xfrm>
          <a:off x="2600325" y="9029700"/>
          <a:ext cx="85725" cy="381000"/>
        </a:xfrm>
        <a:prstGeom prst="leftBracket">
          <a:avLst>
            <a:gd name="adj" fmla="val 2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48</xdr:row>
      <xdr:rowOff>171450</xdr:rowOff>
    </xdr:from>
    <xdr:to>
      <xdr:col>15</xdr:col>
      <xdr:colOff>76200</xdr:colOff>
      <xdr:row>50</xdr:row>
      <xdr:rowOff>114300</xdr:rowOff>
    </xdr:to>
    <xdr:sp macro="" textlink="">
      <xdr:nvSpPr>
        <xdr:cNvPr id="1757" name="AutoShape 19"/>
        <xdr:cNvSpPr>
          <a:spLocks/>
        </xdr:cNvSpPr>
      </xdr:nvSpPr>
      <xdr:spPr bwMode="auto">
        <a:xfrm>
          <a:off x="9067800" y="8972550"/>
          <a:ext cx="76200" cy="361950"/>
        </a:xfrm>
        <a:prstGeom prst="rightBracket">
          <a:avLst>
            <a:gd name="adj" fmla="val 237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457200</xdr:colOff>
      <xdr:row>3</xdr:row>
      <xdr:rowOff>142875</xdr:rowOff>
    </xdr:from>
    <xdr:to>
      <xdr:col>4</xdr:col>
      <xdr:colOff>76200</xdr:colOff>
      <xdr:row>10</xdr:row>
      <xdr:rowOff>161925</xdr:rowOff>
    </xdr:to>
    <xdr:cxnSp macro="">
      <xdr:nvCxnSpPr>
        <xdr:cNvPr id="56359" name="直線矢印コネクタ 2"/>
        <xdr:cNvCxnSpPr>
          <a:cxnSpLocks noChangeShapeType="1"/>
        </xdr:cNvCxnSpPr>
      </xdr:nvCxnSpPr>
      <xdr:spPr bwMode="auto">
        <a:xfrm flipH="1">
          <a:off x="7419975" y="800100"/>
          <a:ext cx="419100" cy="13620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1743075</xdr:colOff>
      <xdr:row>5</xdr:row>
      <xdr:rowOff>161925</xdr:rowOff>
    </xdr:from>
    <xdr:to>
      <xdr:col>3</xdr:col>
      <xdr:colOff>276225</xdr:colOff>
      <xdr:row>12</xdr:row>
      <xdr:rowOff>152400</xdr:rowOff>
    </xdr:to>
    <xdr:cxnSp macro="">
      <xdr:nvCxnSpPr>
        <xdr:cNvPr id="56360" name="直線矢印コネクタ 6"/>
        <xdr:cNvCxnSpPr>
          <a:cxnSpLocks noChangeShapeType="1"/>
        </xdr:cNvCxnSpPr>
      </xdr:nvCxnSpPr>
      <xdr:spPr bwMode="auto">
        <a:xfrm flipH="1">
          <a:off x="6534150" y="1257300"/>
          <a:ext cx="704850" cy="12382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tabSelected="1" view="pageBreakPreview" zoomScale="55" zoomScaleNormal="50" zoomScaleSheetLayoutView="55" workbookViewId="0">
      <selection sqref="A1:AJ3"/>
    </sheetView>
  </sheetViews>
  <sheetFormatPr defaultColWidth="4.625" defaultRowHeight="9.75" customHeight="1"/>
  <cols>
    <col min="1" max="1" width="2.875" style="15" customWidth="1"/>
    <col min="2" max="2" width="4.25" style="15" customWidth="1"/>
    <col min="3" max="3" width="6.625" style="15" customWidth="1"/>
    <col min="4" max="5" width="4.625" style="15" customWidth="1"/>
    <col min="6" max="6" width="7.625" style="15" customWidth="1"/>
    <col min="7" max="7" width="4.625" style="15" customWidth="1"/>
    <col min="8" max="8" width="0.875" style="15" customWidth="1"/>
    <col min="9" max="9" width="10.375" style="15" customWidth="1"/>
    <col min="10" max="10" width="13.25" style="15" customWidth="1"/>
    <col min="11" max="11" width="7.5" style="15" customWidth="1"/>
    <col min="12" max="12" width="2.5" style="15" customWidth="1"/>
    <col min="13" max="13" width="2" style="15" customWidth="1"/>
    <col min="14" max="14" width="7.25" style="15" customWidth="1"/>
    <col min="15" max="15" width="40" style="15" customWidth="1"/>
    <col min="16" max="20" width="4.625" style="15" customWidth="1"/>
    <col min="21" max="21" width="4.125" style="15" customWidth="1"/>
    <col min="22" max="22" width="13.5" style="18" customWidth="1"/>
    <col min="23" max="37" width="4.625" style="15"/>
    <col min="38" max="38" width="0" style="15" hidden="1" customWidth="1"/>
    <col min="39" max="44" width="1.5" style="15" hidden="1" customWidth="1"/>
    <col min="45" max="45" width="21.375" style="15" hidden="1" customWidth="1"/>
    <col min="46" max="46" width="24.875" style="15" hidden="1" customWidth="1"/>
    <col min="47" max="47" width="15.5" style="15" hidden="1" customWidth="1"/>
    <col min="48" max="48" width="15.375" style="15" hidden="1" customWidth="1"/>
    <col min="49" max="49" width="12" style="15" hidden="1" customWidth="1"/>
    <col min="50" max="50" width="12.625" style="15" hidden="1" customWidth="1"/>
    <col min="51" max="51" width="26.25" style="15" hidden="1" customWidth="1"/>
    <col min="52" max="16384" width="4.625" style="15"/>
  </cols>
  <sheetData>
    <row r="1" spans="1:36" ht="9.75" customHeight="1">
      <c r="A1" s="66" t="s">
        <v>51</v>
      </c>
      <c r="B1" s="66"/>
      <c r="C1" s="66"/>
      <c r="D1" s="66"/>
      <c r="E1" s="66"/>
      <c r="F1" s="66"/>
      <c r="G1" s="66"/>
      <c r="H1" s="66"/>
      <c r="I1" s="66"/>
      <c r="J1" s="66"/>
      <c r="K1" s="66"/>
      <c r="L1" s="66"/>
      <c r="M1" s="66"/>
      <c r="N1" s="66"/>
      <c r="O1" s="66"/>
      <c r="P1" s="66"/>
      <c r="Q1" s="66"/>
      <c r="R1" s="66"/>
      <c r="S1" s="66"/>
      <c r="T1" s="66"/>
      <c r="U1" s="66"/>
      <c r="V1" s="66"/>
      <c r="W1" s="66"/>
      <c r="X1" s="66"/>
      <c r="Y1" s="66"/>
      <c r="Z1" s="66"/>
      <c r="AA1" s="66"/>
      <c r="AB1" s="67"/>
      <c r="AC1" s="67"/>
      <c r="AD1" s="67"/>
      <c r="AE1" s="67"/>
      <c r="AF1" s="67"/>
      <c r="AG1" s="67"/>
      <c r="AH1" s="67"/>
      <c r="AI1" s="67"/>
      <c r="AJ1" s="67"/>
    </row>
    <row r="2" spans="1:36" ht="9.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7"/>
      <c r="AC2" s="67"/>
      <c r="AD2" s="67"/>
      <c r="AE2" s="67"/>
      <c r="AF2" s="67"/>
      <c r="AG2" s="67"/>
      <c r="AH2" s="67"/>
      <c r="AI2" s="67"/>
      <c r="AJ2" s="67"/>
    </row>
    <row r="3" spans="1:36" ht="15.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7"/>
      <c r="AC3" s="67"/>
      <c r="AD3" s="67"/>
      <c r="AE3" s="67"/>
      <c r="AF3" s="67"/>
      <c r="AG3" s="67"/>
      <c r="AH3" s="67"/>
      <c r="AI3" s="67"/>
      <c r="AJ3" s="67"/>
    </row>
    <row r="4" spans="1:36" ht="9.75" customHeight="1">
      <c r="A4" s="16"/>
      <c r="B4" s="16"/>
      <c r="C4" s="16"/>
      <c r="D4" s="16"/>
      <c r="E4" s="16"/>
      <c r="F4" s="16"/>
      <c r="G4" s="16"/>
      <c r="H4" s="16"/>
      <c r="I4" s="16"/>
      <c r="J4" s="16"/>
      <c r="K4" s="16"/>
      <c r="L4" s="16"/>
      <c r="M4" s="16"/>
      <c r="N4" s="16"/>
      <c r="O4" s="16"/>
      <c r="P4" s="16"/>
      <c r="Q4" s="16"/>
      <c r="R4" s="16"/>
      <c r="S4" s="16"/>
      <c r="T4" s="16"/>
      <c r="U4" s="16"/>
      <c r="V4" s="17"/>
      <c r="W4" s="16"/>
      <c r="X4" s="16"/>
      <c r="Y4" s="16"/>
      <c r="Z4" s="16"/>
      <c r="AA4" s="16"/>
    </row>
    <row r="5" spans="1:36" ht="9.75" customHeight="1">
      <c r="A5" s="16"/>
      <c r="B5" s="16"/>
      <c r="C5" s="16"/>
      <c r="D5" s="16"/>
      <c r="E5" s="16"/>
      <c r="F5" s="16"/>
      <c r="G5" s="16"/>
      <c r="H5" s="16"/>
      <c r="I5" s="16"/>
      <c r="J5" s="16"/>
      <c r="K5" s="16"/>
      <c r="L5" s="16"/>
      <c r="M5" s="16"/>
      <c r="N5" s="16"/>
      <c r="O5" s="16"/>
      <c r="P5" s="16"/>
      <c r="Q5" s="16"/>
      <c r="R5" s="16"/>
      <c r="S5" s="16"/>
      <c r="T5" s="16"/>
      <c r="U5" s="16"/>
      <c r="V5" s="17"/>
      <c r="W5" s="16"/>
      <c r="X5" s="16"/>
      <c r="Y5" s="16"/>
      <c r="Z5" s="16"/>
      <c r="AA5" s="16"/>
    </row>
    <row r="8" spans="1:36" ht="9.75" customHeight="1">
      <c r="M8" s="19"/>
      <c r="O8" s="70"/>
    </row>
    <row r="9" spans="1:36" ht="9.75" customHeight="1">
      <c r="M9" s="19"/>
      <c r="O9" s="70"/>
    </row>
    <row r="10" spans="1:36" ht="11.25" customHeight="1"/>
    <row r="11" spans="1:36" s="24" customFormat="1" ht="13.5" customHeight="1">
      <c r="A11" s="26"/>
      <c r="B11" s="26"/>
      <c r="C11" s="26"/>
      <c r="D11" s="26"/>
      <c r="E11" s="26"/>
      <c r="F11" s="26"/>
      <c r="G11" s="27"/>
      <c r="H11" s="27"/>
      <c r="I11" s="26"/>
      <c r="J11" s="27"/>
      <c r="K11" s="27"/>
      <c r="L11" s="27"/>
      <c r="M11" s="28"/>
      <c r="N11" s="68" t="s">
        <v>12</v>
      </c>
      <c r="O11" s="69"/>
      <c r="P11" s="26"/>
      <c r="V11" s="25"/>
    </row>
    <row r="12" spans="1:36" s="24" customFormat="1" ht="13.5" customHeight="1">
      <c r="A12" s="26"/>
      <c r="B12" s="26"/>
      <c r="C12" s="26"/>
      <c r="D12" s="26"/>
      <c r="E12" s="26"/>
      <c r="F12" s="26"/>
      <c r="G12" s="27"/>
      <c r="H12" s="27"/>
      <c r="I12" s="27"/>
      <c r="J12" s="27"/>
      <c r="K12" s="27"/>
      <c r="L12" s="30"/>
      <c r="M12" s="31"/>
      <c r="N12" s="69"/>
      <c r="O12" s="69"/>
      <c r="P12" s="26"/>
      <c r="V12" s="25"/>
    </row>
    <row r="13" spans="1:36" s="24" customFormat="1" ht="13.5" customHeight="1">
      <c r="A13" s="26"/>
      <c r="B13" s="26"/>
      <c r="C13" s="26"/>
      <c r="D13" s="26"/>
      <c r="E13" s="26"/>
      <c r="F13" s="26"/>
      <c r="G13" s="28"/>
      <c r="H13" s="27"/>
      <c r="I13" s="64" t="s">
        <v>10</v>
      </c>
      <c r="J13" s="61"/>
      <c r="K13" s="28"/>
      <c r="L13" s="33"/>
      <c r="M13" s="34"/>
      <c r="N13" s="68" t="s">
        <v>13</v>
      </c>
      <c r="O13" s="69"/>
      <c r="P13" s="26"/>
      <c r="V13" s="25"/>
    </row>
    <row r="14" spans="1:36" s="24" customFormat="1" ht="13.5" customHeight="1">
      <c r="A14" s="26"/>
      <c r="B14" s="26"/>
      <c r="C14" s="26"/>
      <c r="D14" s="26"/>
      <c r="E14" s="26"/>
      <c r="F14" s="30"/>
      <c r="G14" s="31"/>
      <c r="H14" s="27"/>
      <c r="I14" s="64"/>
      <c r="J14" s="61"/>
      <c r="K14" s="26"/>
      <c r="L14" s="26"/>
      <c r="M14" s="35"/>
      <c r="N14" s="69"/>
      <c r="O14" s="69"/>
      <c r="P14" s="26"/>
      <c r="V14" s="25"/>
    </row>
    <row r="15" spans="1:36" s="24" customFormat="1" ht="13.5" customHeight="1">
      <c r="A15" s="26"/>
      <c r="B15" s="26"/>
      <c r="C15" s="26"/>
      <c r="D15" s="26"/>
      <c r="E15" s="26"/>
      <c r="F15" s="30"/>
      <c r="G15" s="28"/>
      <c r="H15" s="27"/>
      <c r="I15" s="64" t="s">
        <v>5</v>
      </c>
      <c r="J15" s="61"/>
      <c r="K15" s="26"/>
      <c r="L15" s="26"/>
      <c r="M15" s="27"/>
      <c r="N15" s="27"/>
      <c r="O15" s="26"/>
      <c r="P15" s="26"/>
      <c r="V15" s="25"/>
    </row>
    <row r="16" spans="1:36" s="24" customFormat="1" ht="13.5" customHeight="1">
      <c r="A16" s="26"/>
      <c r="B16" s="26"/>
      <c r="C16" s="26"/>
      <c r="D16" s="26"/>
      <c r="E16" s="57" t="s">
        <v>2</v>
      </c>
      <c r="F16" s="27"/>
      <c r="G16" s="36"/>
      <c r="H16" s="27"/>
      <c r="I16" s="64"/>
      <c r="J16" s="61"/>
      <c r="K16" s="26"/>
      <c r="L16" s="26"/>
      <c r="M16" s="27"/>
      <c r="N16" s="27"/>
      <c r="O16" s="26"/>
      <c r="P16" s="26"/>
      <c r="V16" s="25"/>
    </row>
    <row r="17" spans="1:51" s="24" customFormat="1" ht="13.5" customHeight="1">
      <c r="A17" s="26"/>
      <c r="B17" s="26"/>
      <c r="C17" s="26"/>
      <c r="D17" s="26"/>
      <c r="E17" s="71"/>
      <c r="F17" s="26"/>
      <c r="G17" s="34"/>
      <c r="H17" s="27"/>
      <c r="I17" s="64" t="s">
        <v>11</v>
      </c>
      <c r="J17" s="61"/>
      <c r="K17" s="26"/>
      <c r="L17" s="26"/>
      <c r="M17" s="27"/>
      <c r="N17" s="27"/>
      <c r="O17" s="37"/>
      <c r="P17" s="26"/>
      <c r="V17" s="25"/>
    </row>
    <row r="18" spans="1:51" s="24" customFormat="1" ht="13.5" customHeight="1">
      <c r="A18" s="26"/>
      <c r="B18" s="26"/>
      <c r="C18" s="26"/>
      <c r="D18" s="26"/>
      <c r="E18" s="71"/>
      <c r="F18" s="26"/>
      <c r="G18" s="31"/>
      <c r="H18" s="27"/>
      <c r="I18" s="64"/>
      <c r="J18" s="61"/>
      <c r="K18" s="27"/>
      <c r="L18" s="27"/>
      <c r="M18" s="27"/>
      <c r="N18" s="27"/>
      <c r="O18" s="38"/>
      <c r="P18" s="26"/>
      <c r="V18" s="25"/>
    </row>
    <row r="19" spans="1:51" s="24" customFormat="1" ht="13.5" customHeight="1">
      <c r="A19" s="26"/>
      <c r="B19" s="26"/>
      <c r="C19" s="26"/>
      <c r="D19" s="28"/>
      <c r="E19" s="71"/>
      <c r="F19" s="33"/>
      <c r="G19" s="34"/>
      <c r="H19" s="27"/>
      <c r="I19" s="64" t="s">
        <v>14</v>
      </c>
      <c r="J19" s="61"/>
      <c r="K19" s="27"/>
      <c r="L19" s="27"/>
      <c r="M19" s="27"/>
      <c r="N19" s="27"/>
      <c r="O19" s="27"/>
      <c r="P19" s="26"/>
      <c r="V19" s="25"/>
    </row>
    <row r="20" spans="1:51" s="24" customFormat="1" ht="13.5" customHeight="1">
      <c r="A20" s="26"/>
      <c r="B20" s="26"/>
      <c r="C20" s="26"/>
      <c r="D20" s="36"/>
      <c r="E20" s="71"/>
      <c r="F20" s="26"/>
      <c r="G20" s="36"/>
      <c r="H20" s="27"/>
      <c r="I20" s="64"/>
      <c r="J20" s="61"/>
      <c r="K20" s="27"/>
      <c r="L20" s="27"/>
      <c r="M20" s="27"/>
      <c r="N20" s="27"/>
      <c r="O20" s="27"/>
      <c r="P20" s="26"/>
      <c r="V20" s="25"/>
    </row>
    <row r="21" spans="1:51" s="24" customFormat="1" ht="13.5" customHeight="1">
      <c r="A21" s="26"/>
      <c r="B21" s="26"/>
      <c r="C21" s="26"/>
      <c r="D21" s="31"/>
      <c r="E21" s="71"/>
      <c r="F21" s="26"/>
      <c r="G21" s="34"/>
      <c r="H21" s="27"/>
      <c r="I21" s="64" t="s">
        <v>15</v>
      </c>
      <c r="J21" s="61"/>
      <c r="K21" s="26"/>
      <c r="L21" s="26"/>
      <c r="M21" s="26"/>
      <c r="N21" s="27"/>
      <c r="O21" s="26"/>
      <c r="P21" s="26"/>
      <c r="V21" s="25"/>
    </row>
    <row r="22" spans="1:51" s="24" customFormat="1" ht="13.5" customHeight="1">
      <c r="A22" s="26"/>
      <c r="B22" s="26"/>
      <c r="C22" s="26"/>
      <c r="D22" s="31"/>
      <c r="E22" s="71"/>
      <c r="F22" s="26"/>
      <c r="G22" s="36"/>
      <c r="H22" s="27"/>
      <c r="I22" s="64"/>
      <c r="J22" s="61"/>
      <c r="K22" s="26"/>
      <c r="L22" s="26"/>
      <c r="M22" s="26"/>
      <c r="N22" s="26"/>
      <c r="O22" s="26"/>
      <c r="P22" s="26"/>
      <c r="V22" s="25"/>
    </row>
    <row r="23" spans="1:51" s="24" customFormat="1" ht="13.5" customHeight="1">
      <c r="A23" s="26"/>
      <c r="B23" s="26"/>
      <c r="C23" s="26"/>
      <c r="D23" s="31"/>
      <c r="E23" s="72"/>
      <c r="F23" s="26"/>
      <c r="G23" s="34"/>
      <c r="H23" s="27"/>
      <c r="I23" s="64" t="s">
        <v>16</v>
      </c>
      <c r="J23" s="65"/>
      <c r="K23" s="32"/>
      <c r="L23" s="26"/>
      <c r="M23" s="26"/>
      <c r="N23" s="26"/>
      <c r="O23" s="26"/>
      <c r="P23" s="26"/>
      <c r="V23" s="25"/>
    </row>
    <row r="24" spans="1:51" s="24" customFormat="1" ht="13.5" customHeight="1">
      <c r="A24" s="26"/>
      <c r="B24" s="57" t="s">
        <v>9</v>
      </c>
      <c r="C24" s="26"/>
      <c r="D24" s="31"/>
      <c r="E24" s="26"/>
      <c r="F24" s="26"/>
      <c r="G24" s="36"/>
      <c r="H24" s="27"/>
      <c r="I24" s="64"/>
      <c r="J24" s="65"/>
      <c r="K24" s="32"/>
      <c r="L24" s="26"/>
      <c r="M24" s="26"/>
      <c r="N24" s="26"/>
      <c r="O24" s="26"/>
      <c r="P24" s="26"/>
      <c r="V24" s="25"/>
    </row>
    <row r="25" spans="1:51" s="24" customFormat="1" ht="13.5" customHeight="1">
      <c r="A25" s="26"/>
      <c r="B25" s="71"/>
      <c r="C25" s="26"/>
      <c r="D25" s="31"/>
      <c r="E25" s="26"/>
      <c r="F25" s="26"/>
      <c r="G25" s="31"/>
      <c r="H25" s="27"/>
      <c r="I25" s="60" t="s">
        <v>26</v>
      </c>
      <c r="J25" s="61"/>
      <c r="K25" s="61"/>
      <c r="L25" s="61"/>
      <c r="M25" s="61"/>
      <c r="N25" s="61"/>
      <c r="O25" s="61"/>
      <c r="P25" s="26"/>
    </row>
    <row r="26" spans="1:51" s="24" customFormat="1" ht="13.5" customHeight="1">
      <c r="A26" s="26"/>
      <c r="B26" s="71"/>
      <c r="C26" s="26"/>
      <c r="D26" s="31"/>
      <c r="E26" s="26"/>
      <c r="F26" s="26"/>
      <c r="G26" s="31"/>
      <c r="H26" s="27"/>
      <c r="I26" s="60"/>
      <c r="J26" s="61"/>
      <c r="K26" s="61"/>
      <c r="L26" s="61"/>
      <c r="M26" s="61"/>
      <c r="N26" s="61"/>
      <c r="O26" s="61"/>
      <c r="P26" s="26"/>
      <c r="V26" s="25"/>
    </row>
    <row r="27" spans="1:51" s="24" customFormat="1" ht="13.5" customHeight="1">
      <c r="A27" s="26"/>
      <c r="B27" s="71"/>
      <c r="C27" s="39"/>
      <c r="D27" s="31"/>
      <c r="E27" s="26"/>
      <c r="F27" s="26"/>
      <c r="G27" s="34"/>
      <c r="H27" s="27"/>
      <c r="I27" s="64" t="s">
        <v>36</v>
      </c>
      <c r="J27" s="65"/>
      <c r="K27" s="60" t="s">
        <v>37</v>
      </c>
      <c r="L27" s="61"/>
      <c r="M27" s="61"/>
      <c r="N27" s="61"/>
      <c r="O27" s="61"/>
      <c r="P27" s="26"/>
      <c r="V27" s="25"/>
    </row>
    <row r="28" spans="1:51" s="24" customFormat="1" ht="13.5" customHeight="1">
      <c r="A28" s="26"/>
      <c r="B28" s="71"/>
      <c r="C28" s="28"/>
      <c r="D28" s="31"/>
      <c r="E28" s="26"/>
      <c r="F28" s="26"/>
      <c r="G28" s="27"/>
      <c r="H28" s="27"/>
      <c r="I28" s="64"/>
      <c r="J28" s="65"/>
      <c r="K28" s="60"/>
      <c r="L28" s="61"/>
      <c r="M28" s="61"/>
      <c r="N28" s="61"/>
      <c r="O28" s="61"/>
      <c r="P28" s="26"/>
      <c r="V28" s="25"/>
      <c r="AS28" s="45" t="s">
        <v>38</v>
      </c>
      <c r="AT28" s="45" t="s">
        <v>40</v>
      </c>
      <c r="AU28" s="45">
        <v>1671039033</v>
      </c>
      <c r="AV28" s="45">
        <v>16710</v>
      </c>
      <c r="AW28" s="46" t="s">
        <v>45</v>
      </c>
    </row>
    <row r="29" spans="1:51" s="24" customFormat="1" ht="13.5" customHeight="1">
      <c r="A29" s="26"/>
      <c r="B29" s="71"/>
      <c r="C29" s="26"/>
      <c r="D29" s="31"/>
      <c r="E29" s="26"/>
      <c r="F29" s="26"/>
      <c r="G29" s="27"/>
      <c r="H29" s="27"/>
      <c r="I29" s="60"/>
      <c r="J29" s="78"/>
      <c r="K29" s="78"/>
      <c r="L29" s="78"/>
      <c r="M29" s="78"/>
      <c r="N29" s="78"/>
      <c r="O29" s="78"/>
      <c r="P29" s="26"/>
      <c r="V29" s="25"/>
      <c r="AS29" s="45" t="s">
        <v>5</v>
      </c>
      <c r="AT29" s="45" t="s">
        <v>41</v>
      </c>
      <c r="AU29" s="45">
        <v>655201272</v>
      </c>
      <c r="AV29" s="45">
        <v>6552</v>
      </c>
      <c r="AW29" s="45">
        <v>39.200000000000003</v>
      </c>
      <c r="AX29" s="45">
        <v>39.21</v>
      </c>
    </row>
    <row r="30" spans="1:51" s="24" customFormat="1" ht="13.5" customHeight="1">
      <c r="A30" s="26"/>
      <c r="B30" s="71"/>
      <c r="C30" s="26"/>
      <c r="D30" s="31"/>
      <c r="E30" s="26"/>
      <c r="F30" s="26"/>
      <c r="G30" s="27"/>
      <c r="H30" s="27"/>
      <c r="I30" s="60"/>
      <c r="J30" s="78"/>
      <c r="K30" s="78"/>
      <c r="L30" s="78"/>
      <c r="M30" s="78"/>
      <c r="N30" s="78"/>
      <c r="O30" s="78"/>
      <c r="P30" s="26"/>
      <c r="V30" s="77"/>
      <c r="AS30" s="45" t="s">
        <v>39</v>
      </c>
      <c r="AT30" s="45" t="s">
        <v>42</v>
      </c>
      <c r="AU30" s="48">
        <v>555291459</v>
      </c>
      <c r="AV30" s="45">
        <v>5553</v>
      </c>
      <c r="AW30" s="45">
        <v>33.200000000000003</v>
      </c>
      <c r="AX30" s="47">
        <v>33.231999999999999</v>
      </c>
      <c r="AY30" s="49"/>
    </row>
    <row r="31" spans="1:51" s="24" customFormat="1" ht="13.5" customHeight="1">
      <c r="A31" s="26"/>
      <c r="B31" s="71"/>
      <c r="C31" s="26"/>
      <c r="D31" s="31"/>
      <c r="E31" s="26"/>
      <c r="F31" s="26"/>
      <c r="G31" s="27"/>
      <c r="H31" s="27"/>
      <c r="I31" s="29"/>
      <c r="J31" s="32"/>
      <c r="K31" s="32"/>
      <c r="L31" s="26"/>
      <c r="M31" s="26"/>
      <c r="N31" s="26"/>
      <c r="O31" s="26"/>
      <c r="P31" s="26"/>
      <c r="V31" s="77"/>
      <c r="AS31" s="45" t="s">
        <v>13</v>
      </c>
      <c r="AT31" s="45" t="s">
        <v>43</v>
      </c>
      <c r="AU31" s="48">
        <v>209468999</v>
      </c>
      <c r="AV31" s="45">
        <v>2095</v>
      </c>
      <c r="AW31" s="45">
        <v>12.6</v>
      </c>
      <c r="AX31" s="45">
        <v>12.537000000000001</v>
      </c>
    </row>
    <row r="32" spans="1:51" s="24" customFormat="1" ht="13.5" customHeight="1">
      <c r="A32" s="26"/>
      <c r="B32" s="71"/>
      <c r="C32" s="26"/>
      <c r="D32" s="31"/>
      <c r="E32" s="26"/>
      <c r="F32" s="26"/>
      <c r="G32" s="28"/>
      <c r="H32" s="27"/>
      <c r="I32" s="64" t="s">
        <v>17</v>
      </c>
      <c r="J32" s="65"/>
      <c r="K32" s="32"/>
      <c r="L32" s="26"/>
      <c r="M32" s="26"/>
      <c r="N32" s="26"/>
      <c r="O32" s="26"/>
      <c r="P32" s="26"/>
      <c r="V32" s="76"/>
      <c r="AS32" s="45" t="s">
        <v>8</v>
      </c>
      <c r="AT32" s="45" t="s">
        <v>44</v>
      </c>
      <c r="AU32" s="48">
        <v>131922712</v>
      </c>
      <c r="AV32" s="45">
        <v>1319</v>
      </c>
      <c r="AW32" s="45">
        <v>7.9</v>
      </c>
      <c r="AX32" s="45">
        <v>7.8929999999999998</v>
      </c>
      <c r="AY32" s="49"/>
    </row>
    <row r="33" spans="1:50" s="24" customFormat="1" ht="13.5" customHeight="1">
      <c r="A33" s="26"/>
      <c r="B33" s="72"/>
      <c r="C33" s="26"/>
      <c r="D33" s="31"/>
      <c r="E33" s="26"/>
      <c r="F33" s="26"/>
      <c r="G33" s="36"/>
      <c r="H33" s="27"/>
      <c r="I33" s="64"/>
      <c r="J33" s="65"/>
      <c r="K33" s="32"/>
      <c r="L33" s="26"/>
      <c r="M33" s="26"/>
      <c r="N33" s="26"/>
      <c r="O33" s="26"/>
      <c r="P33" s="26"/>
      <c r="V33" s="76"/>
      <c r="AS33" s="45" t="s">
        <v>1</v>
      </c>
      <c r="AT33" s="45"/>
      <c r="AU33" s="48">
        <v>119154591</v>
      </c>
      <c r="AV33" s="45">
        <v>1191</v>
      </c>
      <c r="AW33" s="45">
        <v>7.1</v>
      </c>
      <c r="AX33" s="45">
        <v>7.1269999999999998</v>
      </c>
    </row>
    <row r="34" spans="1:50" s="24" customFormat="1" ht="22.5" customHeight="1">
      <c r="A34" s="26"/>
      <c r="B34" s="26"/>
      <c r="C34" s="26"/>
      <c r="D34" s="31"/>
      <c r="E34" s="57" t="s">
        <v>3</v>
      </c>
      <c r="F34" s="26"/>
      <c r="G34" s="31"/>
      <c r="H34" s="27"/>
      <c r="I34" s="62" t="s">
        <v>18</v>
      </c>
      <c r="J34" s="63"/>
      <c r="K34" s="63"/>
      <c r="L34" s="63"/>
      <c r="M34" s="63"/>
      <c r="N34" s="63"/>
      <c r="O34" s="63"/>
      <c r="P34" s="26"/>
    </row>
    <row r="35" spans="1:50" s="24" customFormat="1" ht="22.5" customHeight="1">
      <c r="A35" s="26"/>
      <c r="B35" s="26"/>
      <c r="C35" s="26"/>
      <c r="D35" s="31"/>
      <c r="E35" s="58"/>
      <c r="F35" s="26"/>
      <c r="G35" s="31"/>
      <c r="H35" s="27"/>
      <c r="I35" s="63"/>
      <c r="J35" s="63"/>
      <c r="K35" s="63"/>
      <c r="L35" s="63"/>
      <c r="M35" s="63"/>
      <c r="N35" s="63"/>
      <c r="O35" s="63"/>
      <c r="P35" s="26"/>
    </row>
    <row r="36" spans="1:50" s="24" customFormat="1" ht="13.5" customHeight="1">
      <c r="A36" s="26"/>
      <c r="B36" s="26"/>
      <c r="C36" s="26"/>
      <c r="D36" s="40"/>
      <c r="E36" s="58"/>
      <c r="F36" s="28"/>
      <c r="G36" s="34"/>
      <c r="H36" s="27"/>
      <c r="I36" s="64" t="s">
        <v>19</v>
      </c>
      <c r="J36" s="65"/>
      <c r="K36" s="32"/>
      <c r="L36" s="26"/>
      <c r="M36" s="26"/>
      <c r="N36" s="26"/>
      <c r="O36" s="26"/>
      <c r="P36" s="26"/>
    </row>
    <row r="37" spans="1:50" s="24" customFormat="1" ht="13.5" customHeight="1">
      <c r="A37" s="26"/>
      <c r="B37" s="26"/>
      <c r="C37" s="26"/>
      <c r="D37" s="26"/>
      <c r="E37" s="58"/>
      <c r="F37" s="26"/>
      <c r="G37" s="36"/>
      <c r="H37" s="27"/>
      <c r="I37" s="64"/>
      <c r="J37" s="65"/>
      <c r="K37" s="32"/>
      <c r="L37" s="26"/>
      <c r="M37" s="26"/>
      <c r="N37" s="26"/>
      <c r="O37" s="26"/>
      <c r="P37" s="26"/>
      <c r="V37" s="25"/>
    </row>
    <row r="38" spans="1:50" s="24" customFormat="1" ht="22.5" customHeight="1">
      <c r="A38" s="26"/>
      <c r="B38" s="26"/>
      <c r="C38" s="26"/>
      <c r="D38" s="26"/>
      <c r="E38" s="58"/>
      <c r="F38" s="26"/>
      <c r="G38" s="31"/>
      <c r="H38" s="27"/>
      <c r="I38" s="62" t="s">
        <v>20</v>
      </c>
      <c r="J38" s="63"/>
      <c r="K38" s="63"/>
      <c r="L38" s="63"/>
      <c r="M38" s="63"/>
      <c r="N38" s="63"/>
      <c r="O38" s="63"/>
      <c r="P38" s="26"/>
      <c r="V38" s="25"/>
    </row>
    <row r="39" spans="1:50" s="24" customFormat="1" ht="22.5" customHeight="1">
      <c r="A39" s="26"/>
      <c r="B39" s="26"/>
      <c r="C39" s="26"/>
      <c r="D39" s="26"/>
      <c r="E39" s="59"/>
      <c r="F39" s="26"/>
      <c r="G39" s="31"/>
      <c r="H39" s="27"/>
      <c r="I39" s="63"/>
      <c r="J39" s="63"/>
      <c r="K39" s="63"/>
      <c r="L39" s="63"/>
      <c r="M39" s="63"/>
      <c r="N39" s="63"/>
      <c r="O39" s="63"/>
      <c r="P39" s="26"/>
      <c r="V39" s="25"/>
    </row>
    <row r="40" spans="1:50" s="24" customFormat="1" ht="13.5" customHeight="1">
      <c r="A40" s="26"/>
      <c r="B40" s="26"/>
      <c r="C40" s="26"/>
      <c r="D40" s="26"/>
      <c r="E40" s="26"/>
      <c r="F40" s="26"/>
      <c r="G40" s="34"/>
      <c r="H40" s="27"/>
      <c r="I40" s="64" t="s">
        <v>8</v>
      </c>
      <c r="J40" s="65"/>
      <c r="K40" s="32"/>
      <c r="L40" s="26"/>
      <c r="M40" s="26"/>
      <c r="N40" s="26"/>
      <c r="O40" s="26"/>
      <c r="P40" s="26"/>
      <c r="V40" s="25"/>
    </row>
    <row r="41" spans="1:50" s="24" customFormat="1" ht="13.5" customHeight="1">
      <c r="A41" s="26"/>
      <c r="B41" s="26"/>
      <c r="C41" s="26"/>
      <c r="D41" s="26"/>
      <c r="E41" s="26"/>
      <c r="F41" s="26"/>
      <c r="G41" s="36"/>
      <c r="H41" s="27"/>
      <c r="I41" s="64"/>
      <c r="J41" s="65"/>
      <c r="K41" s="32"/>
      <c r="L41" s="26"/>
      <c r="M41" s="26"/>
      <c r="N41" s="26"/>
      <c r="O41" s="26"/>
      <c r="P41" s="26"/>
      <c r="V41" s="25"/>
    </row>
    <row r="42" spans="1:50" s="24" customFormat="1" ht="22.5" customHeight="1">
      <c r="A42" s="26"/>
      <c r="B42" s="26"/>
      <c r="C42" s="26"/>
      <c r="D42" s="26"/>
      <c r="E42" s="26"/>
      <c r="F42" s="26"/>
      <c r="G42" s="31"/>
      <c r="H42" s="27"/>
      <c r="I42" s="62" t="s">
        <v>34</v>
      </c>
      <c r="J42" s="63"/>
      <c r="K42" s="63"/>
      <c r="L42" s="63"/>
      <c r="M42" s="63"/>
      <c r="N42" s="63"/>
      <c r="O42" s="63"/>
      <c r="P42" s="26"/>
      <c r="V42" s="25"/>
    </row>
    <row r="43" spans="1:50" s="24" customFormat="1" ht="22.5" customHeight="1">
      <c r="A43" s="26"/>
      <c r="B43" s="26"/>
      <c r="C43" s="26"/>
      <c r="D43" s="26"/>
      <c r="E43" s="26"/>
      <c r="F43" s="26"/>
      <c r="G43" s="31"/>
      <c r="H43" s="27"/>
      <c r="I43" s="63"/>
      <c r="J43" s="63"/>
      <c r="K43" s="63"/>
      <c r="L43" s="63"/>
      <c r="M43" s="63"/>
      <c r="N43" s="63"/>
      <c r="O43" s="63"/>
      <c r="P43" s="26"/>
      <c r="V43" s="25"/>
    </row>
    <row r="44" spans="1:50" s="24" customFormat="1" ht="13.5" customHeight="1">
      <c r="A44" s="26"/>
      <c r="B44" s="26"/>
      <c r="C44" s="26"/>
      <c r="D44" s="26"/>
      <c r="E44" s="26"/>
      <c r="F44" s="26"/>
      <c r="G44" s="34"/>
      <c r="H44" s="27"/>
      <c r="I44" s="64" t="s">
        <v>21</v>
      </c>
      <c r="J44" s="65"/>
      <c r="K44" s="32"/>
      <c r="L44" s="26"/>
      <c r="M44" s="26"/>
      <c r="N44" s="26"/>
      <c r="O44" s="26"/>
      <c r="P44" s="26"/>
      <c r="V44" s="25"/>
    </row>
    <row r="45" spans="1:50" s="24" customFormat="1" ht="13.5" customHeight="1">
      <c r="A45" s="26"/>
      <c r="B45" s="26"/>
      <c r="C45" s="26"/>
      <c r="D45" s="26"/>
      <c r="E45" s="26"/>
      <c r="F45" s="26"/>
      <c r="G45" s="36"/>
      <c r="H45" s="27"/>
      <c r="I45" s="64"/>
      <c r="J45" s="65"/>
      <c r="K45" s="32"/>
      <c r="L45" s="26"/>
      <c r="M45" s="26"/>
      <c r="N45" s="26"/>
      <c r="O45" s="26"/>
      <c r="P45" s="26"/>
      <c r="V45" s="25"/>
    </row>
    <row r="46" spans="1:50" s="24" customFormat="1" ht="22.5" customHeight="1">
      <c r="A46" s="26"/>
      <c r="B46" s="26"/>
      <c r="C46" s="26"/>
      <c r="D46" s="26"/>
      <c r="E46" s="26"/>
      <c r="F46" s="26"/>
      <c r="G46" s="31"/>
      <c r="H46" s="27"/>
      <c r="I46" s="62" t="s">
        <v>35</v>
      </c>
      <c r="J46" s="63"/>
      <c r="K46" s="63"/>
      <c r="L46" s="63"/>
      <c r="M46" s="63"/>
      <c r="N46" s="63"/>
      <c r="O46" s="63"/>
      <c r="P46" s="26"/>
      <c r="V46" s="25"/>
    </row>
    <row r="47" spans="1:50" s="24" customFormat="1" ht="22.5" customHeight="1">
      <c r="A47" s="26"/>
      <c r="B47" s="26"/>
      <c r="C47" s="26"/>
      <c r="D47" s="26"/>
      <c r="E47" s="26"/>
      <c r="F47" s="26"/>
      <c r="G47" s="31"/>
      <c r="H47" s="27"/>
      <c r="I47" s="63"/>
      <c r="J47" s="63"/>
      <c r="K47" s="63"/>
      <c r="L47" s="63"/>
      <c r="M47" s="63"/>
      <c r="N47" s="63"/>
      <c r="O47" s="63"/>
      <c r="P47" s="26"/>
      <c r="V47" s="25"/>
    </row>
    <row r="48" spans="1:50" s="24" customFormat="1" ht="16.5" customHeight="1">
      <c r="A48" s="26"/>
      <c r="B48" s="26"/>
      <c r="C48" s="26"/>
      <c r="D48" s="26"/>
      <c r="E48" s="26"/>
      <c r="F48" s="26"/>
      <c r="G48" s="34"/>
      <c r="H48" s="27"/>
      <c r="I48" s="73" t="s">
        <v>46</v>
      </c>
      <c r="J48" s="73"/>
      <c r="K48" s="73" t="s">
        <v>48</v>
      </c>
      <c r="L48" s="73"/>
      <c r="M48" s="73"/>
      <c r="N48" s="73"/>
      <c r="O48" s="73"/>
      <c r="P48" s="26"/>
      <c r="V48" s="25"/>
    </row>
    <row r="49" spans="1:22" s="24" customFormat="1" ht="16.5" customHeight="1">
      <c r="A49" s="26"/>
      <c r="B49" s="26"/>
      <c r="C49" s="26"/>
      <c r="D49" s="26"/>
      <c r="E49" s="26"/>
      <c r="F49" s="26"/>
      <c r="G49" s="31"/>
      <c r="H49" s="27"/>
      <c r="I49" s="73"/>
      <c r="J49" s="73"/>
      <c r="K49" s="73"/>
      <c r="L49" s="73"/>
      <c r="M49" s="73"/>
      <c r="N49" s="73"/>
      <c r="O49" s="73"/>
      <c r="P49" s="26"/>
      <c r="V49" s="25"/>
    </row>
    <row r="50" spans="1:22" s="24" customFormat="1" ht="16.5" customHeight="1">
      <c r="A50" s="26"/>
      <c r="B50" s="26"/>
      <c r="C50" s="26"/>
      <c r="D50" s="26"/>
      <c r="E50" s="26"/>
      <c r="F50" s="26"/>
      <c r="G50" s="31"/>
      <c r="H50" s="27"/>
      <c r="I50" s="74" t="s">
        <v>47</v>
      </c>
      <c r="J50" s="74"/>
      <c r="K50" s="74"/>
      <c r="L50" s="74"/>
      <c r="M50" s="74"/>
      <c r="N50" s="74"/>
      <c r="O50" s="74"/>
      <c r="P50" s="26"/>
      <c r="V50" s="25"/>
    </row>
    <row r="51" spans="1:22" s="24" customFormat="1" ht="22.5" customHeight="1">
      <c r="A51" s="26"/>
      <c r="B51" s="26"/>
      <c r="C51" s="26"/>
      <c r="D51" s="26"/>
      <c r="E51" s="26"/>
      <c r="F51" s="26"/>
      <c r="G51" s="31"/>
      <c r="H51" s="27"/>
      <c r="I51" s="74"/>
      <c r="J51" s="74"/>
      <c r="K51" s="74"/>
      <c r="L51" s="74"/>
      <c r="M51" s="74"/>
      <c r="N51" s="74"/>
      <c r="O51" s="74"/>
      <c r="P51" s="26"/>
      <c r="V51" s="25"/>
    </row>
    <row r="52" spans="1:22" s="24" customFormat="1" ht="25.5" customHeight="1">
      <c r="A52" s="26"/>
      <c r="B52" s="26"/>
      <c r="C52" s="26"/>
      <c r="D52" s="26"/>
      <c r="E52" s="26"/>
      <c r="F52" s="26"/>
      <c r="G52" s="34"/>
      <c r="H52" s="27"/>
      <c r="I52" s="64" t="s">
        <v>1</v>
      </c>
      <c r="J52" s="64" t="s">
        <v>25</v>
      </c>
      <c r="K52" s="65"/>
      <c r="L52" s="65"/>
      <c r="M52" s="65"/>
      <c r="N52" s="65"/>
      <c r="O52" s="65"/>
      <c r="P52" s="64"/>
      <c r="V52" s="25"/>
    </row>
    <row r="53" spans="1:22" s="24" customFormat="1" ht="15" customHeight="1">
      <c r="A53" s="26"/>
      <c r="B53" s="26"/>
      <c r="C53" s="26"/>
      <c r="D53" s="26"/>
      <c r="E53" s="26"/>
      <c r="F53" s="26"/>
      <c r="G53" s="35"/>
      <c r="H53" s="27"/>
      <c r="I53" s="64"/>
      <c r="J53" s="64"/>
      <c r="K53" s="65"/>
      <c r="L53" s="65"/>
      <c r="M53" s="65"/>
      <c r="N53" s="65"/>
      <c r="O53" s="65"/>
      <c r="P53" s="64"/>
      <c r="V53" s="25"/>
    </row>
    <row r="54" spans="1:22" s="24" customFormat="1" ht="13.5" customHeight="1">
      <c r="A54" s="26"/>
      <c r="B54" s="26"/>
      <c r="C54" s="26"/>
      <c r="D54" s="26"/>
      <c r="E54" s="26"/>
      <c r="F54" s="26"/>
      <c r="G54" s="26"/>
      <c r="H54" s="26"/>
      <c r="I54" s="26"/>
      <c r="J54" s="26"/>
      <c r="K54" s="26"/>
      <c r="L54" s="26"/>
      <c r="M54" s="26"/>
      <c r="N54" s="26"/>
      <c r="O54" s="26"/>
      <c r="P54" s="26"/>
      <c r="V54" s="25"/>
    </row>
    <row r="55" spans="1:22" s="24" customFormat="1" ht="13.5" customHeight="1">
      <c r="A55" s="26"/>
      <c r="B55" s="26"/>
      <c r="C55" s="26"/>
      <c r="D55" s="26"/>
      <c r="E55" s="55"/>
      <c r="F55" s="75" t="s">
        <v>52</v>
      </c>
      <c r="G55" s="75"/>
      <c r="H55" s="68" t="s">
        <v>22</v>
      </c>
      <c r="I55" s="68" t="s">
        <v>23</v>
      </c>
      <c r="J55" s="68"/>
      <c r="K55" s="68"/>
      <c r="L55" s="68"/>
      <c r="M55" s="68"/>
      <c r="N55" s="68"/>
      <c r="O55" s="68"/>
      <c r="P55" s="26"/>
      <c r="V55" s="25"/>
    </row>
    <row r="56" spans="1:22" s="24" customFormat="1" ht="13.5" customHeight="1">
      <c r="A56" s="26"/>
      <c r="B56" s="26"/>
      <c r="C56" s="26"/>
      <c r="D56" s="26"/>
      <c r="E56" s="55"/>
      <c r="F56" s="75"/>
      <c r="G56" s="75"/>
      <c r="H56" s="68"/>
      <c r="I56" s="68"/>
      <c r="J56" s="68"/>
      <c r="K56" s="68"/>
      <c r="L56" s="68"/>
      <c r="M56" s="68"/>
      <c r="N56" s="68"/>
      <c r="O56" s="68"/>
      <c r="P56" s="26"/>
      <c r="V56" s="25"/>
    </row>
    <row r="57" spans="1:22" s="24" customFormat="1" ht="13.5" customHeight="1">
      <c r="A57" s="26"/>
      <c r="B57" s="26"/>
      <c r="C57" s="26"/>
      <c r="D57" s="26"/>
      <c r="E57" s="26"/>
      <c r="F57" s="75" t="s">
        <v>53</v>
      </c>
      <c r="G57" s="75"/>
      <c r="H57" s="68" t="s">
        <v>22</v>
      </c>
      <c r="I57" s="68" t="s">
        <v>24</v>
      </c>
      <c r="J57" s="68"/>
      <c r="K57" s="68"/>
      <c r="L57" s="68"/>
      <c r="M57" s="68"/>
      <c r="N57" s="68"/>
      <c r="O57" s="68"/>
      <c r="P57" s="26"/>
      <c r="V57" s="25"/>
    </row>
    <row r="58" spans="1:22" s="24" customFormat="1" ht="13.5" customHeight="1">
      <c r="A58" s="26"/>
      <c r="B58" s="26"/>
      <c r="C58" s="26"/>
      <c r="D58" s="26"/>
      <c r="E58" s="26"/>
      <c r="F58" s="75"/>
      <c r="G58" s="75"/>
      <c r="H58" s="68"/>
      <c r="I58" s="68"/>
      <c r="J58" s="68"/>
      <c r="K58" s="68"/>
      <c r="L58" s="68"/>
      <c r="M58" s="68"/>
      <c r="N58" s="68"/>
      <c r="O58" s="68"/>
      <c r="P58" s="26"/>
      <c r="V58" s="25"/>
    </row>
  </sheetData>
  <sheetProtection algorithmName="SHA-512" hashValue="hpC0RT2pCmP4sG/ot7LcJQQqsvvi7n/j1dtEbMsbzaPTpzYB3YpC5kNib1snM3tB++m/abG8j4rUHzsZn2xQrA==" saltValue="KQxYYFTuDXNNjNY/V/ozoA==" spinCount="100000" sheet="1" objects="1" scenarios="1"/>
  <mergeCells count="40">
    <mergeCell ref="F55:G56"/>
    <mergeCell ref="F57:G58"/>
    <mergeCell ref="V32:V33"/>
    <mergeCell ref="V30:V31"/>
    <mergeCell ref="I38:O39"/>
    <mergeCell ref="I42:O43"/>
    <mergeCell ref="J29:O30"/>
    <mergeCell ref="P52:P53"/>
    <mergeCell ref="I52:I53"/>
    <mergeCell ref="I48:J49"/>
    <mergeCell ref="H57:H58"/>
    <mergeCell ref="I57:O58"/>
    <mergeCell ref="I13:J14"/>
    <mergeCell ref="J52:O53"/>
    <mergeCell ref="I40:J41"/>
    <mergeCell ref="H55:H56"/>
    <mergeCell ref="I55:O56"/>
    <mergeCell ref="N13:O14"/>
    <mergeCell ref="I36:J37"/>
    <mergeCell ref="K48:O49"/>
    <mergeCell ref="I50:O51"/>
    <mergeCell ref="A1:AJ3"/>
    <mergeCell ref="I29:I30"/>
    <mergeCell ref="I27:J28"/>
    <mergeCell ref="K27:O28"/>
    <mergeCell ref="N11:O12"/>
    <mergeCell ref="O8:O9"/>
    <mergeCell ref="I21:J22"/>
    <mergeCell ref="E16:E23"/>
    <mergeCell ref="I15:J16"/>
    <mergeCell ref="I17:J18"/>
    <mergeCell ref="I23:J24"/>
    <mergeCell ref="I19:J20"/>
    <mergeCell ref="B24:B33"/>
    <mergeCell ref="I32:J33"/>
    <mergeCell ref="E34:E39"/>
    <mergeCell ref="I25:O26"/>
    <mergeCell ref="I34:O35"/>
    <mergeCell ref="I44:J45"/>
    <mergeCell ref="I46:O47"/>
  </mergeCells>
  <phoneticPr fontId="3"/>
  <pageMargins left="0.9055118110236221" right="0.19685039370078741" top="0.78740157480314965" bottom="0.59055118110236227" header="0.39370078740157483" footer="0.39370078740157483"/>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75" workbookViewId="0">
      <pane xSplit="2" ySplit="4" topLeftCell="C5" activePane="bottomRight" state="frozen"/>
      <selection activeCell="I36" sqref="I36:O37"/>
      <selection pane="topRight" activeCell="I36" sqref="I36:O37"/>
      <selection pane="bottomLeft" activeCell="I36" sqref="I36:O37"/>
      <selection pane="bottomRight" activeCell="H15" sqref="H15:H19"/>
    </sheetView>
  </sheetViews>
  <sheetFormatPr defaultRowHeight="12"/>
  <cols>
    <col min="1" max="1" width="3.625" style="2" customWidth="1"/>
    <col min="2" max="2" width="18.625" style="2" customWidth="1"/>
    <col min="3" max="3" width="17.625" style="2" customWidth="1"/>
    <col min="4" max="4" width="9" style="3"/>
    <col min="5" max="5" width="5.625" style="2" customWidth="1"/>
    <col min="6" max="7" width="11.625" style="2" customWidth="1"/>
    <col min="8" max="8" width="22.875" style="2" customWidth="1"/>
    <col min="9" max="9" width="15.125" style="2" customWidth="1"/>
    <col min="10" max="10" width="11.375" style="2" customWidth="1"/>
    <col min="11" max="11" width="10.75" style="2" customWidth="1"/>
    <col min="12" max="16384" width="9" style="2"/>
  </cols>
  <sheetData>
    <row r="1" spans="1:10" s="1" customFormat="1" ht="18" customHeight="1">
      <c r="A1" s="83"/>
      <c r="B1" s="83"/>
      <c r="C1" s="83"/>
      <c r="D1" s="83"/>
    </row>
    <row r="2" spans="1:10" ht="18" customHeight="1"/>
    <row r="3" spans="1:10" ht="17.25" customHeight="1">
      <c r="A3" s="43"/>
      <c r="B3" s="44"/>
      <c r="C3" s="4" t="s">
        <v>33</v>
      </c>
      <c r="D3" s="10"/>
      <c r="F3" s="86" t="s">
        <v>4</v>
      </c>
      <c r="G3" s="87"/>
    </row>
    <row r="4" spans="1:10" ht="27" customHeight="1">
      <c r="A4" s="84"/>
      <c r="B4" s="85"/>
      <c r="C4" s="22"/>
      <c r="D4" s="20" t="s">
        <v>0</v>
      </c>
      <c r="F4" s="12"/>
      <c r="G4" s="14"/>
    </row>
    <row r="5" spans="1:10" ht="18" customHeight="1">
      <c r="A5" s="79" t="s">
        <v>5</v>
      </c>
      <c r="B5" s="79"/>
      <c r="C5" s="5">
        <f>+ROUND(H15/100000,0)</f>
        <v>6388</v>
      </c>
      <c r="D5" s="8">
        <f>C5/C$11*100</f>
        <v>40.940844709350763</v>
      </c>
      <c r="F5" s="4" t="str">
        <f>A5</f>
        <v>固定資産税</v>
      </c>
      <c r="G5" s="6">
        <f>C5</f>
        <v>6388</v>
      </c>
    </row>
    <row r="6" spans="1:10" ht="18" customHeight="1">
      <c r="A6" s="79" t="s">
        <v>6</v>
      </c>
      <c r="B6" s="80"/>
      <c r="C6" s="5">
        <f>+ROUND(H16/100000,0)</f>
        <v>4656</v>
      </c>
      <c r="D6" s="8">
        <f t="shared" ref="D6:D11" si="0">C6/C$11*100</f>
        <v>29.840415304749087</v>
      </c>
      <c r="F6" s="11" t="str">
        <f>A6</f>
        <v>個人市町村税</v>
      </c>
      <c r="G6" s="13">
        <f>C6</f>
        <v>4656</v>
      </c>
    </row>
    <row r="7" spans="1:10" ht="18" customHeight="1">
      <c r="A7" s="79" t="s">
        <v>7</v>
      </c>
      <c r="B7" s="80"/>
      <c r="C7" s="5">
        <f>+ROUND(H17/100000,0)</f>
        <v>2056</v>
      </c>
      <c r="D7" s="9">
        <f t="shared" si="0"/>
        <v>13.176953150035251</v>
      </c>
      <c r="F7" s="11" t="str">
        <f>A7</f>
        <v>法人市町村税</v>
      </c>
      <c r="G7" s="13">
        <f>C7</f>
        <v>2056</v>
      </c>
    </row>
    <row r="8" spans="1:10" ht="20.25" customHeight="1">
      <c r="A8" s="79" t="s">
        <v>8</v>
      </c>
      <c r="B8" s="80"/>
      <c r="C8" s="5">
        <f>+ROUND(H18/100000,0)</f>
        <v>1284</v>
      </c>
      <c r="D8" s="9">
        <f t="shared" si="0"/>
        <v>8.2291866948663728</v>
      </c>
      <c r="F8" s="11" t="str">
        <f>A8</f>
        <v>都市計画税</v>
      </c>
      <c r="G8" s="13">
        <f>C8</f>
        <v>1284</v>
      </c>
    </row>
    <row r="9" spans="1:10" ht="20.25" customHeight="1">
      <c r="A9" s="79" t="s">
        <v>1</v>
      </c>
      <c r="B9" s="80"/>
      <c r="C9" s="5">
        <f>+ROUND(H19/100000,0)</f>
        <v>1219</v>
      </c>
      <c r="D9" s="8">
        <f t="shared" si="0"/>
        <v>7.8126001409985255</v>
      </c>
      <c r="F9" s="23" t="str">
        <f>A9</f>
        <v>その他</v>
      </c>
      <c r="G9" s="7">
        <f>C9</f>
        <v>1219</v>
      </c>
    </row>
    <row r="10" spans="1:10" ht="20.25" customHeight="1">
      <c r="A10" s="81"/>
      <c r="B10" s="81"/>
      <c r="C10" s="21">
        <f>SUM(C5:C9)</f>
        <v>15603</v>
      </c>
      <c r="D10" s="8">
        <f t="shared" si="0"/>
        <v>100</v>
      </c>
    </row>
    <row r="11" spans="1:10" ht="18" customHeight="1">
      <c r="A11" s="82"/>
      <c r="B11" s="82"/>
      <c r="C11" s="21">
        <f>C10</f>
        <v>15603</v>
      </c>
      <c r="D11" s="8">
        <f t="shared" si="0"/>
        <v>100</v>
      </c>
    </row>
    <row r="12" spans="1:10" ht="18" customHeight="1"/>
    <row r="13" spans="1:10" ht="18" customHeight="1">
      <c r="B13" s="3"/>
      <c r="D13" s="2"/>
    </row>
    <row r="14" spans="1:10" ht="18" customHeight="1"/>
    <row r="15" spans="1:10" ht="18" customHeight="1">
      <c r="D15" s="41" t="s">
        <v>28</v>
      </c>
      <c r="F15" s="79" t="s">
        <v>5</v>
      </c>
      <c r="G15" s="79"/>
      <c r="H15" s="42">
        <v>638822657</v>
      </c>
    </row>
    <row r="16" spans="1:10" ht="18" customHeight="1">
      <c r="D16" s="3" t="s">
        <v>29</v>
      </c>
      <c r="F16" s="79" t="s">
        <v>6</v>
      </c>
      <c r="G16" s="80"/>
      <c r="H16" s="42">
        <f>I16+J16</f>
        <v>465596309</v>
      </c>
      <c r="I16" s="2">
        <v>13390380</v>
      </c>
      <c r="J16" s="2">
        <v>452205929</v>
      </c>
    </row>
    <row r="17" spans="4:10" ht="18" customHeight="1">
      <c r="D17" s="3" t="s">
        <v>30</v>
      </c>
      <c r="F17" s="79" t="s">
        <v>7</v>
      </c>
      <c r="G17" s="80"/>
      <c r="H17" s="42">
        <f>I17+J17</f>
        <v>205644818</v>
      </c>
      <c r="I17" s="2">
        <v>33574735</v>
      </c>
      <c r="J17" s="2">
        <v>172070083</v>
      </c>
    </row>
    <row r="18" spans="4:10" ht="15" customHeight="1">
      <c r="D18" s="3" t="s">
        <v>31</v>
      </c>
      <c r="F18" s="79" t="s">
        <v>8</v>
      </c>
      <c r="G18" s="80"/>
      <c r="H18" s="42">
        <v>128405342</v>
      </c>
    </row>
    <row r="19" spans="4:10" ht="15" customHeight="1">
      <c r="F19" s="79" t="s">
        <v>1</v>
      </c>
      <c r="G19" s="80"/>
      <c r="H19" s="42">
        <f>H21-H15-H16-H17-H18</f>
        <v>121870610</v>
      </c>
    </row>
    <row r="20" spans="4:10" ht="15" customHeight="1">
      <c r="F20" s="81"/>
      <c r="G20" s="81"/>
    </row>
    <row r="21" spans="4:10" ht="15" customHeight="1">
      <c r="D21" s="3" t="s">
        <v>32</v>
      </c>
      <c r="F21" s="82" t="s">
        <v>27</v>
      </c>
      <c r="G21" s="82"/>
      <c r="H21" s="42">
        <v>1560339736</v>
      </c>
      <c r="I21" s="2">
        <v>1619736939</v>
      </c>
    </row>
    <row r="22" spans="4:10" ht="15" customHeight="1"/>
    <row r="23" spans="4:10" ht="15" customHeight="1"/>
    <row r="24" spans="4:10" ht="15" customHeight="1"/>
    <row r="25" spans="4:10" ht="15" customHeight="1"/>
    <row r="26" spans="4:10" ht="15" customHeight="1"/>
    <row r="27" spans="4:10" ht="15" customHeight="1"/>
    <row r="28" spans="4:10" ht="15" customHeight="1"/>
    <row r="29" spans="4:10" ht="15" customHeight="1"/>
    <row r="30" spans="4:10" ht="15" customHeight="1"/>
    <row r="31" spans="4:10" ht="15" customHeight="1"/>
    <row r="32" spans="4: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17">
    <mergeCell ref="A11:B11"/>
    <mergeCell ref="A9:B9"/>
    <mergeCell ref="A8:B8"/>
    <mergeCell ref="A6:B6"/>
    <mergeCell ref="A10:B10"/>
    <mergeCell ref="A1:D1"/>
    <mergeCell ref="A7:B7"/>
    <mergeCell ref="A5:B5"/>
    <mergeCell ref="A4:B4"/>
    <mergeCell ref="F3:G3"/>
    <mergeCell ref="F19:G19"/>
    <mergeCell ref="F20:G20"/>
    <mergeCell ref="F21:G21"/>
    <mergeCell ref="F15:G15"/>
    <mergeCell ref="F16:G16"/>
    <mergeCell ref="F17:G17"/>
    <mergeCell ref="F18:G18"/>
  </mergeCells>
  <phoneticPr fontId="3"/>
  <printOptions horizontalCentered="1"/>
  <pageMargins left="0.98425196850393704" right="0.39370078740157483" top="0.59055118110236227" bottom="0.39370078740157483" header="0.39370078740157483" footer="0.19685039370078741"/>
  <pageSetup paperSize="9" orientation="landscape" horizontalDpi="400" verticalDpi="400" r:id="rId1"/>
  <headerFooter alignWithMargins="0">
    <oddHeader>&amp;L&amp;"ＭＳ Ｐ明朝,標準"&amp;9&amp;D
&amp;F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2" sqref="F2:F6"/>
    </sheetView>
  </sheetViews>
  <sheetFormatPr defaultRowHeight="13.5"/>
  <cols>
    <col min="1" max="1" width="27.875" customWidth="1"/>
    <col min="2" max="2" width="35" customWidth="1"/>
    <col min="3" max="3" width="28.5" customWidth="1"/>
    <col min="4" max="4" width="10.5" bestFit="1" customWidth="1"/>
  </cols>
  <sheetData>
    <row r="1" spans="1:6" ht="17.25">
      <c r="A1" s="45" t="s">
        <v>38</v>
      </c>
      <c r="B1" s="45" t="s">
        <v>40</v>
      </c>
      <c r="C1" s="50">
        <v>1671039033</v>
      </c>
      <c r="D1" s="50">
        <f>ROUND(C1/100000,0)</f>
        <v>16710</v>
      </c>
      <c r="E1" s="46" t="s">
        <v>45</v>
      </c>
      <c r="F1" s="24"/>
    </row>
    <row r="2" spans="1:6" ht="17.25">
      <c r="A2" s="45" t="s">
        <v>5</v>
      </c>
      <c r="B2" s="45" t="s">
        <v>41</v>
      </c>
      <c r="C2" s="50">
        <v>655201272</v>
      </c>
      <c r="D2" s="50">
        <f t="shared" ref="D2:D5" si="0">ROUND(C2/100000,0)</f>
        <v>6552</v>
      </c>
      <c r="E2" s="53">
        <f>ROUND((D2/D1*100),1)</f>
        <v>39.200000000000003</v>
      </c>
      <c r="F2" s="45">
        <f>ROUND((D2/D1*100),3)</f>
        <v>39.21</v>
      </c>
    </row>
    <row r="3" spans="1:6" ht="17.25">
      <c r="A3" s="45" t="s">
        <v>39</v>
      </c>
      <c r="B3" s="45" t="s">
        <v>42</v>
      </c>
      <c r="C3" s="51">
        <v>555291459</v>
      </c>
      <c r="D3" s="50">
        <f t="shared" si="0"/>
        <v>5553</v>
      </c>
      <c r="E3" s="54">
        <f>ROUND((D3/D1*100),1)</f>
        <v>33.200000000000003</v>
      </c>
      <c r="F3" s="47">
        <f>ROUND((D3/D1*100),3)</f>
        <v>33.231999999999999</v>
      </c>
    </row>
    <row r="4" spans="1:6" ht="17.25">
      <c r="A4" s="45" t="s">
        <v>13</v>
      </c>
      <c r="B4" s="45" t="s">
        <v>43</v>
      </c>
      <c r="C4" s="51">
        <v>209468999</v>
      </c>
      <c r="D4" s="50">
        <f t="shared" si="0"/>
        <v>2095</v>
      </c>
      <c r="E4" s="48">
        <f>ROUND((D4/D1*100),1)+0.1</f>
        <v>12.6</v>
      </c>
      <c r="F4" s="45">
        <f>ROUND((D4/D1*100),3)</f>
        <v>12.537000000000001</v>
      </c>
    </row>
    <row r="5" spans="1:6" ht="17.25">
      <c r="A5" s="45" t="s">
        <v>8</v>
      </c>
      <c r="B5" s="45" t="s">
        <v>44</v>
      </c>
      <c r="C5" s="51">
        <v>131922712</v>
      </c>
      <c r="D5" s="50">
        <f t="shared" si="0"/>
        <v>1319</v>
      </c>
      <c r="E5" s="56">
        <f>ROUND((D5/D1*100),1)</f>
        <v>7.9</v>
      </c>
      <c r="F5" s="45">
        <f>ROUND((D5/D1*100),3)</f>
        <v>7.8929999999999998</v>
      </c>
    </row>
    <row r="6" spans="1:6" ht="17.25">
      <c r="A6" s="45" t="s">
        <v>1</v>
      </c>
      <c r="B6" s="45"/>
      <c r="C6" s="51">
        <f>C1-SUM(C2:C5)</f>
        <v>119154591</v>
      </c>
      <c r="D6" s="52">
        <f>ROUND(C6/100000,0)-1</f>
        <v>1191</v>
      </c>
      <c r="E6" s="45">
        <f>ROUND((D6/D1*100),1)</f>
        <v>7.1</v>
      </c>
      <c r="F6" s="45">
        <f>ROUND((D6/D1*100),3)</f>
        <v>7.1269999999999998</v>
      </c>
    </row>
    <row r="12" spans="1:6">
      <c r="D12" t="s">
        <v>50</v>
      </c>
    </row>
    <row r="14" spans="1:6">
      <c r="C14" t="s">
        <v>49</v>
      </c>
    </row>
  </sheetData>
  <phoneticPr fontId="3"/>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市民税の種類</vt:lpstr>
      <vt:lpstr>資料</vt:lpstr>
      <vt:lpstr>Sheet1</vt:lpstr>
      <vt:lpstr>市民税の種類!Print_Area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田河　匡之</dc:creator>
  <cp:lastModifiedBy>大阪府</cp:lastModifiedBy>
  <cp:lastPrinted>2018-08-23T01:12:33Z</cp:lastPrinted>
  <dcterms:created xsi:type="dcterms:W3CDTF">1999-06-28T06:32:16Z</dcterms:created>
  <dcterms:modified xsi:type="dcterms:W3CDTF">2019-09-10T02:22:37Z</dcterms:modified>
</cp:coreProperties>
</file>