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元年度\06_公表\web掲載用_Zaisei2114\R1\"/>
    </mc:Choice>
  </mc:AlternateContent>
  <workbookProtection workbookAlgorithmName="SHA-512" workbookHashValue="dTigwT8YFxC4kHYKJf40cDkHirKtfnYdw9lUSLovDl1A/VKuKBqqqnBa92M79unNFsEAMfqUKgJ1wbB1IffwpQ==" workbookSaltValue="KusIAjDiNJjrq9eoLEsdRg==" workbookSpinCount="100000" lockStructure="1"/>
  <bookViews>
    <workbookView xWindow="120" yWindow="30" windowWidth="20340" windowHeight="7875" tabRatio="719"/>
  </bookViews>
  <sheets>
    <sheet name="２号補正" sheetId="9" r:id="rId1"/>
    <sheet name="補正項目表①" sheetId="14" state="hidden" r:id="rId2"/>
    <sheet name="まち会計" sheetId="16" state="hidden" r:id="rId3"/>
    <sheet name="２号表" sheetId="13" state="hidden" r:id="rId4"/>
    <sheet name="Sheet1" sheetId="15" state="hidden" r:id="rId5"/>
  </sheets>
  <definedNames>
    <definedName name="_xlnm.Print_Area" localSheetId="3">'２号表'!$W$1:$AL$11</definedName>
    <definedName name="_xlnm.Print_Area" localSheetId="0">'２号補正'!$A$1:$BA$37</definedName>
  </definedNames>
  <calcPr calcId="162913"/>
</workbook>
</file>

<file path=xl/calcChain.xml><?xml version="1.0" encoding="utf-8"?>
<calcChain xmlns="http://schemas.openxmlformats.org/spreadsheetml/2006/main">
  <c r="N35" i="13" l="1"/>
  <c r="N6" i="13" l="1"/>
  <c r="N26" i="13" l="1"/>
  <c r="N19" i="13"/>
  <c r="N18" i="13"/>
  <c r="K16" i="13" l="1"/>
  <c r="N16" i="13" s="1"/>
  <c r="AG6" i="13" l="1"/>
  <c r="AD6" i="13"/>
  <c r="AJ5" i="13" l="1"/>
  <c r="AJ4" i="13"/>
  <c r="AJ6" i="13" s="1"/>
  <c r="N33" i="13" l="1"/>
  <c r="K33" i="13"/>
  <c r="H33" i="13"/>
  <c r="N24" i="13"/>
  <c r="K24" i="13"/>
  <c r="H24" i="13"/>
  <c r="N11" i="13"/>
  <c r="K11" i="13"/>
  <c r="H11" i="13"/>
  <c r="K7" i="13" l="1"/>
  <c r="H7" i="13"/>
  <c r="N34" i="13" l="1"/>
  <c r="K25" i="13" l="1"/>
  <c r="N15" i="13" l="1"/>
  <c r="N14" i="13"/>
  <c r="N13" i="13"/>
  <c r="N12" i="13" l="1"/>
  <c r="N25" i="13" l="1"/>
  <c r="K20" i="13"/>
  <c r="K27" i="13" s="1"/>
  <c r="K28" i="13" s="1"/>
  <c r="N28" i="13" s="1"/>
  <c r="H20" i="13"/>
  <c r="N17" i="13"/>
  <c r="N5" i="13"/>
  <c r="N4" i="13"/>
  <c r="N7" i="13" l="1"/>
  <c r="K36" i="13"/>
  <c r="N20" i="13"/>
  <c r="Q16" i="13" s="1"/>
  <c r="H27" i="13"/>
  <c r="Q14" i="13" l="1"/>
  <c r="Q34" i="13"/>
  <c r="Q35" i="13"/>
  <c r="Q19" i="13"/>
  <c r="Q20" i="13"/>
  <c r="Q17" i="13"/>
  <c r="Q13" i="13"/>
  <c r="Q15" i="13"/>
  <c r="Q18" i="13"/>
  <c r="Q12" i="13"/>
  <c r="N27" i="13"/>
  <c r="Q28" i="13" s="1"/>
  <c r="H36" i="13"/>
  <c r="N36" i="13" s="1"/>
  <c r="Q36" i="13" s="1"/>
  <c r="Q27" i="13" l="1"/>
  <c r="Q25" i="13"/>
  <c r="Q26" i="13"/>
</calcChain>
</file>

<file path=xl/sharedStrings.xml><?xml version="1.0" encoding="utf-8"?>
<sst xmlns="http://schemas.openxmlformats.org/spreadsheetml/2006/main" count="73" uniqueCount="51">
  <si>
    <t>区分</t>
    <rPh sb="0" eb="2">
      <t>クブン</t>
    </rPh>
    <phoneticPr fontId="2"/>
  </si>
  <si>
    <t>一般会計</t>
    <rPh sb="0" eb="2">
      <t>イッパン</t>
    </rPh>
    <rPh sb="2" eb="4">
      <t>カイケイ</t>
    </rPh>
    <phoneticPr fontId="2"/>
  </si>
  <si>
    <t>（単位：百万円）</t>
    <rPh sb="1" eb="3">
      <t>タンイ</t>
    </rPh>
    <rPh sb="4" eb="7">
      <t>ヒャクマンエン</t>
    </rPh>
    <phoneticPr fontId="2"/>
  </si>
  <si>
    <t>その他</t>
    <rPh sb="2" eb="3">
      <t>ホカ</t>
    </rPh>
    <phoneticPr fontId="2"/>
  </si>
  <si>
    <t>合計</t>
    <rPh sb="0" eb="2">
      <t>ゴウケイ</t>
    </rPh>
    <phoneticPr fontId="2"/>
  </si>
  <si>
    <t>財政調整基金</t>
    <rPh sb="0" eb="2">
      <t>ザイセイ</t>
    </rPh>
    <rPh sb="2" eb="4">
      <t>チョウセイ</t>
    </rPh>
    <rPh sb="4" eb="6">
      <t>キキン</t>
    </rPh>
    <phoneticPr fontId="2"/>
  </si>
  <si>
    <t>構成比</t>
    <rPh sb="0" eb="3">
      <t>コウセイヒ</t>
    </rPh>
    <phoneticPr fontId="2"/>
  </si>
  <si>
    <t>一般施策経費</t>
    <rPh sb="0" eb="2">
      <t>イッパン</t>
    </rPh>
    <rPh sb="2" eb="3">
      <t>セ</t>
    </rPh>
    <rPh sb="3" eb="4">
      <t>サク</t>
    </rPh>
    <rPh sb="4" eb="6">
      <t>ケイヒ</t>
    </rPh>
    <phoneticPr fontId="2"/>
  </si>
  <si>
    <t>うち一般歳出</t>
    <rPh sb="2" eb="4">
      <t>イッパン</t>
    </rPh>
    <rPh sb="4" eb="6">
      <t>サイシュツ</t>
    </rPh>
    <phoneticPr fontId="2"/>
  </si>
  <si>
    <t>府税</t>
    <rPh sb="0" eb="2">
      <t>フゼイ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</si>
  <si>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</si>
  <si>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</si>
  <si>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</si>
  <si>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貸付金元利収入</t>
    <rPh sb="0" eb="2">
      <t>カシツケ</t>
    </rPh>
    <rPh sb="2" eb="3">
      <t>キン</t>
    </rPh>
    <rPh sb="3" eb="5">
      <t>ガンリ</t>
    </rPh>
    <rPh sb="5" eb="7">
      <t>シュウニュウ</t>
    </rPh>
    <phoneticPr fontId="2"/>
  </si>
  <si>
    <t>(1) 予算規模</t>
    <rPh sb="4" eb="6">
      <t>ヨサン</t>
    </rPh>
    <rPh sb="6" eb="8">
      <t>キボ</t>
    </rPh>
    <phoneticPr fontId="2"/>
  </si>
  <si>
    <t>(4) 補正項目</t>
    <rPh sb="4" eb="6">
      <t>ホセイ</t>
    </rPh>
    <rPh sb="6" eb="8">
      <t>コウモク</t>
    </rPh>
    <phoneticPr fontId="2"/>
  </si>
  <si>
    <t>特別会計</t>
    <rPh sb="0" eb="2">
      <t>トクベツ</t>
    </rPh>
    <rPh sb="2" eb="4">
      <t>カイケイ</t>
    </rPh>
    <phoneticPr fontId="2"/>
  </si>
  <si>
    <t>計</t>
    <rPh sb="0" eb="1">
      <t>ケイ</t>
    </rPh>
    <phoneticPr fontId="2"/>
  </si>
  <si>
    <t>【性質別内訳】</t>
    <rPh sb="1" eb="3">
      <t>セイシツ</t>
    </rPh>
    <rPh sb="3" eb="4">
      <t>ベツ</t>
    </rPh>
    <rPh sb="4" eb="6">
      <t>ウチワケ</t>
    </rPh>
    <phoneticPr fontId="2"/>
  </si>
  <si>
    <t>【目的別内訳】</t>
    <rPh sb="1" eb="3">
      <t>モクテキ</t>
    </rPh>
    <rPh sb="3" eb="4">
      <t>ベツ</t>
    </rPh>
    <rPh sb="4" eb="6">
      <t>ウチワケ</t>
    </rPh>
    <phoneticPr fontId="2"/>
  </si>
  <si>
    <t>○</t>
    <phoneticPr fontId="2"/>
  </si>
  <si>
    <t>（単位：百万円、％）</t>
    <rPh sb="1" eb="3">
      <t>タンイ</t>
    </rPh>
    <rPh sb="4" eb="7">
      <t>ヒャクマンエン</t>
    </rPh>
    <phoneticPr fontId="2"/>
  </si>
  <si>
    <t>※「一般歳出」は、公債費や積立金などを除いたものである。</t>
    <rPh sb="2" eb="4">
      <t>イッパン</t>
    </rPh>
    <rPh sb="4" eb="6">
      <t>サイシュツ</t>
    </rPh>
    <rPh sb="9" eb="11">
      <t>コウサイ</t>
    </rPh>
    <rPh sb="11" eb="12">
      <t>ヒ</t>
    </rPh>
    <rPh sb="13" eb="15">
      <t>ツミタテ</t>
    </rPh>
    <rPh sb="15" eb="16">
      <t>キン</t>
    </rPh>
    <rPh sb="19" eb="20">
      <t>ノゾ</t>
    </rPh>
    <phoneticPr fontId="2"/>
  </si>
  <si>
    <t>その他</t>
    <rPh sb="2" eb="3">
      <t>タ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</si>
  <si>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</si>
  <si>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</si>
  <si>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（単位：百万円）</t>
    <phoneticPr fontId="2"/>
  </si>
  <si>
    <t>(2) 歳　入（一般会計）</t>
    <rPh sb="4" eb="5">
      <t>トシ</t>
    </rPh>
    <rPh sb="6" eb="7">
      <t>イ</t>
    </rPh>
    <rPh sb="8" eb="10">
      <t>イッパン</t>
    </rPh>
    <rPh sb="10" eb="12">
      <t>カイケイ</t>
    </rPh>
    <phoneticPr fontId="2"/>
  </si>
  <si>
    <t>(3) 歳　　出（一般会計）</t>
    <rPh sb="4" eb="5">
      <t>トシ</t>
    </rPh>
    <rPh sb="7" eb="8">
      <t>デ</t>
    </rPh>
    <rPh sb="9" eb="11">
      <t>イッパン</t>
    </rPh>
    <rPh sb="11" eb="13">
      <t>カイケイ</t>
    </rPh>
    <phoneticPr fontId="2"/>
  </si>
  <si>
    <t>補正前予算額</t>
    <rPh sb="0" eb="2">
      <t>ホセイ</t>
    </rPh>
    <rPh sb="2" eb="3">
      <t>マエ</t>
    </rPh>
    <rPh sb="3" eb="6">
      <t>ヨサンガク</t>
    </rPh>
    <phoneticPr fontId="2"/>
  </si>
  <si>
    <t>補正額</t>
    <rPh sb="0" eb="2">
      <t>ホセイ</t>
    </rPh>
    <rPh sb="2" eb="3">
      <t>ガク</t>
    </rPh>
    <phoneticPr fontId="2"/>
  </si>
  <si>
    <t>補正後予算額</t>
    <rPh sb="0" eb="2">
      <t>ホセイ</t>
    </rPh>
    <rPh sb="2" eb="3">
      <t>ゴ</t>
    </rPh>
    <rPh sb="3" eb="6">
      <t>ヨサンガク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</si>
  <si>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</si>
  <si>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(5) 債務負担行為の補正等</t>
    <rPh sb="4" eb="6">
      <t>サイム</t>
    </rPh>
    <rPh sb="6" eb="8">
      <t>フタン</t>
    </rPh>
    <rPh sb="8" eb="10">
      <t>コウイ</t>
    </rPh>
    <rPh sb="11" eb="13">
      <t>ホセイ</t>
    </rPh>
    <rPh sb="13" eb="14">
      <t>トウ</t>
    </rPh>
    <phoneticPr fontId="2"/>
  </si>
  <si>
    <t>統合型リゾート事業化推進</t>
    <rPh sb="0" eb="3">
      <t>トウゴウガタ</t>
    </rPh>
    <rPh sb="7" eb="10">
      <t>ジギョウカ</t>
    </rPh>
    <rPh sb="10" eb="12">
      <t>スイシン</t>
    </rPh>
    <phoneticPr fontId="2"/>
  </si>
  <si>
    <t>中学生チャレンジテストの実施</t>
    <rPh sb="0" eb="3">
      <t>チュウガクセイ</t>
    </rPh>
    <rPh sb="12" eb="14">
      <t>ジッシ</t>
    </rPh>
    <phoneticPr fontId="2"/>
  </si>
  <si>
    <t>資産の売却（大阪府まちづくり促進事業会計）</t>
    <rPh sb="0" eb="2">
      <t>シサン</t>
    </rPh>
    <rPh sb="3" eb="5">
      <t>バイキャク</t>
    </rPh>
    <rPh sb="6" eb="9">
      <t>オオサカフ</t>
    </rPh>
    <rPh sb="14" eb="16">
      <t>ソクシン</t>
    </rPh>
    <rPh sb="16" eb="18">
      <t>ジギョウ</t>
    </rPh>
    <rPh sb="18" eb="20">
      <t>カイケイ</t>
    </rPh>
    <phoneticPr fontId="2"/>
  </si>
  <si>
    <t>［R1～2　債務負担行為     　 55］</t>
    <phoneticPr fontId="2"/>
  </si>
  <si>
    <t>［R1～2　債務負担行為  　   110］</t>
    <phoneticPr fontId="2"/>
  </si>
  <si>
    <t>(6) 重要な財産の処分</t>
    <rPh sb="4" eb="6">
      <t>ジュウヨウ</t>
    </rPh>
    <rPh sb="7" eb="9">
      <t>ザイサン</t>
    </rPh>
    <rPh sb="10" eb="12">
      <t>ショブン</t>
    </rPh>
    <phoneticPr fontId="2"/>
  </si>
  <si>
    <t>種類</t>
    <rPh sb="0" eb="2">
      <t>シュルイ</t>
    </rPh>
    <phoneticPr fontId="2"/>
  </si>
  <si>
    <t>名　　　　称</t>
    <rPh sb="0" eb="1">
      <t>ナ</t>
    </rPh>
    <rPh sb="5" eb="6">
      <t>ショウ</t>
    </rPh>
    <phoneticPr fontId="2"/>
  </si>
  <si>
    <t>数量</t>
    <rPh sb="0" eb="2">
      <t>スウリョウ</t>
    </rPh>
    <phoneticPr fontId="2"/>
  </si>
  <si>
    <t>処分の態様</t>
    <rPh sb="0" eb="2">
      <t>ショブン</t>
    </rPh>
    <rPh sb="3" eb="5">
      <t>タイヨウ</t>
    </rPh>
    <phoneticPr fontId="2"/>
  </si>
  <si>
    <t>土地</t>
    <rPh sb="0" eb="2">
      <t>トチ</t>
    </rPh>
    <phoneticPr fontId="2"/>
  </si>
  <si>
    <t>譲渡</t>
    <rPh sb="0" eb="2">
      <t>ジョウト</t>
    </rPh>
    <phoneticPr fontId="2"/>
  </si>
  <si>
    <t>・譲渡に伴う営業費用（土地売却原価）：15.7億円（資金不要）</t>
    <rPh sb="1" eb="3">
      <t>ジョウト</t>
    </rPh>
    <rPh sb="4" eb="5">
      <t>トモナ</t>
    </rPh>
    <rPh sb="6" eb="8">
      <t>エイギョウ</t>
    </rPh>
    <rPh sb="8" eb="10">
      <t>ヒヨウ</t>
    </rPh>
    <rPh sb="11" eb="13">
      <t>トチ</t>
    </rPh>
    <rPh sb="13" eb="15">
      <t>バイキャク</t>
    </rPh>
    <rPh sb="15" eb="17">
      <t>ゲンカ</t>
    </rPh>
    <rPh sb="23" eb="24">
      <t>オク</t>
    </rPh>
    <rPh sb="24" eb="25">
      <t>エン</t>
    </rPh>
    <rPh sb="26" eb="28">
      <t>シキン</t>
    </rPh>
    <rPh sb="28" eb="30">
      <t>フヨウ</t>
    </rPh>
    <phoneticPr fontId="2"/>
  </si>
  <si>
    <t>阪南臨海地区　貝塚市</t>
    <rPh sb="0" eb="2">
      <t>ハンナン</t>
    </rPh>
    <rPh sb="2" eb="4">
      <t>リンカイ</t>
    </rPh>
    <rPh sb="4" eb="6">
      <t>チク</t>
    </rPh>
    <rPh sb="7" eb="9">
      <t>カイヅカ</t>
    </rPh>
    <rPh sb="9" eb="10">
      <t>シ</t>
    </rPh>
    <phoneticPr fontId="2"/>
  </si>
  <si>
    <t>29,593㎡</t>
    <phoneticPr fontId="2"/>
  </si>
  <si>
    <t>・譲渡額（土地売却収益）：8.2億円</t>
    <rPh sb="1" eb="3">
      <t>ジョウト</t>
    </rPh>
    <rPh sb="3" eb="4">
      <t>ガク</t>
    </rPh>
    <rPh sb="5" eb="7">
      <t>トチ</t>
    </rPh>
    <rPh sb="7" eb="9">
      <t>バイキャク</t>
    </rPh>
    <rPh sb="9" eb="11">
      <t>シュウエキ</t>
    </rPh>
    <rPh sb="16" eb="17">
      <t>オク</t>
    </rPh>
    <rPh sb="17" eb="18">
      <t>エン</t>
    </rPh>
    <phoneticPr fontId="2"/>
  </si>
  <si>
    <t>４．令和元年度一般会計補正予算（第２号）案等のあらまし</t>
    <rPh sb="2" eb="4">
      <t>レイワ</t>
    </rPh>
    <rPh sb="4" eb="5">
      <t>ガン</t>
    </rPh>
    <rPh sb="5" eb="7">
      <t>ネンド</t>
    </rPh>
    <rPh sb="7" eb="9">
      <t>イッパン</t>
    </rPh>
    <rPh sb="9" eb="11">
      <t>カイケイ</t>
    </rPh>
    <rPh sb="11" eb="13">
      <t>ホセイ</t>
    </rPh>
    <rPh sb="13" eb="15">
      <t>ヨサン</t>
    </rPh>
    <rPh sb="16" eb="17">
      <t>ダイ</t>
    </rPh>
    <rPh sb="18" eb="19">
      <t>ゴウ</t>
    </rPh>
    <rPh sb="20" eb="21">
      <t>アン</t>
    </rPh>
    <rPh sb="21" eb="22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</si>
</sst>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#,##0.0"/>
    <numFmt numFmtId="178" formatCode="#,##0_);\(#,##0\)"/>
  </numFmts>
  <fonts count="1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2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2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distributed" vertical="center" indent="1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0" fontId="0" fillId="0" borderId="11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176" fontId="0" fillId="0" borderId="10" xfId="1" applyNumberFormat="1" applyFont="1" applyBorder="1">
      <alignment vertical="center"/>
    </xf>
    <xf numFmtId="0" fontId="0" fillId="0" borderId="5" xfId="0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38" fontId="0" fillId="0" borderId="14" xfId="1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176" fontId="0" fillId="0" borderId="19" xfId="1" applyNumberFormat="1" applyFont="1" applyBorder="1">
      <alignment vertical="center"/>
    </xf>
    <xf numFmtId="38" fontId="0" fillId="0" borderId="22" xfId="1" applyFont="1" applyBorder="1">
      <alignment vertical="center"/>
    </xf>
    <xf numFmtId="0" fontId="0" fillId="0" borderId="24" xfId="0" applyBorder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4" fillId="0" borderId="2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indent="1"/>
    </xf>
    <xf numFmtId="38" fontId="6" fillId="0" borderId="11" xfId="1" applyFont="1" applyBorder="1">
      <alignment vertical="center"/>
    </xf>
    <xf numFmtId="0" fontId="6" fillId="0" borderId="19" xfId="0" applyFont="1" applyBorder="1" applyAlignment="1">
      <alignment horizontal="distributed" vertical="center" indent="1"/>
    </xf>
    <xf numFmtId="38" fontId="6" fillId="0" borderId="20" xfId="1" applyFont="1" applyBorder="1">
      <alignment vertical="center"/>
    </xf>
    <xf numFmtId="38" fontId="0" fillId="0" borderId="10" xfId="1" applyFont="1" applyFill="1" applyBorder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38" fontId="12" fillId="0" borderId="0" xfId="1" applyFont="1">
      <alignment vertical="center"/>
    </xf>
    <xf numFmtId="0" fontId="12" fillId="0" borderId="0" xfId="0" applyFo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1" xfId="1" applyFont="1" applyBorder="1">
      <alignment vertical="center"/>
    </xf>
    <xf numFmtId="176" fontId="0" fillId="0" borderId="2" xfId="1" applyNumberFormat="1" applyFont="1" applyBorder="1">
      <alignment vertical="center"/>
    </xf>
    <xf numFmtId="38" fontId="0" fillId="0" borderId="31" xfId="1" applyFont="1" applyBorder="1">
      <alignment vertical="center"/>
    </xf>
    <xf numFmtId="0" fontId="0" fillId="0" borderId="3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2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38" fontId="4" fillId="0" borderId="10" xfId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distributed" vertical="center"/>
    </xf>
    <xf numFmtId="38" fontId="4" fillId="0" borderId="4" xfId="1" applyFont="1" applyBorder="1" applyAlignment="1">
      <alignment horizontal="distributed" vertical="center"/>
    </xf>
    <xf numFmtId="0" fontId="13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38" fontId="13" fillId="0" borderId="0" xfId="1" applyFont="1" applyAlignment="1">
      <alignment vertical="center"/>
    </xf>
    <xf numFmtId="0" fontId="14" fillId="0" borderId="0" xfId="0" applyFont="1">
      <alignment vertical="center"/>
    </xf>
    <xf numFmtId="38" fontId="14" fillId="0" borderId="0" xfId="1" quotePrefix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8" fontId="11" fillId="0" borderId="0" xfId="1" quotePrefix="1" applyFont="1" applyAlignment="1">
      <alignment horizontal="right" vertical="center"/>
    </xf>
    <xf numFmtId="0" fontId="14" fillId="0" borderId="0" xfId="0" applyFont="1" applyAlignment="1">
      <alignment vertical="center"/>
    </xf>
    <xf numFmtId="38" fontId="8" fillId="0" borderId="0" xfId="1" applyFont="1">
      <alignment vertical="center"/>
    </xf>
    <xf numFmtId="38" fontId="8" fillId="0" borderId="0" xfId="0" applyNumberFormat="1" applyFont="1">
      <alignment vertical="center"/>
    </xf>
    <xf numFmtId="0" fontId="0" fillId="0" borderId="5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38" fontId="0" fillId="0" borderId="0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32" xfId="1" applyFont="1" applyBorder="1">
      <alignment vertical="center"/>
    </xf>
    <xf numFmtId="38" fontId="6" fillId="0" borderId="10" xfId="1" applyFont="1" applyBorder="1">
      <alignment vertical="center"/>
    </xf>
    <xf numFmtId="38" fontId="6" fillId="0" borderId="14" xfId="1" applyFont="1" applyBorder="1">
      <alignment vertical="center"/>
    </xf>
    <xf numFmtId="38" fontId="6" fillId="0" borderId="19" xfId="1" applyFont="1" applyBorder="1">
      <alignment vertical="center"/>
    </xf>
    <xf numFmtId="38" fontId="6" fillId="0" borderId="22" xfId="1" applyFont="1" applyBorder="1">
      <alignment vertical="center"/>
    </xf>
    <xf numFmtId="0" fontId="15" fillId="0" borderId="29" xfId="0" applyFont="1" applyBorder="1">
      <alignment vertical="center"/>
    </xf>
    <xf numFmtId="0" fontId="15" fillId="0" borderId="13" xfId="0" applyFont="1" applyBorder="1">
      <alignment vertical="center"/>
    </xf>
    <xf numFmtId="0" fontId="6" fillId="0" borderId="9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15" fillId="0" borderId="5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6" fillId="0" borderId="35" xfId="0" applyFont="1" applyBorder="1" applyAlignment="1">
      <alignment horizontal="distributed" vertical="center" indent="1"/>
    </xf>
    <xf numFmtId="38" fontId="6" fillId="0" borderId="34" xfId="1" applyFont="1" applyBorder="1">
      <alignment vertical="center"/>
    </xf>
    <xf numFmtId="38" fontId="6" fillId="0" borderId="30" xfId="1" applyFont="1" applyBorder="1">
      <alignment vertical="center"/>
    </xf>
    <xf numFmtId="38" fontId="6" fillId="0" borderId="36" xfId="1" applyFont="1" applyBorder="1">
      <alignment vertical="center"/>
    </xf>
    <xf numFmtId="0" fontId="6" fillId="0" borderId="6" xfId="0" applyFont="1" applyBorder="1" applyAlignment="1">
      <alignment horizontal="distributed" vertical="center" indent="1"/>
    </xf>
    <xf numFmtId="178" fontId="0" fillId="0" borderId="7" xfId="1" applyNumberFormat="1" applyFont="1" applyBorder="1">
      <alignment vertical="center"/>
    </xf>
    <xf numFmtId="178" fontId="0" fillId="0" borderId="8" xfId="1" applyNumberFormat="1" applyFont="1" applyBorder="1">
      <alignment vertical="center"/>
    </xf>
    <xf numFmtId="178" fontId="0" fillId="0" borderId="6" xfId="1" applyNumberFormat="1" applyFont="1" applyBorder="1">
      <alignment vertical="center"/>
    </xf>
    <xf numFmtId="38" fontId="6" fillId="0" borderId="23" xfId="1" applyFont="1" applyBorder="1">
      <alignment vertical="center"/>
    </xf>
    <xf numFmtId="0" fontId="4" fillId="0" borderId="25" xfId="0" applyFont="1" applyBorder="1" applyAlignment="1">
      <alignment horizontal="distributed" vertical="center"/>
    </xf>
    <xf numFmtId="38" fontId="0" fillId="0" borderId="36" xfId="1" applyFont="1" applyBorder="1">
      <alignment vertical="center"/>
    </xf>
    <xf numFmtId="0" fontId="0" fillId="0" borderId="30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24" xfId="0" applyFont="1" applyBorder="1">
      <alignment vertical="center"/>
    </xf>
    <xf numFmtId="0" fontId="4" fillId="0" borderId="0" xfId="0" applyFont="1">
      <alignment vertical="center"/>
    </xf>
    <xf numFmtId="38" fontId="0" fillId="0" borderId="30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34" xfId="1" applyFont="1" applyBorder="1" applyAlignment="1">
      <alignment horizontal="center" vertical="center"/>
    </xf>
    <xf numFmtId="176" fontId="0" fillId="0" borderId="34" xfId="1" applyNumberFormat="1" applyFont="1" applyBorder="1" applyAlignment="1">
      <alignment horizontal="distributed" vertical="distributed"/>
    </xf>
    <xf numFmtId="0" fontId="15" fillId="0" borderId="7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38" fontId="0" fillId="0" borderId="25" xfId="1" applyFont="1" applyBorder="1" applyAlignment="1">
      <alignment horizontal="center" vertical="center"/>
    </xf>
    <xf numFmtId="0" fontId="15" fillId="0" borderId="22" xfId="0" applyFont="1" applyBorder="1" applyAlignment="1">
      <alignment horizontal="distributed" vertical="center"/>
    </xf>
    <xf numFmtId="0" fontId="15" fillId="0" borderId="38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15" fillId="0" borderId="37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171450</xdr:rowOff>
    </xdr:from>
    <xdr:to>
      <xdr:col>50</xdr:col>
      <xdr:colOff>9525</xdr:colOff>
      <xdr:row>5</xdr:row>
      <xdr:rowOff>95250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9550" y="504825"/>
          <a:ext cx="8943975" cy="685800"/>
        </a:xfrm>
        <a:prstGeom prst="roundRect">
          <a:avLst>
            <a:gd name="adj" fmla="val 16667"/>
          </a:avLst>
        </a:prstGeom>
        <a:solidFill>
          <a:srgbClr val="FFFFFF"/>
        </a:solidFill>
        <a:ln w="1270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令和元年度一般会計補正予算（第２号）案等は、当初予算編成後において生じた情勢の変化に伴い、緊急に措置しなければならないものに対応するため、編成しました。</a:t>
          </a:r>
        </a:p>
      </xdr:txBody>
    </xdr:sp>
    <xdr:clientData/>
  </xdr:twoCellAnchor>
  <xdr:twoCellAnchor editAs="oneCell">
    <xdr:from>
      <xdr:col>26</xdr:col>
      <xdr:colOff>114304</xdr:colOff>
      <xdr:row>7</xdr:row>
      <xdr:rowOff>142881</xdr:rowOff>
    </xdr:from>
    <xdr:to>
      <xdr:col>52</xdr:col>
      <xdr:colOff>105838</xdr:colOff>
      <xdr:row>14</xdr:row>
      <xdr:rowOff>94328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4" y="1619256"/>
          <a:ext cx="4944534" cy="1284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114305</xdr:colOff>
      <xdr:row>17</xdr:row>
      <xdr:rowOff>123829</xdr:rowOff>
    </xdr:from>
    <xdr:to>
      <xdr:col>26</xdr:col>
      <xdr:colOff>105839</xdr:colOff>
      <xdr:row>24</xdr:row>
      <xdr:rowOff>157119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5" y="3505204"/>
          <a:ext cx="4944534" cy="1366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21</xdr:col>
      <xdr:colOff>152400</xdr:colOff>
      <xdr:row>29</xdr:row>
      <xdr:rowOff>9525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857875"/>
          <a:ext cx="39624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180975</xdr:colOff>
      <xdr:row>28</xdr:row>
      <xdr:rowOff>19050</xdr:rowOff>
    </xdr:from>
    <xdr:to>
      <xdr:col>41</xdr:col>
      <xdr:colOff>47625</xdr:colOff>
      <xdr:row>30</xdr:row>
      <xdr:rowOff>85725</xdr:rowOff>
    </xdr:to>
    <xdr:pic>
      <xdr:nvPicPr>
        <xdr:cNvPr id="20" name="図 1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24" b="-14634"/>
        <a:stretch/>
      </xdr:blipFill>
      <xdr:spPr bwMode="auto">
        <a:xfrm>
          <a:off x="5133975" y="5305425"/>
          <a:ext cx="27241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123826</xdr:colOff>
      <xdr:row>31</xdr:row>
      <xdr:rowOff>142877</xdr:rowOff>
    </xdr:from>
    <xdr:to>
      <xdr:col>25</xdr:col>
      <xdr:colOff>167152</xdr:colOff>
      <xdr:row>36</xdr:row>
      <xdr:rowOff>188871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6191252"/>
          <a:ext cx="4805826" cy="998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133350</xdr:colOff>
      <xdr:row>28</xdr:row>
      <xdr:rowOff>0</xdr:rowOff>
    </xdr:from>
    <xdr:to>
      <xdr:col>53</xdr:col>
      <xdr:colOff>0</xdr:colOff>
      <xdr:row>30</xdr:row>
      <xdr:rowOff>9525</xdr:rowOff>
    </xdr:to>
    <xdr:pic>
      <xdr:nvPicPr>
        <xdr:cNvPr id="27" name="図 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5286375"/>
          <a:ext cx="21431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7</xdr:row>
      <xdr:rowOff>142875</xdr:rowOff>
    </xdr:from>
    <xdr:to>
      <xdr:col>22</xdr:col>
      <xdr:colOff>174294</xdr:colOff>
      <xdr:row>13</xdr:row>
      <xdr:rowOff>162057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0"/>
          <a:ext cx="4250994" cy="1162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123825</xdr:colOff>
      <xdr:row>17</xdr:row>
      <xdr:rowOff>123825</xdr:rowOff>
    </xdr:from>
    <xdr:to>
      <xdr:col>52</xdr:col>
      <xdr:colOff>115359</xdr:colOff>
      <xdr:row>22</xdr:row>
      <xdr:rowOff>47053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3505200"/>
          <a:ext cx="4944534" cy="875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173"/>
  <sheetViews>
    <sheetView tabSelected="1" view="pageBreakPreview" zoomScaleNormal="100" zoomScaleSheetLayoutView="100" workbookViewId="0"/>
  </sheetViews>
  <sheetFormatPr defaultRowHeight="14.25" x14ac:dyDescent="0.15"/>
  <cols>
    <col min="1" max="52" width="2.5" style="1" customWidth="1"/>
    <col min="53" max="53" width="2.375" style="1" customWidth="1"/>
    <col min="54" max="73" width="2.5" style="1" customWidth="1"/>
    <col min="74" max="16384" width="9" style="1"/>
  </cols>
  <sheetData>
    <row r="1" spans="1:28" ht="26.25" customHeight="1" x14ac:dyDescent="0.15">
      <c r="A1" s="2" t="s">
        <v>50</v>
      </c>
    </row>
    <row r="2" spans="1:28" ht="15" customHeight="1" x14ac:dyDescent="0.15"/>
    <row r="3" spans="1:28" ht="15" customHeight="1" x14ac:dyDescent="0.15"/>
    <row r="4" spans="1:28" ht="15" customHeight="1" x14ac:dyDescent="0.15"/>
    <row r="5" spans="1:28" ht="15" customHeight="1" x14ac:dyDescent="0.15"/>
    <row r="6" spans="1:28" ht="15" customHeight="1" x14ac:dyDescent="0.15"/>
    <row r="7" spans="1:28" ht="15" customHeight="1" x14ac:dyDescent="0.15"/>
    <row r="8" spans="1:28" ht="15" customHeight="1" x14ac:dyDescent="0.15">
      <c r="B8" s="37" t="s">
        <v>14</v>
      </c>
      <c r="C8" s="37"/>
      <c r="AB8" s="37" t="s">
        <v>27</v>
      </c>
    </row>
    <row r="9" spans="1:28" ht="15" customHeight="1" x14ac:dyDescent="0.15"/>
    <row r="10" spans="1:28" ht="15" customHeight="1" x14ac:dyDescent="0.15"/>
    <row r="11" spans="1:28" ht="15" customHeight="1" x14ac:dyDescent="0.15"/>
    <row r="12" spans="1:28" ht="15" customHeight="1" x14ac:dyDescent="0.15"/>
    <row r="13" spans="1:28" ht="15" customHeight="1" x14ac:dyDescent="0.15"/>
    <row r="14" spans="1:28" ht="15" customHeight="1" x14ac:dyDescent="0.15"/>
    <row r="15" spans="1:28" ht="15" customHeight="1" x14ac:dyDescent="0.15"/>
    <row r="16" spans="1:28" ht="15" customHeight="1" x14ac:dyDescent="0.15"/>
    <row r="17" spans="2:49" ht="15" customHeight="1" x14ac:dyDescent="0.15">
      <c r="B17" s="37" t="s">
        <v>28</v>
      </c>
    </row>
    <row r="18" spans="2:49" ht="15" customHeight="1" x14ac:dyDescent="0.15">
      <c r="B18" s="39" t="s">
        <v>18</v>
      </c>
      <c r="AB18" s="39" t="s">
        <v>19</v>
      </c>
    </row>
    <row r="19" spans="2:49" ht="15" customHeight="1" x14ac:dyDescent="0.15"/>
    <row r="20" spans="2:49" ht="15" customHeight="1" x14ac:dyDescent="0.15"/>
    <row r="21" spans="2:49" ht="15" customHeight="1" x14ac:dyDescent="0.15"/>
    <row r="22" spans="2:49" ht="15" customHeight="1" x14ac:dyDescent="0.15"/>
    <row r="23" spans="2:49" ht="15" customHeight="1" x14ac:dyDescent="0.15"/>
    <row r="24" spans="2:49" ht="15" customHeight="1" x14ac:dyDescent="0.15"/>
    <row r="25" spans="2:49" ht="15" customHeight="1" x14ac:dyDescent="0.15"/>
    <row r="26" spans="2:49" ht="15" customHeight="1" x14ac:dyDescent="0.15"/>
    <row r="27" spans="2:49" ht="15" customHeight="1" x14ac:dyDescent="0.15"/>
    <row r="28" spans="2:49" ht="15" customHeight="1" x14ac:dyDescent="0.15">
      <c r="B28" s="37" t="s">
        <v>15</v>
      </c>
      <c r="S28" s="111" t="s">
        <v>26</v>
      </c>
      <c r="Z28" s="111"/>
      <c r="AB28" s="37" t="s">
        <v>33</v>
      </c>
      <c r="AW28" s="111" t="s">
        <v>26</v>
      </c>
    </row>
    <row r="29" spans="2:49" ht="15" customHeight="1" x14ac:dyDescent="0.15"/>
    <row r="30" spans="2:49" ht="15" customHeight="1" x14ac:dyDescent="0.15"/>
    <row r="31" spans="2:49" ht="15" customHeight="1" x14ac:dyDescent="0.15"/>
    <row r="32" spans="2:49" ht="15" customHeight="1" x14ac:dyDescent="0.15">
      <c r="B32" s="37" t="s">
        <v>39</v>
      </c>
    </row>
    <row r="33" spans="28:28" ht="15" customHeight="1" x14ac:dyDescent="0.15"/>
    <row r="34" spans="28:28" ht="15" customHeight="1" x14ac:dyDescent="0.15"/>
    <row r="35" spans="28:28" ht="15" customHeight="1" x14ac:dyDescent="0.15"/>
    <row r="36" spans="28:28" ht="15" customHeight="1" x14ac:dyDescent="0.15"/>
    <row r="37" spans="28:28" ht="15" customHeight="1" x14ac:dyDescent="0.15"/>
    <row r="38" spans="28:28" ht="4.5" customHeight="1" x14ac:dyDescent="0.15"/>
    <row r="39" spans="28:28" ht="15" customHeight="1" x14ac:dyDescent="0.15"/>
    <row r="40" spans="28:28" ht="15" customHeight="1" x14ac:dyDescent="0.15"/>
    <row r="41" spans="28:28" ht="15" customHeight="1" x14ac:dyDescent="0.15"/>
    <row r="42" spans="28:28" ht="15" customHeight="1" x14ac:dyDescent="0.15">
      <c r="AB42" s="37"/>
    </row>
    <row r="43" spans="28:28" ht="15" customHeight="1" x14ac:dyDescent="0.15"/>
    <row r="44" spans="28:28" ht="15" customHeight="1" x14ac:dyDescent="0.15"/>
    <row r="45" spans="28:28" ht="15" customHeight="1" x14ac:dyDescent="0.15"/>
    <row r="46" spans="28:28" ht="15" customHeight="1" x14ac:dyDescent="0.15"/>
    <row r="47" spans="28:28" ht="15" customHeight="1" x14ac:dyDescent="0.15"/>
    <row r="48" spans="28:2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</sheetData>
  <sheetProtection algorithmName="SHA-512" hashValue="LXJf1Zn3jzs99+dRF/f8MQblzSucES6IcEUSu4DWhLwLhQNPz1QtYYtUDC241gnixVQoMczVcM/QbPr2nfFrZw==" saltValue="DDHPoLOBrVcQ0BwonZTf5w==" spinCount="100000" sheet="1" objects="1" scenarios="1"/>
  <phoneticPr fontId="2"/>
  <printOptions horizontalCentered="1"/>
  <pageMargins left="0.39370078740157483" right="0.19685039370078741" top="0.59055118110236227" bottom="0.39370078740157483" header="0.19685039370078741" footer="0.1968503937007874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>
      <selection activeCell="D9" sqref="D9:D10"/>
    </sheetView>
  </sheetViews>
  <sheetFormatPr defaultRowHeight="14.25" x14ac:dyDescent="0.15"/>
  <cols>
    <col min="1" max="1" width="1.5" customWidth="1"/>
    <col min="2" max="2" width="2.5" customWidth="1"/>
    <col min="3" max="3" width="41.25" style="54" customWidth="1"/>
    <col min="4" max="4" width="28" style="90" bestFit="1" customWidth="1"/>
    <col min="5" max="5" width="1.25" customWidth="1"/>
  </cols>
  <sheetData>
    <row r="1" spans="1:6" s="81" customFormat="1" ht="7.5" customHeight="1" x14ac:dyDescent="0.15">
      <c r="A1" s="82"/>
      <c r="B1" s="82"/>
      <c r="C1" s="82"/>
      <c r="D1" s="83"/>
      <c r="E1" s="80"/>
    </row>
    <row r="2" spans="1:6" s="81" customFormat="1" ht="15" customHeight="1" x14ac:dyDescent="0.15">
      <c r="A2" s="87"/>
      <c r="B2" s="86" t="s">
        <v>20</v>
      </c>
      <c r="C2" s="41" t="s">
        <v>34</v>
      </c>
      <c r="D2" s="88">
        <v>17</v>
      </c>
    </row>
    <row r="3" spans="1:6" s="81" customFormat="1" ht="15" customHeight="1" x14ac:dyDescent="0.15">
      <c r="A3" s="84"/>
      <c r="B3" s="86"/>
      <c r="C3" s="41"/>
      <c r="D3" s="88"/>
    </row>
    <row r="4" spans="1:6" s="81" customFormat="1" ht="15" customHeight="1" x14ac:dyDescent="0.15">
      <c r="A4" s="84"/>
      <c r="B4" s="86"/>
      <c r="C4" s="41"/>
      <c r="D4" s="88"/>
    </row>
    <row r="5" spans="1:6" s="81" customFormat="1" ht="15" customHeight="1" x14ac:dyDescent="0.15">
      <c r="A5" s="84"/>
      <c r="B5" s="86"/>
      <c r="C5" s="41"/>
      <c r="D5" s="88"/>
    </row>
    <row r="6" spans="1:6" s="81" customFormat="1" ht="15" customHeight="1" x14ac:dyDescent="0.15">
      <c r="A6" s="84"/>
      <c r="B6" s="86"/>
      <c r="C6" s="41"/>
      <c r="D6" s="88"/>
    </row>
    <row r="7" spans="1:6" s="81" customFormat="1" ht="15" customHeight="1" x14ac:dyDescent="0.15">
      <c r="A7" s="84"/>
      <c r="B7" s="86"/>
      <c r="C7" s="41"/>
      <c r="D7" s="88"/>
      <c r="F7" s="91"/>
    </row>
    <row r="8" spans="1:6" s="81" customFormat="1" ht="15" customHeight="1" x14ac:dyDescent="0.15">
      <c r="A8" s="84"/>
      <c r="B8" s="84"/>
      <c r="C8" s="84"/>
      <c r="D8" s="85"/>
    </row>
    <row r="9" spans="1:6" s="81" customFormat="1" ht="15" customHeight="1" x14ac:dyDescent="0.15">
      <c r="A9" s="89"/>
      <c r="B9" s="86" t="s">
        <v>20</v>
      </c>
      <c r="C9" s="41" t="s">
        <v>34</v>
      </c>
      <c r="D9" s="88" t="s">
        <v>37</v>
      </c>
    </row>
    <row r="10" spans="1:6" s="81" customFormat="1" ht="15" customHeight="1" x14ac:dyDescent="0.15">
      <c r="A10" s="87"/>
      <c r="B10" s="86" t="s">
        <v>20</v>
      </c>
      <c r="C10" s="41" t="s">
        <v>35</v>
      </c>
      <c r="D10" s="88" t="s">
        <v>38</v>
      </c>
      <c r="F10" s="91"/>
    </row>
    <row r="11" spans="1:6" s="81" customFormat="1" ht="15" customHeight="1" x14ac:dyDescent="0.15">
      <c r="A11" s="87"/>
      <c r="B11" s="86" t="s">
        <v>20</v>
      </c>
      <c r="C11" s="41" t="s">
        <v>36</v>
      </c>
      <c r="D11" s="88"/>
      <c r="F11" s="91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"/>
  <sheetViews>
    <sheetView showGridLines="0" workbookViewId="0">
      <selection activeCell="D9" sqref="D9:D10"/>
    </sheetView>
  </sheetViews>
  <sheetFormatPr defaultRowHeight="14.25" x14ac:dyDescent="0.15"/>
  <cols>
    <col min="1" max="4" width="1.25" customWidth="1"/>
    <col min="5" max="5" width="11.125" customWidth="1"/>
    <col min="6" max="7" width="1.25" customWidth="1"/>
    <col min="8" max="8" width="11.125" customWidth="1"/>
    <col min="9" max="10" width="1.25" customWidth="1"/>
    <col min="11" max="11" width="9.5" bestFit="1" customWidth="1"/>
    <col min="12" max="13" width="1.25" customWidth="1"/>
    <col min="14" max="14" width="11.25" customWidth="1"/>
    <col min="15" max="16" width="1.25" customWidth="1"/>
    <col min="17" max="17" width="12.875" customWidth="1"/>
    <col min="18" max="19" width="1.25" customWidth="1"/>
  </cols>
  <sheetData>
    <row r="1" spans="2:18" ht="15" thickBot="1" x14ac:dyDescent="0.2">
      <c r="R1" s="12"/>
    </row>
    <row r="2" spans="2:18" s="129" customFormat="1" ht="18.75" customHeight="1" thickBot="1" x14ac:dyDescent="0.2">
      <c r="B2" s="128"/>
      <c r="C2" s="137" t="s">
        <v>40</v>
      </c>
      <c r="D2" s="137"/>
      <c r="E2" s="138"/>
      <c r="F2" s="25"/>
      <c r="G2" s="26"/>
      <c r="H2" s="139" t="s">
        <v>41</v>
      </c>
      <c r="I2" s="139"/>
      <c r="J2" s="139"/>
      <c r="K2" s="139"/>
      <c r="L2" s="27"/>
      <c r="M2" s="28"/>
      <c r="N2" s="124" t="s">
        <v>42</v>
      </c>
      <c r="O2" s="27"/>
      <c r="P2" s="28"/>
      <c r="Q2" s="124" t="s">
        <v>43</v>
      </c>
      <c r="R2" s="29"/>
    </row>
    <row r="3" spans="2:18" ht="18.75" customHeight="1" thickBot="1" x14ac:dyDescent="0.2">
      <c r="B3" s="30"/>
      <c r="C3" s="140" t="s">
        <v>44</v>
      </c>
      <c r="D3" s="140"/>
      <c r="E3" s="140"/>
      <c r="F3" s="126"/>
      <c r="G3" s="127"/>
      <c r="H3" s="141" t="s">
        <v>47</v>
      </c>
      <c r="I3" s="141"/>
      <c r="J3" s="141"/>
      <c r="K3" s="141"/>
      <c r="L3" s="130"/>
      <c r="M3" s="131"/>
      <c r="N3" s="132" t="s">
        <v>48</v>
      </c>
      <c r="O3" s="130"/>
      <c r="P3" s="131"/>
      <c r="Q3" s="133" t="s">
        <v>45</v>
      </c>
      <c r="R3" s="125"/>
    </row>
    <row r="4" spans="2:18" ht="7.5" customHeight="1" x14ac:dyDescent="0.15"/>
    <row r="5" spans="2:18" ht="15" customHeight="1" x14ac:dyDescent="0.15">
      <c r="B5" s="40" t="s">
        <v>49</v>
      </c>
    </row>
    <row r="6" spans="2:18" ht="15" customHeight="1" x14ac:dyDescent="0.15">
      <c r="B6" s="40" t="s">
        <v>46</v>
      </c>
    </row>
    <row r="7" spans="2:18" ht="7.5" customHeight="1" x14ac:dyDescent="0.15"/>
    <row r="8" spans="2:18" ht="7.5" customHeight="1" x14ac:dyDescent="0.15"/>
  </sheetData>
  <mergeCells count="4">
    <mergeCell ref="C2:E2"/>
    <mergeCell ref="H2:K2"/>
    <mergeCell ref="C3:E3"/>
    <mergeCell ref="H3:K3"/>
  </mergeCells>
  <phoneticPr fontId="2"/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40"/>
  <sheetViews>
    <sheetView showGridLines="0" topLeftCell="A19" workbookViewId="0">
      <selection activeCell="D9" sqref="D9:D10"/>
    </sheetView>
  </sheetViews>
  <sheetFormatPr defaultRowHeight="14.25" x14ac:dyDescent="0.15"/>
  <cols>
    <col min="1" max="4" width="1.25" customWidth="1"/>
    <col min="5" max="5" width="16.125" bestFit="1" customWidth="1"/>
    <col min="6" max="7" width="1.25" customWidth="1"/>
    <col min="8" max="8" width="11.25" customWidth="1"/>
    <col min="9" max="10" width="1.25" customWidth="1"/>
    <col min="11" max="11" width="11.25" customWidth="1"/>
    <col min="12" max="13" width="1.25" customWidth="1"/>
    <col min="14" max="14" width="11.25" customWidth="1"/>
    <col min="15" max="16" width="1.25" customWidth="1"/>
    <col min="17" max="17" width="8.125" customWidth="1"/>
    <col min="18" max="19" width="1.25" customWidth="1"/>
    <col min="23" max="23" width="2.625" customWidth="1"/>
    <col min="24" max="24" width="2.25" customWidth="1"/>
    <col min="25" max="25" width="2.875" customWidth="1"/>
    <col min="26" max="26" width="20.625" customWidth="1"/>
    <col min="27" max="27" width="2.625" customWidth="1"/>
    <col min="28" max="28" width="2.875" customWidth="1"/>
    <col min="29" max="29" width="1.875" customWidth="1"/>
    <col min="30" max="30" width="19.125" customWidth="1"/>
    <col min="31" max="31" width="1.75" customWidth="1"/>
    <col min="32" max="32" width="2.25" customWidth="1"/>
    <col min="33" max="33" width="15.5" customWidth="1"/>
    <col min="34" max="34" width="2" customWidth="1"/>
    <col min="35" max="35" width="2.125" customWidth="1"/>
    <col min="36" max="36" width="18.625" customWidth="1"/>
    <col min="37" max="37" width="1.875" customWidth="1"/>
  </cols>
  <sheetData>
    <row r="2" spans="2:38" ht="15" thickBot="1" x14ac:dyDescent="0.2">
      <c r="N2" s="38"/>
      <c r="O2" s="12" t="s">
        <v>2</v>
      </c>
      <c r="AJ2" s="38"/>
      <c r="AK2" s="12" t="s">
        <v>32</v>
      </c>
    </row>
    <row r="3" spans="2:38" ht="18.75" customHeight="1" thickBot="1" x14ac:dyDescent="0.2">
      <c r="B3" s="24"/>
      <c r="C3" s="137" t="s">
        <v>0</v>
      </c>
      <c r="D3" s="137"/>
      <c r="E3" s="138"/>
      <c r="F3" s="25"/>
      <c r="G3" s="26"/>
      <c r="H3" s="110" t="s">
        <v>29</v>
      </c>
      <c r="I3" s="27"/>
      <c r="J3" s="28"/>
      <c r="K3" s="107" t="s">
        <v>30</v>
      </c>
      <c r="L3" s="27"/>
      <c r="M3" s="28"/>
      <c r="N3" s="110" t="s">
        <v>31</v>
      </c>
      <c r="O3" s="31"/>
      <c r="P3" s="4"/>
      <c r="R3" s="4"/>
      <c r="X3" s="24"/>
      <c r="Y3" s="137" t="s">
        <v>0</v>
      </c>
      <c r="Z3" s="137"/>
      <c r="AA3" s="138"/>
      <c r="AB3" s="25"/>
      <c r="AC3" s="26"/>
      <c r="AD3" s="110" t="s">
        <v>29</v>
      </c>
      <c r="AE3" s="27"/>
      <c r="AF3" s="28"/>
      <c r="AG3" s="112" t="s">
        <v>30</v>
      </c>
      <c r="AH3" s="27"/>
      <c r="AI3" s="28"/>
      <c r="AJ3" s="110" t="s">
        <v>31</v>
      </c>
      <c r="AK3" s="31"/>
      <c r="AL3" s="4"/>
    </row>
    <row r="4" spans="2:38" ht="18.75" customHeight="1" x14ac:dyDescent="0.15">
      <c r="B4" s="15"/>
      <c r="C4" s="156" t="s">
        <v>1</v>
      </c>
      <c r="D4" s="156"/>
      <c r="E4" s="156"/>
      <c r="F4" s="92"/>
      <c r="G4" s="93"/>
      <c r="H4" s="94">
        <v>2598449</v>
      </c>
      <c r="I4" s="95"/>
      <c r="J4" s="96"/>
      <c r="K4" s="94">
        <v>17</v>
      </c>
      <c r="L4" s="95"/>
      <c r="M4" s="96"/>
      <c r="N4" s="94">
        <f>SUM(H4:K4)</f>
        <v>2598466</v>
      </c>
      <c r="O4" s="97"/>
      <c r="P4" s="3"/>
      <c r="R4" s="3"/>
      <c r="X4" s="15"/>
      <c r="Y4" s="152" t="s">
        <v>1</v>
      </c>
      <c r="Z4" s="152"/>
      <c r="AA4" s="152"/>
      <c r="AB4" s="92"/>
      <c r="AC4" s="93"/>
      <c r="AD4" s="94">
        <v>2598448940</v>
      </c>
      <c r="AE4" s="95"/>
      <c r="AF4" s="96"/>
      <c r="AG4" s="94">
        <v>17490</v>
      </c>
      <c r="AH4" s="95"/>
      <c r="AI4" s="96"/>
      <c r="AJ4" s="94">
        <f>SUM(AD4:AG4)</f>
        <v>2598466430</v>
      </c>
      <c r="AK4" s="97"/>
      <c r="AL4" s="3"/>
    </row>
    <row r="5" spans="2:38" ht="18.75" customHeight="1" x14ac:dyDescent="0.15">
      <c r="B5" s="135"/>
      <c r="C5" s="149" t="s">
        <v>16</v>
      </c>
      <c r="D5" s="149"/>
      <c r="E5" s="149"/>
      <c r="F5" s="136"/>
      <c r="G5" s="104"/>
      <c r="H5" s="98">
        <v>2848293</v>
      </c>
      <c r="I5" s="33"/>
      <c r="J5" s="98"/>
      <c r="K5" s="98">
        <v>0</v>
      </c>
      <c r="L5" s="33"/>
      <c r="M5" s="98"/>
      <c r="N5" s="98">
        <f t="shared" ref="N5" si="0">SUM(H5:K5)</f>
        <v>2848293</v>
      </c>
      <c r="O5" s="99"/>
      <c r="P5" s="42"/>
      <c r="Q5" s="43"/>
      <c r="R5" s="3"/>
      <c r="X5" s="103"/>
      <c r="Y5" s="153" t="s">
        <v>16</v>
      </c>
      <c r="Z5" s="154"/>
      <c r="AA5" s="155"/>
      <c r="AB5" s="32"/>
      <c r="AC5" s="104"/>
      <c r="AD5" s="47">
        <v>2848292979</v>
      </c>
      <c r="AE5" s="33"/>
      <c r="AF5" s="98"/>
      <c r="AG5" s="98">
        <v>0</v>
      </c>
      <c r="AH5" s="33"/>
      <c r="AI5" s="98"/>
      <c r="AJ5" s="98">
        <f t="shared" ref="AJ5" si="1">SUM(AD5:AG5)</f>
        <v>2848292979</v>
      </c>
      <c r="AK5" s="99"/>
      <c r="AL5" s="42"/>
    </row>
    <row r="6" spans="2:38" ht="18.75" hidden="1" customHeight="1" thickBot="1" x14ac:dyDescent="0.2">
      <c r="B6" s="114"/>
      <c r="C6" s="134"/>
      <c r="D6" s="134"/>
      <c r="E6" s="134"/>
      <c r="F6" s="113"/>
      <c r="G6" s="119"/>
      <c r="H6" s="120">
        <v>-1463</v>
      </c>
      <c r="I6" s="121"/>
      <c r="J6" s="122"/>
      <c r="K6" s="120">
        <v>-1571</v>
      </c>
      <c r="L6" s="121"/>
      <c r="M6" s="122"/>
      <c r="N6" s="120">
        <f>SUM(H6:K6)-1</f>
        <v>-3035</v>
      </c>
      <c r="O6" s="123"/>
      <c r="P6" s="42"/>
      <c r="Q6" s="43"/>
      <c r="R6" s="3"/>
      <c r="X6" s="102"/>
      <c r="Y6" s="142" t="s">
        <v>17</v>
      </c>
      <c r="Z6" s="143"/>
      <c r="AA6" s="144"/>
      <c r="AB6" s="34"/>
      <c r="AC6" s="105"/>
      <c r="AD6" s="100">
        <f>SUM(AD4:AD5)</f>
        <v>5446741919</v>
      </c>
      <c r="AE6" s="35"/>
      <c r="AF6" s="100"/>
      <c r="AG6" s="100">
        <f>SUM(AG4:AG5)</f>
        <v>17490</v>
      </c>
      <c r="AH6" s="35"/>
      <c r="AI6" s="100"/>
      <c r="AJ6" s="100">
        <f>SUM(AJ4:AJ5)</f>
        <v>5446759409</v>
      </c>
      <c r="AK6" s="101"/>
      <c r="AL6" s="42"/>
    </row>
    <row r="7" spans="2:38" ht="18.75" customHeight="1" thickBot="1" x14ac:dyDescent="0.2">
      <c r="B7" s="102"/>
      <c r="C7" s="142" t="s">
        <v>17</v>
      </c>
      <c r="D7" s="143"/>
      <c r="E7" s="144"/>
      <c r="F7" s="34"/>
      <c r="G7" s="115"/>
      <c r="H7" s="116">
        <f>SUM(H4:H5)</f>
        <v>5446742</v>
      </c>
      <c r="I7" s="117"/>
      <c r="J7" s="116"/>
      <c r="K7" s="116">
        <f>SUM(K4:K5)</f>
        <v>17</v>
      </c>
      <c r="L7" s="117"/>
      <c r="M7" s="116"/>
      <c r="N7" s="116">
        <f>SUM(N4:N5)</f>
        <v>5446759</v>
      </c>
      <c r="O7" s="118"/>
      <c r="P7" s="42"/>
      <c r="Q7" s="43"/>
      <c r="R7" s="3"/>
      <c r="AL7" s="42"/>
    </row>
    <row r="8" spans="2:38" ht="15" customHeight="1" x14ac:dyDescent="0.15">
      <c r="B8" s="5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10" spans="2:38" ht="15" thickBot="1" x14ac:dyDescent="0.2">
      <c r="R10" s="12" t="s">
        <v>21</v>
      </c>
    </row>
    <row r="11" spans="2:38" ht="18.75" customHeight="1" thickBot="1" x14ac:dyDescent="0.2">
      <c r="B11" s="24"/>
      <c r="C11" s="137" t="s">
        <v>0</v>
      </c>
      <c r="D11" s="137"/>
      <c r="E11" s="138"/>
      <c r="F11" s="25"/>
      <c r="G11" s="26"/>
      <c r="H11" s="110" t="str">
        <f>H3</f>
        <v>補正前予算額</v>
      </c>
      <c r="I11" s="27"/>
      <c r="J11" s="28"/>
      <c r="K11" s="107" t="str">
        <f>K3</f>
        <v>補正額</v>
      </c>
      <c r="L11" s="27"/>
      <c r="M11" s="28"/>
      <c r="N11" s="110" t="str">
        <f>N3</f>
        <v>補正後予算額</v>
      </c>
      <c r="O11" s="27"/>
      <c r="P11" s="28"/>
      <c r="Q11" s="107" t="s">
        <v>6</v>
      </c>
      <c r="R11" s="29"/>
    </row>
    <row r="12" spans="2:38" ht="18.75" hidden="1" customHeight="1" x14ac:dyDescent="0.15">
      <c r="B12" s="15"/>
      <c r="C12" s="146" t="s">
        <v>9</v>
      </c>
      <c r="D12" s="146"/>
      <c r="E12" s="146"/>
      <c r="F12" s="55"/>
      <c r="G12" s="56"/>
      <c r="H12" s="66">
        <v>1253416</v>
      </c>
      <c r="I12" s="57"/>
      <c r="J12" s="58"/>
      <c r="K12" s="67">
        <v>0</v>
      </c>
      <c r="L12" s="57"/>
      <c r="M12" s="58"/>
      <c r="N12" s="71">
        <f t="shared" ref="N12:N20" si="2">SUM(H12:K12)</f>
        <v>1253416</v>
      </c>
      <c r="O12" s="57"/>
      <c r="P12" s="58"/>
      <c r="Q12" s="68">
        <f t="shared" ref="Q12:Q20" si="3">N12/N$20*100</f>
        <v>48.23676738506488</v>
      </c>
      <c r="R12" s="59"/>
    </row>
    <row r="13" spans="2:38" ht="18.75" hidden="1" customHeight="1" x14ac:dyDescent="0.15">
      <c r="B13" s="60"/>
      <c r="C13" s="147" t="s">
        <v>10</v>
      </c>
      <c r="D13" s="147"/>
      <c r="E13" s="147"/>
      <c r="F13" s="61"/>
      <c r="G13" s="62"/>
      <c r="H13" s="69">
        <v>148838</v>
      </c>
      <c r="I13" s="63"/>
      <c r="J13" s="64"/>
      <c r="K13" s="70">
        <v>0</v>
      </c>
      <c r="L13" s="63"/>
      <c r="M13" s="64"/>
      <c r="N13" s="72">
        <f t="shared" si="2"/>
        <v>148838</v>
      </c>
      <c r="O13" s="63"/>
      <c r="P13" s="64"/>
      <c r="Q13" s="73">
        <f t="shared" si="3"/>
        <v>5.7279179331190022</v>
      </c>
      <c r="R13" s="65"/>
    </row>
    <row r="14" spans="2:38" ht="18.75" hidden="1" customHeight="1" x14ac:dyDescent="0.15">
      <c r="B14" s="60"/>
      <c r="C14" s="147" t="s">
        <v>11</v>
      </c>
      <c r="D14" s="147"/>
      <c r="E14" s="147"/>
      <c r="F14" s="61"/>
      <c r="G14" s="62"/>
      <c r="H14" s="69">
        <v>3800</v>
      </c>
      <c r="I14" s="63"/>
      <c r="J14" s="64"/>
      <c r="K14" s="70">
        <v>0</v>
      </c>
      <c r="L14" s="63"/>
      <c r="M14" s="64"/>
      <c r="N14" s="72">
        <f t="shared" si="2"/>
        <v>3800</v>
      </c>
      <c r="O14" s="63"/>
      <c r="P14" s="64"/>
      <c r="Q14" s="73">
        <f t="shared" si="3"/>
        <v>0.14624012782926543</v>
      </c>
      <c r="R14" s="65"/>
    </row>
    <row r="15" spans="2:38" ht="18.75" hidden="1" customHeight="1" x14ac:dyDescent="0.15">
      <c r="B15" s="60"/>
      <c r="C15" s="147" t="s">
        <v>12</v>
      </c>
      <c r="D15" s="147"/>
      <c r="E15" s="147"/>
      <c r="F15" s="61"/>
      <c r="G15" s="62"/>
      <c r="H15" s="69">
        <v>212800</v>
      </c>
      <c r="I15" s="63"/>
      <c r="J15" s="64"/>
      <c r="K15" s="70">
        <v>0</v>
      </c>
      <c r="L15" s="63"/>
      <c r="M15" s="64"/>
      <c r="N15" s="72">
        <f t="shared" si="2"/>
        <v>212800</v>
      </c>
      <c r="O15" s="63"/>
      <c r="P15" s="64"/>
      <c r="Q15" s="73">
        <f t="shared" si="3"/>
        <v>8.1894471584388633</v>
      </c>
      <c r="R15" s="65"/>
    </row>
    <row r="16" spans="2:38" ht="18.75" customHeight="1" x14ac:dyDescent="0.15">
      <c r="B16" s="14"/>
      <c r="C16" s="148" t="s">
        <v>3</v>
      </c>
      <c r="D16" s="149"/>
      <c r="E16" s="149"/>
      <c r="F16" s="8"/>
      <c r="G16" s="9"/>
      <c r="H16" s="36">
        <v>459114</v>
      </c>
      <c r="I16" s="7"/>
      <c r="J16" s="5"/>
      <c r="K16" s="6">
        <f>SUM(K17:K19)-1</f>
        <v>17</v>
      </c>
      <c r="L16" s="7"/>
      <c r="M16" s="5"/>
      <c r="N16" s="6">
        <f>SUM(H16:K16)+1</f>
        <v>459132</v>
      </c>
      <c r="O16" s="7"/>
      <c r="P16" s="5"/>
      <c r="Q16" s="10">
        <f t="shared" si="3"/>
        <v>17.6693479922385</v>
      </c>
      <c r="R16" s="13"/>
    </row>
    <row r="17" spans="2:18" ht="18.75" hidden="1" customHeight="1" x14ac:dyDescent="0.15">
      <c r="B17" s="15"/>
      <c r="C17" s="11"/>
      <c r="D17" s="106"/>
      <c r="E17" s="106" t="s">
        <v>13</v>
      </c>
      <c r="F17" s="8"/>
      <c r="G17" s="9"/>
      <c r="H17" s="6">
        <v>301916</v>
      </c>
      <c r="I17" s="7"/>
      <c r="J17" s="5"/>
      <c r="K17" s="6">
        <v>0</v>
      </c>
      <c r="L17" s="7"/>
      <c r="M17" s="5"/>
      <c r="N17" s="6">
        <f t="shared" si="2"/>
        <v>301916</v>
      </c>
      <c r="O17" s="7"/>
      <c r="P17" s="5"/>
      <c r="Q17" s="10">
        <f t="shared" si="3"/>
        <v>11.619009061500131</v>
      </c>
      <c r="R17" s="13"/>
    </row>
    <row r="18" spans="2:18" ht="18.75" customHeight="1" x14ac:dyDescent="0.15">
      <c r="B18" s="15"/>
      <c r="C18" s="11"/>
      <c r="D18" s="106"/>
      <c r="E18" s="106" t="s">
        <v>5</v>
      </c>
      <c r="F18" s="8"/>
      <c r="G18" s="9"/>
      <c r="H18" s="6">
        <v>33591</v>
      </c>
      <c r="I18" s="7"/>
      <c r="J18" s="5"/>
      <c r="K18" s="6">
        <v>9</v>
      </c>
      <c r="L18" s="7"/>
      <c r="M18" s="5"/>
      <c r="N18" s="6">
        <f>SUM(H18:K18)-1</f>
        <v>33599</v>
      </c>
      <c r="O18" s="7"/>
      <c r="P18" s="5"/>
      <c r="Q18" s="10">
        <f t="shared" si="3"/>
        <v>1.2930321197198655</v>
      </c>
      <c r="R18" s="13"/>
    </row>
    <row r="19" spans="2:18" ht="18.75" customHeight="1" x14ac:dyDescent="0.15">
      <c r="B19" s="15"/>
      <c r="C19" s="11"/>
      <c r="D19" s="106"/>
      <c r="E19" s="106" t="s">
        <v>23</v>
      </c>
      <c r="F19" s="8"/>
      <c r="G19" s="9"/>
      <c r="H19" s="6">
        <v>105937</v>
      </c>
      <c r="I19" s="7"/>
      <c r="J19" s="5"/>
      <c r="K19" s="6">
        <v>9</v>
      </c>
      <c r="L19" s="7"/>
      <c r="M19" s="5"/>
      <c r="N19" s="6">
        <f>SUM(H19:K19)</f>
        <v>105946</v>
      </c>
      <c r="O19" s="7"/>
      <c r="P19" s="5"/>
      <c r="Q19" s="10">
        <f t="shared" si="3"/>
        <v>4.0772517323682509</v>
      </c>
      <c r="R19" s="13"/>
    </row>
    <row r="20" spans="2:18" ht="18.75" customHeight="1" thickBot="1" x14ac:dyDescent="0.2">
      <c r="B20" s="16"/>
      <c r="C20" s="145" t="s">
        <v>4</v>
      </c>
      <c r="D20" s="145"/>
      <c r="E20" s="145"/>
      <c r="F20" s="17"/>
      <c r="G20" s="18"/>
      <c r="H20" s="19">
        <f>H4</f>
        <v>2598449</v>
      </c>
      <c r="I20" s="20"/>
      <c r="J20" s="21"/>
      <c r="K20" s="19">
        <f>K4</f>
        <v>17</v>
      </c>
      <c r="L20" s="20"/>
      <c r="M20" s="21"/>
      <c r="N20" s="19">
        <f t="shared" si="2"/>
        <v>2598466</v>
      </c>
      <c r="O20" s="20"/>
      <c r="P20" s="21"/>
      <c r="Q20" s="22">
        <f t="shared" si="3"/>
        <v>100</v>
      </c>
      <c r="R20" s="23"/>
    </row>
    <row r="21" spans="2:18" ht="7.5" customHeight="1" x14ac:dyDescent="0.15"/>
    <row r="22" spans="2:18" ht="18.75" customHeight="1" x14ac:dyDescent="0.15"/>
    <row r="23" spans="2:18" ht="15" thickBot="1" x14ac:dyDescent="0.2">
      <c r="R23" s="12" t="s">
        <v>21</v>
      </c>
    </row>
    <row r="24" spans="2:18" ht="18.75" customHeight="1" thickBot="1" x14ac:dyDescent="0.2">
      <c r="B24" s="24"/>
      <c r="C24" s="137" t="s">
        <v>0</v>
      </c>
      <c r="D24" s="137"/>
      <c r="E24" s="138"/>
      <c r="F24" s="25"/>
      <c r="G24" s="26"/>
      <c r="H24" s="110" t="str">
        <f>H3</f>
        <v>補正前予算額</v>
      </c>
      <c r="I24" s="27"/>
      <c r="J24" s="28"/>
      <c r="K24" s="107" t="str">
        <f>K3</f>
        <v>補正額</v>
      </c>
      <c r="L24" s="27"/>
      <c r="M24" s="28"/>
      <c r="N24" s="110" t="str">
        <f>N3</f>
        <v>補正後予算額</v>
      </c>
      <c r="O24" s="27"/>
      <c r="P24" s="28"/>
      <c r="Q24" s="107" t="s">
        <v>6</v>
      </c>
      <c r="R24" s="29"/>
    </row>
    <row r="25" spans="2:18" ht="18.75" customHeight="1" x14ac:dyDescent="0.15">
      <c r="B25" s="14"/>
      <c r="C25" s="148" t="s">
        <v>7</v>
      </c>
      <c r="D25" s="149"/>
      <c r="E25" s="149"/>
      <c r="F25" s="8"/>
      <c r="G25" s="9"/>
      <c r="H25" s="6">
        <v>1114592</v>
      </c>
      <c r="I25" s="7"/>
      <c r="J25" s="5"/>
      <c r="K25" s="6">
        <f>SUM(K26:K26)</f>
        <v>17</v>
      </c>
      <c r="L25" s="7"/>
      <c r="M25" s="5"/>
      <c r="N25" s="6">
        <f t="shared" ref="N25" si="4">SUM(H25:K25)</f>
        <v>1114609</v>
      </c>
      <c r="O25" s="7"/>
      <c r="P25" s="5"/>
      <c r="Q25" s="10">
        <f>N25/N$27*100</f>
        <v>42.894884905170969</v>
      </c>
      <c r="R25" s="13"/>
    </row>
    <row r="26" spans="2:18" ht="18.75" customHeight="1" x14ac:dyDescent="0.15">
      <c r="B26" s="15"/>
      <c r="C26" s="108"/>
      <c r="D26" s="44"/>
      <c r="E26" s="106" t="s">
        <v>23</v>
      </c>
      <c r="F26" s="8"/>
      <c r="G26" s="9"/>
      <c r="H26" s="6">
        <v>153117</v>
      </c>
      <c r="I26" s="7"/>
      <c r="J26" s="5"/>
      <c r="K26" s="6">
        <v>17</v>
      </c>
      <c r="L26" s="7"/>
      <c r="M26" s="5"/>
      <c r="N26" s="6">
        <f>SUM(H26:K26)</f>
        <v>153134</v>
      </c>
      <c r="O26" s="7"/>
      <c r="P26" s="5"/>
      <c r="Q26" s="10">
        <f>N26/N$27*100</f>
        <v>5.8932462460544031</v>
      </c>
      <c r="R26" s="13"/>
    </row>
    <row r="27" spans="2:18" ht="18.75" customHeight="1" x14ac:dyDescent="0.15">
      <c r="B27" s="14"/>
      <c r="C27" s="148" t="s">
        <v>4</v>
      </c>
      <c r="D27" s="148"/>
      <c r="E27" s="148"/>
      <c r="F27" s="45"/>
      <c r="G27" s="46"/>
      <c r="H27" s="47">
        <f>H20</f>
        <v>2598449</v>
      </c>
      <c r="I27" s="48"/>
      <c r="J27" s="49"/>
      <c r="K27" s="47">
        <f>K20</f>
        <v>17</v>
      </c>
      <c r="L27" s="48"/>
      <c r="M27" s="49"/>
      <c r="N27" s="47">
        <f>SUM(H27:K27)</f>
        <v>2598466</v>
      </c>
      <c r="O27" s="48"/>
      <c r="P27" s="49"/>
      <c r="Q27" s="50">
        <f>N27/N$27*100</f>
        <v>100</v>
      </c>
      <c r="R27" s="51"/>
    </row>
    <row r="28" spans="2:18" ht="18.75" customHeight="1" thickBot="1" x14ac:dyDescent="0.2">
      <c r="B28" s="30"/>
      <c r="C28" s="52"/>
      <c r="D28" s="53"/>
      <c r="E28" s="109" t="s">
        <v>8</v>
      </c>
      <c r="F28" s="17"/>
      <c r="G28" s="18"/>
      <c r="H28" s="19">
        <v>2009886</v>
      </c>
      <c r="I28" s="20"/>
      <c r="J28" s="21"/>
      <c r="K28" s="19">
        <f>K27</f>
        <v>17</v>
      </c>
      <c r="L28" s="20"/>
      <c r="M28" s="21"/>
      <c r="N28" s="19">
        <f>SUM(H28:K28)+1</f>
        <v>2009904</v>
      </c>
      <c r="O28" s="20"/>
      <c r="P28" s="21"/>
      <c r="Q28" s="22">
        <f>N28/N$27*100+0.01</f>
        <v>77.359636285408399</v>
      </c>
      <c r="R28" s="23"/>
    </row>
    <row r="29" spans="2:18" ht="15" customHeight="1" x14ac:dyDescent="0.15">
      <c r="B29" s="54" t="s">
        <v>22</v>
      </c>
    </row>
    <row r="30" spans="2:18" ht="7.5" customHeight="1" x14ac:dyDescent="0.15"/>
    <row r="32" spans="2:18" ht="15" thickBot="1" x14ac:dyDescent="0.2">
      <c r="R32" s="12" t="s">
        <v>21</v>
      </c>
    </row>
    <row r="33" spans="2:18" ht="18.75" customHeight="1" thickBot="1" x14ac:dyDescent="0.2">
      <c r="B33" s="24"/>
      <c r="C33" s="137" t="s">
        <v>0</v>
      </c>
      <c r="D33" s="137"/>
      <c r="E33" s="138"/>
      <c r="F33" s="25"/>
      <c r="G33" s="26"/>
      <c r="H33" s="110" t="str">
        <f>H3</f>
        <v>補正前予算額</v>
      </c>
      <c r="I33" s="27"/>
      <c r="J33" s="28"/>
      <c r="K33" s="107" t="str">
        <f>K3</f>
        <v>補正額</v>
      </c>
      <c r="L33" s="27"/>
      <c r="M33" s="28"/>
      <c r="N33" s="110" t="str">
        <f>N3</f>
        <v>補正後予算額</v>
      </c>
      <c r="O33" s="27"/>
      <c r="P33" s="28"/>
      <c r="Q33" s="107" t="s">
        <v>6</v>
      </c>
      <c r="R33" s="29"/>
    </row>
    <row r="34" spans="2:18" ht="18.75" hidden="1" customHeight="1" x14ac:dyDescent="0.15">
      <c r="B34" s="15"/>
      <c r="C34" s="150" t="s">
        <v>24</v>
      </c>
      <c r="D34" s="150"/>
      <c r="E34" s="150"/>
      <c r="F34" s="55"/>
      <c r="G34" s="56"/>
      <c r="H34" s="66">
        <v>2709</v>
      </c>
      <c r="I34" s="74"/>
      <c r="J34" s="75"/>
      <c r="K34" s="67"/>
      <c r="L34" s="57"/>
      <c r="M34" s="58"/>
      <c r="N34" s="66">
        <f t="shared" ref="N34:N36" si="5">SUM(H34:K34)</f>
        <v>2709</v>
      </c>
      <c r="O34" s="57"/>
      <c r="P34" s="58"/>
      <c r="Q34" s="68">
        <f t="shared" ref="Q34:Q36" si="6">N34/N$20*100</f>
        <v>0.10425381744460002</v>
      </c>
      <c r="R34" s="59"/>
    </row>
    <row r="35" spans="2:18" ht="18.75" customHeight="1" x14ac:dyDescent="0.15">
      <c r="B35" s="15"/>
      <c r="C35" s="151" t="s">
        <v>25</v>
      </c>
      <c r="D35" s="151"/>
      <c r="E35" s="151"/>
      <c r="F35" s="55"/>
      <c r="G35" s="56"/>
      <c r="H35" s="66">
        <v>117903</v>
      </c>
      <c r="I35" s="76"/>
      <c r="J35" s="77"/>
      <c r="K35" s="66">
        <v>17</v>
      </c>
      <c r="L35" s="78"/>
      <c r="M35" s="79"/>
      <c r="N35" s="66">
        <f>SUM(H35:K35)+1</f>
        <v>117921</v>
      </c>
      <c r="O35" s="78"/>
      <c r="P35" s="58"/>
      <c r="Q35" s="68">
        <f t="shared" si="6"/>
        <v>4.5381005562512646</v>
      </c>
      <c r="R35" s="59"/>
    </row>
    <row r="36" spans="2:18" ht="18.75" customHeight="1" thickBot="1" x14ac:dyDescent="0.2">
      <c r="B36" s="16"/>
      <c r="C36" s="145" t="s">
        <v>4</v>
      </c>
      <c r="D36" s="145"/>
      <c r="E36" s="145"/>
      <c r="F36" s="17"/>
      <c r="G36" s="18"/>
      <c r="H36" s="19">
        <f>H27</f>
        <v>2598449</v>
      </c>
      <c r="I36" s="20"/>
      <c r="J36" s="21"/>
      <c r="K36" s="19">
        <f>K27</f>
        <v>17</v>
      </c>
      <c r="L36" s="20"/>
      <c r="M36" s="21"/>
      <c r="N36" s="19">
        <f t="shared" si="5"/>
        <v>2598466</v>
      </c>
      <c r="O36" s="20"/>
      <c r="P36" s="21"/>
      <c r="Q36" s="22">
        <f t="shared" si="6"/>
        <v>100</v>
      </c>
      <c r="R36" s="23"/>
    </row>
    <row r="37" spans="2:18" ht="7.5" customHeight="1" x14ac:dyDescent="0.15"/>
    <row r="38" spans="2:18" ht="7.5" customHeight="1" x14ac:dyDescent="0.15"/>
    <row r="39" spans="2:18" ht="7.5" customHeight="1" x14ac:dyDescent="0.15"/>
    <row r="40" spans="2:18" ht="7.5" customHeight="1" x14ac:dyDescent="0.15"/>
  </sheetData>
  <mergeCells count="22">
    <mergeCell ref="Y3:AA3"/>
    <mergeCell ref="Y4:AA4"/>
    <mergeCell ref="Y5:AA5"/>
    <mergeCell ref="Y6:AA6"/>
    <mergeCell ref="C3:E3"/>
    <mergeCell ref="C4:E4"/>
    <mergeCell ref="C5:E5"/>
    <mergeCell ref="C7:E7"/>
    <mergeCell ref="C36:E36"/>
    <mergeCell ref="C12:E12"/>
    <mergeCell ref="C13:E13"/>
    <mergeCell ref="C14:E14"/>
    <mergeCell ref="C15:E15"/>
    <mergeCell ref="C20:E20"/>
    <mergeCell ref="C24:E24"/>
    <mergeCell ref="C25:E25"/>
    <mergeCell ref="C27:E27"/>
    <mergeCell ref="C33:E33"/>
    <mergeCell ref="C34:E34"/>
    <mergeCell ref="C35:E35"/>
    <mergeCell ref="C11:E11"/>
    <mergeCell ref="C16:E16"/>
  </mergeCells>
  <phoneticPr fontId="2"/>
  <pageMargins left="0.7" right="0.7" top="0.75" bottom="0.75" header="0.3" footer="0.3"/>
  <pageSetup paperSize="9" orientation="landscape" r:id="rId1"/>
  <ignoredErrors>
    <ignoredError sqref="N16 N18 N35" formula="1"/>
    <ignoredError sqref="H7:K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２号補正</vt:lpstr>
      <vt:lpstr>補正項目表①</vt:lpstr>
      <vt:lpstr>まち会計</vt:lpstr>
      <vt:lpstr>２号表</vt:lpstr>
      <vt:lpstr>Sheet1</vt:lpstr>
      <vt:lpstr>'２号表'!Print_Area</vt:lpstr>
      <vt:lpstr>'２号補正'!Print_Area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2019-09-05T05:46:01Z</cp:lastPrinted>
  <dcterms:created xsi:type="dcterms:W3CDTF">2016-09-04T05:00:12Z</dcterms:created>
  <dcterms:modified xsi:type="dcterms:W3CDTF">2019-09-10T02:08:01Z</dcterms:modified>
</cp:coreProperties>
</file>