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6975" activeTab="0"/>
  </bookViews>
  <sheets>
    <sheet name="表紙" sheetId="1" r:id="rId1"/>
    <sheet name="様式１" sheetId="2" r:id="rId2"/>
    <sheet name="様式２" sheetId="3" r:id="rId3"/>
  </sheets>
  <definedNames>
    <definedName name="_xlnm.Print_Area" localSheetId="0">'表紙'!$A$1:$O$36</definedName>
    <definedName name="_xlnm.Print_Area" localSheetId="1">'様式１'!$A$1:$K$117</definedName>
    <definedName name="_xlnm.Print_Area" localSheetId="2">'様式２'!$B$1:$M$606</definedName>
    <definedName name="_xlnm.Print_Titles" localSheetId="1">'様式１'!$1:$5</definedName>
    <definedName name="_xlnm.Print_Titles" localSheetId="2">'様式２'!$4:$6</definedName>
  </definedNames>
  <calcPr fullCalcOnLoad="1"/>
</workbook>
</file>

<file path=xl/sharedStrings.xml><?xml version="1.0" encoding="utf-8"?>
<sst xmlns="http://schemas.openxmlformats.org/spreadsheetml/2006/main" count="1106" uniqueCount="767">
  <si>
    <t>（H22年度決算）</t>
  </si>
  <si>
    <t>施策事業名</t>
  </si>
  <si>
    <t>予算現額</t>
  </si>
  <si>
    <t>決算額</t>
  </si>
  <si>
    <t>施　　策　　成　　果</t>
  </si>
  <si>
    <t>頁</t>
  </si>
  <si>
    <t>（財源内訳）</t>
  </si>
  <si>
    <t>円</t>
  </si>
  <si>
    <t>（附帯歳入）</t>
  </si>
  <si>
    <t>（一般歳入）</t>
  </si>
  <si>
    <t>地域力再生</t>
  </si>
  <si>
    <t>支援事業</t>
  </si>
  <si>
    <t>学事事業</t>
  </si>
  <si>
    <t>（国庫支出金）</t>
  </si>
  <si>
    <t>（附帯歳入）</t>
  </si>
  <si>
    <t>（一般歳入）</t>
  </si>
  <si>
    <t>都市魅力</t>
  </si>
  <si>
    <t>創造事業</t>
  </si>
  <si>
    <t>生涯スポーツ</t>
  </si>
  <si>
    <t>振興事業</t>
  </si>
  <si>
    <t>消費者</t>
  </si>
  <si>
    <t>対策事業</t>
  </si>
  <si>
    <t>府民文化部</t>
  </si>
  <si>
    <t>■地域力再生への取組み
　大阪の地域力再生をサポートし、地域活動の活性化を促す事業を推進。
　（１）小学校の活動拠点整備事業　150校
　（２）地域活動メニュー事業　　　　　120校区</t>
  </si>
  <si>
    <t>■平成22年３月に策定した「大阪府立大学改革指針」を踏まえた中期目標（期間：H23～H28）を大学に提示。大学において中期計画を策定し、大学改革を着実に実行。
　（１）平成22年10月　中期目標（案）議会へ上程・議決。大学へ提示
　　　  平成23年３月　大学策定の中期計画を認可</t>
  </si>
  <si>
    <t>■人権・平和施策の推進
　市町村等と連携し、わかりやすい人権施策を促進。
　（１）人権啓発フェスティバルの開催　参加者数6万人
　（２）各種啓発事業等と連携した特別相談の実施　35市町村
　（３）「ピースおおさか」の利用促進　入館者数7万3千人</t>
  </si>
  <si>
    <t>■都市魅力の向上
　都市魅力の創造による、大阪の活力を向上する各種イベント等の実施。
　（１）大阪ミュージアム特別展の開催　40回開催
　（２）御堂筋イルミネーションの実施　来訪者160万人
　（３）御堂筋kappo2010の実施　来訪者数40万人</t>
  </si>
  <si>
    <t>■文化の振興
　文化施策を総合的に推進し、府民の自主的な文化活動のサポートを実施。
　（１）おおさかカンヴァス推進事業の実施　応募件数100件</t>
  </si>
  <si>
    <t>（起債）</t>
  </si>
  <si>
    <t>事業</t>
  </si>
  <si>
    <t>私学振興</t>
  </si>
  <si>
    <t>支援事業</t>
  </si>
  <si>
    <t>公立大学</t>
  </si>
  <si>
    <t>法人運営</t>
  </si>
  <si>
    <t>観光振興</t>
  </si>
  <si>
    <t>文化振興</t>
  </si>
  <si>
    <t>国際交流</t>
  </si>
  <si>
    <t>広報広聴</t>
  </si>
  <si>
    <t>参画推進</t>
  </si>
  <si>
    <t>男女共同</t>
  </si>
  <si>
    <t>人権推進</t>
  </si>
  <si>
    <t>■消費者行政の活性化・市町村連携強化
　安心・安全な消費者生活の実現に向けた取組みの推進。
　（１）市町村における消費者相談窓口機能の強化を支援
　　　◇市町村消費者相談員研修参加者数　50名
　　　◇消費生活相談体制充実市町村数　H21～H23の3年間で計 10市町村</t>
  </si>
  <si>
    <t>■男女共同参画の推進
　「改訂おおさか男女共同参画プラン」等に基づき、男女共同参画社会の実現に向けた各種施策の実施。
　※「改訂おおさか男女共同参画プラン（2006-2010）」の主な目標
　（１）「男女いきいき・元気宣言」の事業者制度への登録企業数　300社
　（２）女性に対する暴力対策人材養成事業による人材養成数　延べ2,800人
　（３）府内の男女共同参画計画策定市町村の割合　100％</t>
  </si>
  <si>
    <t>■大阪の都市魅力を向上させる各種イベント等を開催。
　（１）大阪ミュージアム特別展の開催　　61回開催（泉州地域）
　　　（同地域の参加者数は前年度比約12％アップの約249万人）
　（２）御堂筋イルミネーション来訪者数　168万人超
　　　  H21は51日間実施：約3.1万人／日
　　　  H22は37日間実施：約4.5万人／日
　（３）御堂筋kappo2010来訪者数　約40万人</t>
  </si>
  <si>
    <t>■私立学校教育の振興等
　生徒が公立・私立高校や高等専修学校を自由に学校選択できる就学支援、将来の進路選択や就職活動を支援するための職業教育の充実等施策の実施。
　（１）支援対象・支援額の拡充検討
　　◇私立高校の専願志願による入学者の1千名増
　　　　（平成22年度入試：約1万3千人）</t>
  </si>
  <si>
    <t>参　考（部局長マニフェスト等で掲載した目標等）</t>
  </si>
  <si>
    <t>■市町村や市民団体等との協力・連携を一層進め、広く人権問題に関する府民意識の変化や動向を把握しながら、工夫を凝らした「府民の心に響く人権施策」を促進。
　（１）人権啓発フェスティバル参加者数　約6万3千人
　（２）各種啓発事業等と連携した特別相談の実施
　　　　32市町村（前年比２市町村増）
　（３）「ピースおおさか」入場者数　約7万5千人（前年比約１万人増）</t>
  </si>
  <si>
    <t>■男女共同参画社会の実現に向けた各種施策を実施するとともに、次期プラン「おおさか男女共同参画プラン（2011-2015）」を策定。
　※「改訂おおさか男女共同参画プラン（2006-2010）」の主な成果
　（１）「男女いきいき・元気宣言」の事業者制度への登録企業数　210社
　（２）女性に対する暴力対策人材養成事業による人材養成数
　　　　延べ2,470人
　（３）府内の男女共同参画計画策定市町村の割合　100％</t>
  </si>
  <si>
    <t>■生涯スポーツ社会づくりの推進
　生涯スポーツ社会づくり施策の推進及び大規模スポーツイベントの策定。
　（１）大阪マラソン開催計画の策定　参加者数3万人</t>
  </si>
  <si>
    <t>■観光及びコンベンションの振興
　観光客誘致をはじめとする集客取組みの推進。
　（１）観光振興施策の戦略的展開
　　　◇来阪外国人旅行者数　400万人（平成26年度までに達成）
　（２）国際会議や大規模国内会議等のコンベンション誘致</t>
  </si>
  <si>
    <t>■府民の声や施策プロセスの見える化を全部局で実施、取組みを強化。
　（１）「府政だより」で、児童虐待など府の重要施策を重点的に広報
　　◇メールマガジン登録者数　約3万人（前年比約1万人増）
　　◇大阪府HPアクセス件数　約732万件（前年比▲50万件）
　　◇「大阪府庁職員ブログ」を9月に開設
　　　（掲載数304件　アクセス件数約14万件)
　（２）電話ワンストップ回答率　92.3%（前年比5.7％増）</t>
  </si>
  <si>
    <t>■脱お役所の戦略的広報と究極のオープン府庁の実現
　役所の殻を打ち破りターゲットに効果的に届く広報の実現と、究極の情報公開、広聴の一体的な推進への取組み。
　（１）府政だより、府Ｗｅｂサイトやメールマガジン等を効果的・戦略的に実施
　　◇メールマガジン登録者数　約3万人
　　◇大阪府HPアクセス件数　840万件
　（２）府民お問合せセンターなどにおける府民サービスの充実
　　◇府民お問合せセンター電話ワンストップ回答率90％</t>
  </si>
  <si>
    <t>■25市町において、地域安全センターの設置や少年補導活動等を促進する地域力再生支援事業を実施。
　（１）小学校の活動拠点整備事業　10市町95校
　（２）地域活動メニュー事業　　　　　20市町118校区</t>
  </si>
  <si>
    <t>■上海万博へ大阪館出展。”水の都”や、環境先進都市である大阪の人・まち・産業などの都市魅力を発信。
　（１）上海万博大阪館来場者数　約172万人</t>
  </si>
  <si>
    <t>■おおさかカンヴァス推進事業では海外を含む幅広い地域から作品が応募されるなど、多彩な文化が生み出されるよう、発表の場の提供など環境や仕組みづくりを促進。
　（１）おおさかカンヴァス推進事業作品応募件数　224件
　　　（来場者数：約20万人（H23.3.12～H23.5.31)）</t>
  </si>
  <si>
    <t>■公立大学法人大阪府立大学の運営支援等
　公立大学としての存在意義を高め、大阪の顔となる大学、質の高い特色ある大学を目指し、大学改革を促進。
　（１）中期目標に基づき、その達成のための中期計画（２３年度～２８年度）を大学において策定し、府が認可</t>
  </si>
  <si>
    <t>■公私立を問わない自由な学校選択支援及び将来にわたって持続可能な奨学金制度とするための取組みを実施。
　（１）所得基準の引上げ(私立高校等のみ)
　　　 年収800万円程度→1,000万円程度
　　　　　平成22年度実績　貸付総額　約77.4億円（貸付人員約4万人）
　（２）滞納ゼロ作戦の一層の取組み強化
　　　　新規滞納者への集中督促、法的措置等の対象拡大
　　　　　滞納額約55.4億円（H22目標比約0.6億円減）</t>
  </si>
  <si>
    <t>■生徒が公立・私立高校や高等専修学校を自由に学校選択できる就学支援及び公私の切磋琢磨による教育の質の向上。
　（１）所得中位世帯（年収610万円未満世帯）の生徒まで授業料無償
　　　 生徒の70％（年収800万円未満世帯）までは保護者負担が10万円
　　　 とする拡充策を策定
　　◇私立高校の専願志願による入学者数
  　　　　約1万7千人（前年比約4千人増）</t>
  </si>
  <si>
    <t xml:space="preserve">■消費者行政活性化基金等を活用した市町村の相談窓口機能強化等への支援、被害に遭いやすい高齢者や若者を対象とした消費者教育・啓発の充実等の取組みを実施。
　（１）市町村における消費者相談窓口機能の強化を支援
　　　◇市町村消費者相談員研修参加者数　82名（前年比17名増）
　　　◇９市町村において消費相談窓口の体制を充実
　　　　（前年比７市町村増。相談窓口未設置市町村が解消）
</t>
  </si>
  <si>
    <t>■国際交流の推進
　上海万博へ大阪市と共同出展し、都市魅力や環境先進技術をアピールする等、国際交流事業を実施。
　（１）上海万博大阪館来場者数　140万人</t>
  </si>
  <si>
    <t>■大阪マラソン開催計画を策定し、関連イベント等PR活動を実施。
　（１）参加定員等を策定　応募者数　約17万人（競争率約5.7倍）
　　　（目標参加者3万人を達成）</t>
  </si>
  <si>
    <t>■東アジアをターゲットに効果的な観光プロモーションを展開。国際会議や大規模国内会議等の誘致を実施。
　（１）来阪外国人旅行者数　約235万人(前年比：約65万人増）
　（２）国際会議場催事件数　1,733件(前年比：81件増）</t>
  </si>
  <si>
    <t>■大阪府育英会事業への助成
　授業料支援補助金の拡充検討に伴う育英会奨学金制度の再構築及び育英会奨学金の「滞納ゼロ作戦」の取組みを実施。
　（１）育英会奨学金制度による貸付事業の実施
　（２）「滞納ゼロ作戦」の更なる強化　滞納額60億円未満</t>
  </si>
  <si>
    <t>府民文化部</t>
  </si>
  <si>
    <t>府民文化部</t>
  </si>
  <si>
    <t>（H２２年度決算）</t>
  </si>
  <si>
    <t>施策事業名</t>
  </si>
  <si>
    <t>予算現額
（財源内訳）</t>
  </si>
  <si>
    <t>決 算 額
（財源内訳）</t>
  </si>
  <si>
    <t>成　　　　　　　　　果</t>
  </si>
  <si>
    <t>目</t>
  </si>
  <si>
    <t>予算事業</t>
  </si>
  <si>
    <t>予算現額</t>
  </si>
  <si>
    <t>決算額</t>
  </si>
  <si>
    <t>成果指標</t>
  </si>
  <si>
    <t>計画</t>
  </si>
  <si>
    <t>実績</t>
  </si>
  <si>
    <t>円</t>
  </si>
  <si>
    <t>府民文化</t>
  </si>
  <si>
    <t>一般管理費</t>
  </si>
  <si>
    <t>非常勤職員雇用費等</t>
  </si>
  <si>
    <t>－</t>
  </si>
  <si>
    <t>総務事業</t>
  </si>
  <si>
    <t>（国庫支出金）</t>
  </si>
  <si>
    <t>府民文化総務職員費</t>
  </si>
  <si>
    <t>給料　　    1,257,097,291円</t>
  </si>
  <si>
    <t>293人</t>
  </si>
  <si>
    <t>315人</t>
  </si>
  <si>
    <t>（附帯歳入）</t>
  </si>
  <si>
    <t>総務費</t>
  </si>
  <si>
    <t>職員手当  1,031,384,369円</t>
  </si>
  <si>
    <t>（一般歳入）</t>
  </si>
  <si>
    <t>府民文化総務諸費</t>
  </si>
  <si>
    <t>　地域活性化・経済対策臨時交付金返還金</t>
  </si>
  <si>
    <t>　13,285,878円</t>
  </si>
  <si>
    <t>審議会費</t>
  </si>
  <si>
    <t>私立学校審議会、男女共同参画審議会ほか</t>
  </si>
  <si>
    <t>95回</t>
  </si>
  <si>
    <t>44回</t>
  </si>
  <si>
    <t>事務事業の節減額</t>
  </si>
  <si>
    <t>ボランティア・</t>
  </si>
  <si>
    <t>府民文化</t>
  </si>
  <si>
    <t>ボランティア活動振興事業費</t>
  </si>
  <si>
    <t>ＮＰＯ施策</t>
  </si>
  <si>
    <t>総務費</t>
  </si>
  <si>
    <t>　セーフティネット支援対策等事業費補助金</t>
  </si>
  <si>
    <t>推進事業</t>
  </si>
  <si>
    <r>
      <t>　8,</t>
    </r>
    <r>
      <rPr>
        <sz val="11"/>
        <rFont val="ＭＳ Ｐゴシック"/>
        <family val="3"/>
      </rPr>
      <t>098</t>
    </r>
    <r>
      <rPr>
        <sz val="11"/>
        <rFont val="ＭＳ Ｐゴシック"/>
        <family val="3"/>
      </rPr>
      <t>,000円</t>
    </r>
  </si>
  <si>
    <t>特定非営利活動法人認証等管理事業費</t>
  </si>
  <si>
    <t>設立認証申請</t>
  </si>
  <si>
    <t>－</t>
  </si>
  <si>
    <r>
      <t>2</t>
    </r>
    <r>
      <rPr>
        <sz val="11"/>
        <rFont val="ＭＳ Ｐゴシック"/>
        <family val="3"/>
      </rPr>
      <t>39</t>
    </r>
    <r>
      <rPr>
        <sz val="11"/>
        <rFont val="ＭＳ Ｐゴシック"/>
        <family val="3"/>
      </rPr>
      <t>件</t>
    </r>
  </si>
  <si>
    <t>定款変更認証申請</t>
  </si>
  <si>
    <r>
      <t>1</t>
    </r>
    <r>
      <rPr>
        <sz val="11"/>
        <rFont val="ＭＳ Ｐゴシック"/>
        <family val="3"/>
      </rPr>
      <t>59</t>
    </r>
    <r>
      <rPr>
        <sz val="11"/>
        <rFont val="ＭＳ Ｐゴシック"/>
        <family val="3"/>
      </rPr>
      <t>件</t>
    </r>
  </si>
  <si>
    <t>事業報告書等の提出の督促</t>
  </si>
  <si>
    <r>
      <t>2</t>
    </r>
    <r>
      <rPr>
        <sz val="11"/>
        <rFont val="ＭＳ Ｐゴシック"/>
        <family val="3"/>
      </rPr>
      <t>95</t>
    </r>
    <r>
      <rPr>
        <sz val="11"/>
        <rFont val="ＭＳ Ｐゴシック"/>
        <family val="3"/>
      </rPr>
      <t>件</t>
    </r>
  </si>
  <si>
    <t>過料事件通知</t>
  </si>
  <si>
    <r>
      <t>1</t>
    </r>
    <r>
      <rPr>
        <sz val="11"/>
        <rFont val="ＭＳ Ｐゴシック"/>
        <family val="3"/>
      </rPr>
      <t>44</t>
    </r>
    <r>
      <rPr>
        <sz val="11"/>
        <rFont val="ＭＳ Ｐゴシック"/>
        <family val="3"/>
      </rPr>
      <t>件</t>
    </r>
  </si>
  <si>
    <t>報告の徴収</t>
  </si>
  <si>
    <t>5件</t>
  </si>
  <si>
    <t>改善命令</t>
  </si>
  <si>
    <t>設立認証の取消し</t>
  </si>
  <si>
    <r>
      <t>2</t>
    </r>
    <r>
      <rPr>
        <sz val="11"/>
        <rFont val="ＭＳ Ｐゴシック"/>
        <family val="3"/>
      </rPr>
      <t>6</t>
    </r>
    <r>
      <rPr>
        <sz val="11"/>
        <rFont val="ＭＳ Ｐゴシック"/>
        <family val="3"/>
      </rPr>
      <t>件</t>
    </r>
  </si>
  <si>
    <r>
      <t>　市町村移譲事務交付金　12,391</t>
    </r>
    <r>
      <rPr>
        <sz val="11"/>
        <rFont val="ＭＳ Ｐゴシック"/>
        <family val="3"/>
      </rPr>
      <t>,000円</t>
    </r>
  </si>
  <si>
    <t>ボランティア・ＮＰＯ施策推進事業費</t>
  </si>
  <si>
    <t>大阪ＮＰＯプラザ管理・運営支援事業費</t>
  </si>
  <si>
    <t>「大阪ＮＰＯ情報ネット」の運営</t>
  </si>
  <si>
    <t>アクセス件数</t>
  </si>
  <si>
    <r>
      <t>　ＮＰＯ情報発信強化事業委託料　4,117</t>
    </r>
    <r>
      <rPr>
        <sz val="11"/>
        <rFont val="ＭＳ Ｐゴシック"/>
        <family val="3"/>
      </rPr>
      <t>,000円</t>
    </r>
  </si>
  <si>
    <r>
      <t>4</t>
    </r>
    <r>
      <rPr>
        <sz val="11"/>
        <rFont val="ＭＳ Ｐゴシック"/>
        <family val="3"/>
      </rPr>
      <t>2</t>
    </r>
    <r>
      <rPr>
        <sz val="11"/>
        <rFont val="ＭＳ Ｐゴシック"/>
        <family val="3"/>
      </rPr>
      <t>,</t>
    </r>
    <r>
      <rPr>
        <sz val="11"/>
        <rFont val="ＭＳ Ｐゴシック"/>
        <family val="3"/>
      </rPr>
      <t>510</t>
    </r>
    <r>
      <rPr>
        <sz val="11"/>
        <rFont val="ＭＳ Ｐゴシック"/>
        <family val="3"/>
      </rPr>
      <t>件</t>
    </r>
  </si>
  <si>
    <t>　大阪ＮＰＯプラザ管理事業費補助金</t>
  </si>
  <si>
    <r>
      <t>　3</t>
    </r>
    <r>
      <rPr>
        <sz val="11"/>
        <rFont val="ＭＳ Ｐゴシック"/>
        <family val="3"/>
      </rPr>
      <t>6</t>
    </r>
    <r>
      <rPr>
        <sz val="11"/>
        <rFont val="ＭＳ Ｐゴシック"/>
        <family val="3"/>
      </rPr>
      <t>,</t>
    </r>
    <r>
      <rPr>
        <sz val="11"/>
        <rFont val="ＭＳ Ｐゴシック"/>
        <family val="3"/>
      </rPr>
      <t>896</t>
    </r>
    <r>
      <rPr>
        <sz val="11"/>
        <rFont val="ＭＳ Ｐゴシック"/>
        <family val="3"/>
      </rPr>
      <t>,</t>
    </r>
    <r>
      <rPr>
        <sz val="11"/>
        <rFont val="ＭＳ Ｐゴシック"/>
        <family val="3"/>
      </rPr>
      <t>275</t>
    </r>
    <r>
      <rPr>
        <sz val="11"/>
        <rFont val="ＭＳ Ｐゴシック"/>
        <family val="3"/>
      </rPr>
      <t>円</t>
    </r>
  </si>
  <si>
    <t>新しい公共支援事業費</t>
  </si>
  <si>
    <t>　新しい公共支援基金積立金　391,000,000円</t>
  </si>
  <si>
    <t>地域力再生</t>
  </si>
  <si>
    <t>地域力再生支援事業費</t>
  </si>
  <si>
    <t>小学校の活動拠点整備事業</t>
  </si>
  <si>
    <t>150校</t>
  </si>
  <si>
    <t>95校</t>
  </si>
  <si>
    <t>支援事業</t>
  </si>
  <si>
    <t>地域活動メニュー事業</t>
  </si>
  <si>
    <t>120校区</t>
  </si>
  <si>
    <t>118校区</t>
  </si>
  <si>
    <t>　地域力再生支援事業費補助金　31,946,001円</t>
  </si>
  <si>
    <t>消費者</t>
  </si>
  <si>
    <t>消費生活協同組合指導費</t>
  </si>
  <si>
    <t>消費生活協同組合法に基づく許認可</t>
  </si>
  <si>
    <t>23件</t>
  </si>
  <si>
    <t>対策事業</t>
  </si>
  <si>
    <t>対策費</t>
  </si>
  <si>
    <t>　セーフティネット支援対策等事業費補助金</t>
  </si>
  <si>
    <t>　返還金1,000円</t>
  </si>
  <si>
    <t>消費者指導育成費</t>
  </si>
  <si>
    <t>　市町村移譲事務交付金（家庭用品品質</t>
  </si>
  <si>
    <t>　表示法）2,692,000円ほか</t>
  </si>
  <si>
    <t>金融知識普及活動費</t>
  </si>
  <si>
    <t>消費生活センター運営費</t>
  </si>
  <si>
    <t xml:space="preserve">  清掃業務委託費　2,265,480円</t>
  </si>
  <si>
    <t>　事務室共益費等負担金　9,342,247円ほか</t>
  </si>
  <si>
    <t>消費生活センター事業費</t>
  </si>
  <si>
    <t>消費生活相談件数</t>
  </si>
  <si>
    <t>10,482件</t>
  </si>
  <si>
    <t>　消費生活相談業務等委託料</t>
  </si>
  <si>
    <t>　106,482,519円ほか</t>
  </si>
  <si>
    <t>　ATC賃借料及び共益費負担金　4,623,051円</t>
  </si>
  <si>
    <t>情報提供誌発行事業費</t>
  </si>
  <si>
    <t>情報誌「くらしすと」発行部数</t>
  </si>
  <si>
    <t>32,000部/月</t>
  </si>
  <si>
    <t>　消費生活相談業務等委託料　10,107,000円</t>
  </si>
  <si>
    <t>消費生活相談処理支援システム事業費</t>
  </si>
  <si>
    <t>中核センターとしての相談・情報提供機能の</t>
  </si>
  <si>
    <t>消費生活相談窓口職員専用ホームページへの</t>
  </si>
  <si>
    <t>13,131件</t>
  </si>
  <si>
    <t>充実強化事業費</t>
  </si>
  <si>
    <t>アクセス件数</t>
  </si>
  <si>
    <t>　消費生活相談業務等委託料　2,774,000円</t>
  </si>
  <si>
    <t>悪質事業者対策促進事業</t>
  </si>
  <si>
    <t>事業者指導・処分件数</t>
  </si>
  <si>
    <t>20件</t>
  </si>
  <si>
    <t>　消費生活相談業務等委託料　5,764,975円</t>
  </si>
  <si>
    <t>消費者行政活性化事業費</t>
  </si>
  <si>
    <t>　消費者行政活性化事業費業務委託料</t>
  </si>
  <si>
    <t>　42,111,813円</t>
  </si>
  <si>
    <t>　消費者行政活性化事業費市町村補助金</t>
  </si>
  <si>
    <t>　166,293,014円</t>
  </si>
  <si>
    <t>消費者被害対策強化事業費</t>
  </si>
  <si>
    <t>翌年度繰越額　32,767,000円</t>
  </si>
  <si>
    <t>人権推進事業</t>
  </si>
  <si>
    <t>人権推進費</t>
  </si>
  <si>
    <t>人権施策推進費</t>
  </si>
  <si>
    <t>人権啓発フェスティバルの開催</t>
  </si>
  <si>
    <t>来場者数</t>
  </si>
  <si>
    <t>60,000人</t>
  </si>
  <si>
    <t>62,430人</t>
  </si>
  <si>
    <t>参加体験型研修教材「人権学習シリーズ」発行</t>
  </si>
  <si>
    <t>5,000部</t>
  </si>
  <si>
    <t>人権啓発ラッピングバスの運行</t>
  </si>
  <si>
    <t>12ケ月</t>
  </si>
  <si>
    <t>　人権啓発活動市町村委託料</t>
  </si>
  <si>
    <t>　27,366,000円ほか</t>
  </si>
  <si>
    <t>　全国人権同和行政促進協議会負担金</t>
  </si>
  <si>
    <t>　130,000円ほか</t>
  </si>
  <si>
    <t>大阪国際平和センター事業推進費</t>
  </si>
  <si>
    <t>　大阪国際平和センター補助金　40,913,939円</t>
  </si>
  <si>
    <t>入館者数</t>
  </si>
  <si>
    <t>入館者数</t>
  </si>
  <si>
    <t>73,000人</t>
  </si>
  <si>
    <t>75,450人</t>
  </si>
  <si>
    <t>（財）大阪府人権協会事業補助金</t>
  </si>
  <si>
    <t>　大阪府人権協会事業費補助金　52,166,248円</t>
  </si>
  <si>
    <t>総合相談事業交付金</t>
  </si>
  <si>
    <t>　総合相談事業交付金　226,761,000円</t>
  </si>
  <si>
    <t>人権問題に関する府民意識調査事業費</t>
  </si>
  <si>
    <t>　人権問題に関する府民意識調査業務委託料</t>
  </si>
  <si>
    <t>　1,144,500円</t>
  </si>
  <si>
    <t>大阪人権センター施設整備費</t>
  </si>
  <si>
    <t>　電気工作物保守管理業務委託料</t>
  </si>
  <si>
    <t>　294,000円ほか</t>
  </si>
  <si>
    <t>大阪国際平和センター設備改修費補助金</t>
  </si>
  <si>
    <t>翌年度繰越額　7,475,000円</t>
  </si>
  <si>
    <t>「拉致問題を考える集会」開催事業</t>
  </si>
  <si>
    <t>翌年度繰越額　2,500,000円</t>
  </si>
  <si>
    <t>男女共同参画</t>
  </si>
  <si>
    <t>男女共同</t>
  </si>
  <si>
    <t>大阪府女性基金設置運営費</t>
  </si>
  <si>
    <t>推進事業</t>
  </si>
  <si>
    <t>参画推進費</t>
  </si>
  <si>
    <t>　女性基金積立金　355,215円</t>
  </si>
  <si>
    <t>ドーンセンター事業費</t>
  </si>
  <si>
    <t>相談事業の実施</t>
  </si>
  <si>
    <t>3,605件</t>
  </si>
  <si>
    <t>各種講座の実施</t>
  </si>
  <si>
    <r>
      <t>参加者</t>
    </r>
  </si>
  <si>
    <t>440人</t>
  </si>
  <si>
    <t>　男女共同参画推進事業委託料　53,683,781円</t>
  </si>
  <si>
    <t>ドーンセンター施設管理費</t>
  </si>
  <si>
    <t>男女共同参画・青少年センターの管理運営</t>
  </si>
  <si>
    <t>　男女共同参画・青少年センター管理運営</t>
  </si>
  <si>
    <t>330,816人</t>
  </si>
  <si>
    <t>　業務等委託料</t>
  </si>
  <si>
    <t>貸室利用件数</t>
  </si>
  <si>
    <t>　33,910,000円</t>
  </si>
  <si>
    <t>10,857件</t>
  </si>
  <si>
    <t>男女共同参画政策連絡調整費</t>
  </si>
  <si>
    <t>女性に対する暴力対策事業費</t>
  </si>
  <si>
    <t>人材養成講座の実施</t>
  </si>
  <si>
    <t>９講座</t>
  </si>
  <si>
    <t>　カウンセラー派遣業務委託料　1,621,000円</t>
  </si>
  <si>
    <t>男女共同参画推進条例普及促進費</t>
  </si>
  <si>
    <t>事業者の男女共同参画の取組促進事業</t>
  </si>
  <si>
    <t>登録事業者数</t>
  </si>
  <si>
    <t>210事業者</t>
  </si>
  <si>
    <t>男女共同参画・青少年センターＥＳＣＯ事業費</t>
  </si>
  <si>
    <t>　男女共同参画・青少年センターＥＳＣＯ事業</t>
  </si>
  <si>
    <t>　委託料　10,402,000円</t>
  </si>
  <si>
    <t>新男女共同参画計画策定事業費</t>
  </si>
  <si>
    <t>ＤＶ対策推進事業</t>
  </si>
  <si>
    <t>翌年度繰越額　12,310,000円</t>
  </si>
  <si>
    <t>広報広聴事業</t>
  </si>
  <si>
    <t>広報広聴費</t>
  </si>
  <si>
    <t>広報活動推進費</t>
  </si>
  <si>
    <t>府政だよりの発行回数</t>
  </si>
  <si>
    <t>8回</t>
  </si>
  <si>
    <t>9回</t>
  </si>
  <si>
    <t>　「府政だより」発行業務委託料　174,793,674円</t>
  </si>
  <si>
    <t>企画広報推進費</t>
  </si>
  <si>
    <t>　北方領土返還運動推進大阪府民会議補助金</t>
  </si>
  <si>
    <t>　180,000円</t>
  </si>
  <si>
    <t>情報連絡強化費</t>
  </si>
  <si>
    <t>情報公開制度推進費</t>
  </si>
  <si>
    <t>府政情報センター利用件数</t>
  </si>
  <si>
    <t>10,822件</t>
  </si>
  <si>
    <t>広聴活動推進費</t>
  </si>
  <si>
    <t>「府政学習会」開催回数</t>
  </si>
  <si>
    <t>18回</t>
  </si>
  <si>
    <t>61回</t>
  </si>
  <si>
    <t>府民相談費</t>
  </si>
  <si>
    <t>交通事故相談件数</t>
  </si>
  <si>
    <t>3,596件</t>
  </si>
  <si>
    <t>3,127件</t>
  </si>
  <si>
    <t>　「府政への意見はがき」点字版作成業務</t>
  </si>
  <si>
    <t>　委託料148,800円</t>
  </si>
  <si>
    <t>関西広域機構負担金</t>
  </si>
  <si>
    <t>　関西広報センター分担金　7,547,000円</t>
  </si>
  <si>
    <t>情報基盤整備事業費</t>
  </si>
  <si>
    <t>府Ｗｅｂサイトトップページアクセス数</t>
  </si>
  <si>
    <t>7,000,000件</t>
  </si>
  <si>
    <t>7,280,328件</t>
  </si>
  <si>
    <t>　大阪府Ｗｅｂサイト運用管理業務委託料</t>
  </si>
  <si>
    <t>　21,840,000円</t>
  </si>
  <si>
    <t>電子申請システム整備事業費</t>
  </si>
  <si>
    <t>汎用電子申請システムの受付件数</t>
  </si>
  <si>
    <t>50,000件</t>
  </si>
  <si>
    <t>80,899件</t>
  </si>
  <si>
    <t>　汎用電子申請システム運用等業務委託</t>
  </si>
  <si>
    <t>　24,699,150円ほか</t>
  </si>
  <si>
    <t>府民お問合せセンター（コールセンター等）</t>
  </si>
  <si>
    <t>府民お問合せセンターワンストップ回答率</t>
  </si>
  <si>
    <t>ワンストップ
回答率</t>
  </si>
  <si>
    <t>整備運営事業費</t>
  </si>
  <si>
    <t>　府民お問合せセンター(コールセンター等）</t>
  </si>
  <si>
    <t>　整備運営事業に係る包括的業務委託</t>
  </si>
  <si>
    <t>　117,664,312円</t>
  </si>
  <si>
    <t>文書管理事業</t>
  </si>
  <si>
    <t>一般管理費</t>
  </si>
  <si>
    <t>咲洲庁舎移転関係費</t>
  </si>
  <si>
    <t>文書費</t>
  </si>
  <si>
    <t>文書事務処理費</t>
  </si>
  <si>
    <t>文書等逓送業務及び仕分け業務等</t>
  </si>
  <si>
    <t>　逓送対象機関</t>
  </si>
  <si>
    <t>366機関</t>
  </si>
  <si>
    <t>365機関</t>
  </si>
  <si>
    <t>　仕分け対象室課</t>
  </si>
  <si>
    <t>472箇所</t>
  </si>
  <si>
    <t>475箇所</t>
  </si>
  <si>
    <t>　文書等集配業務委託　69,048,000円ほか</t>
  </si>
  <si>
    <t>公文書館運営費</t>
  </si>
  <si>
    <t>公文書館入館者数</t>
  </si>
  <si>
    <t>709人</t>
  </si>
  <si>
    <t>　庁舎警備業務委託　583,681円ほか</t>
  </si>
  <si>
    <t>公文書館等文書関連移転費</t>
  </si>
  <si>
    <t>公文書館資料整備事業費</t>
  </si>
  <si>
    <t>翌年度繰越額　 121,612,000円</t>
  </si>
  <si>
    <t>国際交流事業</t>
  </si>
  <si>
    <t>国際交流費</t>
  </si>
  <si>
    <t>国際交流推進費</t>
  </si>
  <si>
    <t>国際交流推進費（自治体国際化協会）</t>
  </si>
  <si>
    <t>　(財）自治体国際化協会分担金</t>
  </si>
  <si>
    <t>　32,648,000円ほか</t>
  </si>
  <si>
    <t>外事費</t>
  </si>
  <si>
    <t>海外要人の表敬等件数</t>
  </si>
  <si>
    <t>52件</t>
  </si>
  <si>
    <t>外国青年招致・活用事業費</t>
  </si>
  <si>
    <t>　外国青年招致事業団体割会費分担金</t>
  </si>
  <si>
    <t>　1,200,000円ほか</t>
  </si>
  <si>
    <t>外国人行政サ－ビス体制推進費</t>
  </si>
  <si>
    <t>外国人情報コーナー相談件数</t>
  </si>
  <si>
    <t>1,248件</t>
  </si>
  <si>
    <t>1,214件</t>
  </si>
  <si>
    <t>　外国人府政問合せ等対応業務委託料</t>
  </si>
  <si>
    <t>　2,580,000円</t>
  </si>
  <si>
    <t>友好交流事業費</t>
  </si>
  <si>
    <t>友好交流代表団派遣、受入件数</t>
  </si>
  <si>
    <t>２０１０年上海万博出展準備費</t>
  </si>
  <si>
    <t>上海万博大阪館　来館者数</t>
  </si>
  <si>
    <t>1,400,000人</t>
  </si>
  <si>
    <t>1,717,705人</t>
  </si>
  <si>
    <r>
      <t>　２０１０年上海万博出展負担金　</t>
    </r>
    <r>
      <rPr>
        <sz val="11"/>
        <rFont val="ＭＳ Ｐゴシック"/>
        <family val="3"/>
      </rPr>
      <t>35,000,000</t>
    </r>
    <r>
      <rPr>
        <sz val="11"/>
        <rFont val="ＭＳ Ｐゴシック"/>
        <family val="3"/>
      </rPr>
      <t>円</t>
    </r>
  </si>
  <si>
    <t>大阪・上海人材交流アクティブ事業</t>
  </si>
  <si>
    <t>人材交流人数</t>
  </si>
  <si>
    <t>6人</t>
  </si>
  <si>
    <t>6人</t>
  </si>
  <si>
    <t>　アジア主要都市間ネットワーク共同未来</t>
  </si>
  <si>
    <r>
      <t>　プロジェクト協議会負担金　1</t>
    </r>
    <r>
      <rPr>
        <sz val="11"/>
        <rFont val="ＭＳ Ｐゴシック"/>
        <family val="3"/>
      </rPr>
      <t>,420,278</t>
    </r>
    <r>
      <rPr>
        <sz val="11"/>
        <rFont val="ＭＳ Ｐゴシック"/>
        <family val="3"/>
      </rPr>
      <t>円</t>
    </r>
  </si>
  <si>
    <t>大阪府・ソウル市人材交流事業</t>
  </si>
  <si>
    <t>4人</t>
  </si>
  <si>
    <t>4人</t>
  </si>
  <si>
    <r>
      <t>　プロジェクト協議会負担金　9</t>
    </r>
    <r>
      <rPr>
        <sz val="11"/>
        <rFont val="ＭＳ Ｐゴシック"/>
        <family val="3"/>
      </rPr>
      <t>20,884</t>
    </r>
    <r>
      <rPr>
        <sz val="11"/>
        <rFont val="ＭＳ Ｐゴシック"/>
        <family val="3"/>
      </rPr>
      <t>円</t>
    </r>
  </si>
  <si>
    <t>咲洲地区への総領事館誘致事業</t>
  </si>
  <si>
    <t>咲洲地区プロモーション件数</t>
  </si>
  <si>
    <t>4回</t>
  </si>
  <si>
    <t>1回</t>
  </si>
  <si>
    <t>旅券発給事務費</t>
  </si>
  <si>
    <t>旅券交付件数</t>
  </si>
  <si>
    <t>326,000件</t>
  </si>
  <si>
    <t>327,185件</t>
  </si>
  <si>
    <t>　旅券作成業務委託料　95,937,735円ほか</t>
  </si>
  <si>
    <t>　りんくうタウン分室賃貸借に係る負担金</t>
  </si>
  <si>
    <t>　13,935,680円ほか</t>
  </si>
  <si>
    <t>住民基本台帳ネットワークシステム導入事業</t>
  </si>
  <si>
    <t>定住外国人への相談機能拡充事業費</t>
  </si>
  <si>
    <t>翌年度繰越額　4,407,000円</t>
  </si>
  <si>
    <t>都市魅力</t>
  </si>
  <si>
    <t>都市魅力</t>
  </si>
  <si>
    <t>大阪ミュージアム構想推進事業費</t>
  </si>
  <si>
    <t>大阪ミュージアム構想の推進</t>
  </si>
  <si>
    <t>特別展の開催</t>
  </si>
  <si>
    <t>創造事業</t>
  </si>
  <si>
    <t>創造事業</t>
  </si>
  <si>
    <r>
      <t>4</t>
    </r>
    <r>
      <rPr>
        <sz val="11"/>
        <rFont val="ＭＳ Ｐゴシック"/>
        <family val="3"/>
      </rPr>
      <t>0</t>
    </r>
    <r>
      <rPr>
        <sz val="11"/>
        <rFont val="ＭＳ Ｐゴシック"/>
        <family val="3"/>
      </rPr>
      <t>回</t>
    </r>
  </si>
  <si>
    <t>61回</t>
  </si>
  <si>
    <t>　企画推進・コンサルティング業務委託料</t>
  </si>
  <si>
    <r>
      <t>　20</t>
    </r>
    <r>
      <rPr>
        <sz val="11"/>
        <rFont val="ＭＳ Ｐゴシック"/>
        <family val="3"/>
      </rPr>
      <t>,7</t>
    </r>
    <r>
      <rPr>
        <sz val="11"/>
        <rFont val="ＭＳ Ｐゴシック"/>
        <family val="3"/>
      </rPr>
      <t>34</t>
    </r>
    <r>
      <rPr>
        <sz val="11"/>
        <rFont val="ＭＳ Ｐゴシック"/>
        <family val="3"/>
      </rPr>
      <t>,</t>
    </r>
    <r>
      <rPr>
        <sz val="11"/>
        <rFont val="ＭＳ Ｐゴシック"/>
        <family val="3"/>
      </rPr>
      <t>780</t>
    </r>
    <r>
      <rPr>
        <sz val="11"/>
        <rFont val="ＭＳ Ｐゴシック"/>
        <family val="3"/>
      </rPr>
      <t>円ほか</t>
    </r>
  </si>
  <si>
    <t>　市町村補助金　7,903,000円ほか</t>
  </si>
  <si>
    <t>　基金積立金　7,458,341円</t>
  </si>
  <si>
    <t>御堂筋の魅力創造・発信事業費</t>
  </si>
  <si>
    <t>御堂筋ｋａｐｐｏ２０１０の開催</t>
  </si>
  <si>
    <t>来訪者</t>
  </si>
  <si>
    <t>40万人</t>
  </si>
  <si>
    <t>　御堂筋ｋａｐｐｏ負担金　36,507,273円ほか</t>
  </si>
  <si>
    <t>御堂筋イルミネーション事業費</t>
  </si>
  <si>
    <t>御堂筋イルミネーションの実施</t>
  </si>
  <si>
    <t>160万人超</t>
  </si>
  <si>
    <t>168万人</t>
  </si>
  <si>
    <t>　御堂筋イルミネーション警備業務委託料</t>
  </si>
  <si>
    <r>
      <t>　</t>
    </r>
    <r>
      <rPr>
        <sz val="11"/>
        <rFont val="ＭＳ Ｐゴシック"/>
        <family val="3"/>
      </rPr>
      <t>6,491,520</t>
    </r>
    <r>
      <rPr>
        <sz val="11"/>
        <rFont val="ＭＳ Ｐゴシック"/>
        <family val="3"/>
      </rPr>
      <t>円ほか</t>
    </r>
  </si>
  <si>
    <t>　御堂筋イルミネーション設置・撤去工事費</t>
  </si>
  <si>
    <t>　61,976,250円</t>
  </si>
  <si>
    <t>　光のルネサンス合同開催分担金</t>
  </si>
  <si>
    <t>　6,943,235円ほか</t>
  </si>
  <si>
    <t>御堂筋イルミネーション基金運営事業費</t>
  </si>
  <si>
    <t>－</t>
  </si>
  <si>
    <t>　御堂筋イルミネーション基金積立金</t>
  </si>
  <si>
    <t>　102,632,022円</t>
  </si>
  <si>
    <t>　※予算不足分は、大阪ミュージアム構想</t>
  </si>
  <si>
    <t>　　 推進事業費から充当</t>
  </si>
  <si>
    <t>都市魅力推進事業費</t>
  </si>
  <si>
    <t>　翻訳業務委託　102,375円</t>
  </si>
  <si>
    <t>水辺の賑わい創出事業費</t>
  </si>
  <si>
    <t>　水都賑わい創出事業分担金</t>
  </si>
  <si>
    <t>　24,126,684円ほか</t>
  </si>
  <si>
    <t>文化振興事業</t>
  </si>
  <si>
    <t>文化振興費</t>
  </si>
  <si>
    <t>文化行政推進費</t>
  </si>
  <si>
    <t>音楽文化振興事業（派遣音楽指導）の実施</t>
  </si>
  <si>
    <t>42団体</t>
  </si>
  <si>
    <t>　国立民族学博物館友の会維持会員</t>
  </si>
  <si>
    <t>　会費負担金　100,000円ほか</t>
  </si>
  <si>
    <t>文化事業奨励費</t>
  </si>
  <si>
    <t>次世代育成に資する公演等に対する補助</t>
  </si>
  <si>
    <t>16団体</t>
  </si>
  <si>
    <t>　芸術文化振興補助金 9,539,000円</t>
  </si>
  <si>
    <t>地域文化振興費</t>
  </si>
  <si>
    <t>　（財)地域創造負担金　23,922,000円</t>
  </si>
  <si>
    <t>文化振興財団運営事業費</t>
  </si>
  <si>
    <t>大阪センチュリー交響楽団公演回数</t>
  </si>
  <si>
    <r>
      <t>12</t>
    </r>
    <r>
      <rPr>
        <sz val="11"/>
        <rFont val="ＭＳ Ｐゴシック"/>
        <family val="3"/>
      </rPr>
      <t>1</t>
    </r>
    <r>
      <rPr>
        <sz val="11"/>
        <rFont val="ＭＳ Ｐゴシック"/>
        <family val="3"/>
      </rPr>
      <t>回</t>
    </r>
  </si>
  <si>
    <r>
      <t>11</t>
    </r>
    <r>
      <rPr>
        <sz val="11"/>
        <rFont val="ＭＳ Ｐゴシック"/>
        <family val="3"/>
      </rPr>
      <t>9</t>
    </r>
    <r>
      <rPr>
        <sz val="11"/>
        <rFont val="ＭＳ Ｐゴシック"/>
        <family val="3"/>
      </rPr>
      <t>回</t>
    </r>
  </si>
  <si>
    <t>　大阪府文化振興財団運営費補助金</t>
  </si>
  <si>
    <t>　110,000,000円</t>
  </si>
  <si>
    <t>上方演芸資料館運営費</t>
  </si>
  <si>
    <t>上方演芸資料館の運営</t>
  </si>
  <si>
    <t>展示室入場者数</t>
  </si>
  <si>
    <r>
      <t xml:space="preserve"> </t>
    </r>
    <r>
      <rPr>
        <sz val="11"/>
        <rFont val="ＭＳ Ｐゴシック"/>
        <family val="3"/>
      </rPr>
      <t>36</t>
    </r>
    <r>
      <rPr>
        <sz val="11"/>
        <rFont val="ＭＳ Ｐゴシック"/>
        <family val="3"/>
      </rPr>
      <t>,000人</t>
    </r>
  </si>
  <si>
    <r>
      <t xml:space="preserve">28,750 </t>
    </r>
    <r>
      <rPr>
        <sz val="11"/>
        <rFont val="ＭＳ Ｐゴシック"/>
        <family val="3"/>
      </rPr>
      <t>人</t>
    </r>
  </si>
  <si>
    <t>　上方演芸資料館管理運営業務委託料</t>
  </si>
  <si>
    <t>（4～12月）</t>
  </si>
  <si>
    <t>　88,149,000円</t>
  </si>
  <si>
    <t>　原状回復工事負担金　24,200,000円</t>
  </si>
  <si>
    <t>文化振興基金運営事業費</t>
  </si>
  <si>
    <t>　文化振興基金積立金　10,000,000円</t>
  </si>
  <si>
    <t>　※予算不足分は、文化行政推進費から充当</t>
  </si>
  <si>
    <t>芸術文化顕彰事業費</t>
  </si>
  <si>
    <t>　大阪文化賞及び大阪文化祭分担金</t>
  </si>
  <si>
    <t>　1,545,659円</t>
  </si>
  <si>
    <t>現代美術振興事業費</t>
  </si>
  <si>
    <t>現代美術作品の収蔵・活用</t>
  </si>
  <si>
    <t>収蔵作品数</t>
  </si>
  <si>
    <t>7,669点</t>
  </si>
  <si>
    <t>近代建築物等活用事業</t>
  </si>
  <si>
    <t>歴史的建造物を活用した文化活動に</t>
  </si>
  <si>
    <t>対する補助</t>
  </si>
  <si>
    <t>　大阪楽座開催事業補助金　4,335,000円</t>
  </si>
  <si>
    <t>文化振興条例推進費</t>
  </si>
  <si>
    <t>現代美術センター管理費</t>
  </si>
  <si>
    <t>展覧会の開催など現代美術の鑑賞機会の提供</t>
  </si>
  <si>
    <t>展示入場者数</t>
  </si>
  <si>
    <t>展示入場者数</t>
  </si>
  <si>
    <t>36,000人</t>
  </si>
  <si>
    <t>37,563人</t>
  </si>
  <si>
    <t>　現代美術センター展示室貸館業務等委託料</t>
  </si>
  <si>
    <t>　5,244,750円　ほか</t>
  </si>
  <si>
    <t>大阪文化再発見事業費</t>
  </si>
  <si>
    <t>大阪文化再発見講座の開催(主催事業）</t>
  </si>
  <si>
    <t>20回</t>
  </si>
  <si>
    <r>
      <t>1</t>
    </r>
    <r>
      <rPr>
        <sz val="11"/>
        <rFont val="ＭＳ Ｐゴシック"/>
        <family val="3"/>
      </rPr>
      <t>2</t>
    </r>
    <r>
      <rPr>
        <sz val="11"/>
        <rFont val="ＭＳ Ｐゴシック"/>
        <family val="3"/>
      </rPr>
      <t>回</t>
    </r>
  </si>
  <si>
    <t>　阪神奈大学・研究機関生涯学習ネット負担金</t>
  </si>
  <si>
    <t>　20,000円</t>
  </si>
  <si>
    <t>おおさかカンヴァス推進事業</t>
  </si>
  <si>
    <t>おおさかカンヴァス推進事業の実施</t>
  </si>
  <si>
    <t>展示・発表件数</t>
  </si>
  <si>
    <t>　「おおさかカンヴァス推進事業」ＰＲ業務委託料</t>
  </si>
  <si>
    <t>10作品</t>
  </si>
  <si>
    <t>23作品</t>
  </si>
  <si>
    <t>　357,000円　ほか</t>
  </si>
  <si>
    <t>（応募件数224件）</t>
  </si>
  <si>
    <t>生涯スポーツ</t>
  </si>
  <si>
    <t>スポーツ啓発事業</t>
  </si>
  <si>
    <t>振興事業</t>
  </si>
  <si>
    <t>振興費</t>
  </si>
  <si>
    <t>なみはやスポーツ振興基金設置運営費</t>
  </si>
  <si>
    <t>　なみはやスポーツ振興基金積立金 240,396円</t>
  </si>
  <si>
    <t>人材養成及び派遣事業費</t>
  </si>
  <si>
    <t>スポーツボランティアの派遣</t>
  </si>
  <si>
    <t>派遣人数</t>
  </si>
  <si>
    <t>443人</t>
  </si>
  <si>
    <t>466人</t>
  </si>
  <si>
    <t>全国スポーツ・レクリエーション祭派遣費</t>
  </si>
  <si>
    <t>大阪選手団の派遣</t>
  </si>
  <si>
    <t>　全国スポーツ・レクリエーション祭選手派遣</t>
  </si>
  <si>
    <t>160人</t>
  </si>
  <si>
    <t>　業務委託料　127,890円</t>
  </si>
  <si>
    <t>広域スポーツ振興事業費</t>
  </si>
  <si>
    <t>　地域生涯スポーツ推進協議会事業補助金</t>
  </si>
  <si>
    <t>　9,800,000円</t>
  </si>
  <si>
    <t>府民スポーツ・レクリエーションフェスティバル</t>
  </si>
  <si>
    <r>
      <t>２０１０</t>
    </r>
    <r>
      <rPr>
        <sz val="11"/>
        <rFont val="ＭＳ Ｐゴシック"/>
        <family val="3"/>
      </rPr>
      <t>府民スポーツ・レクリエーション</t>
    </r>
  </si>
  <si>
    <t>参加者数</t>
  </si>
  <si>
    <t>開催分担金</t>
  </si>
  <si>
    <t>　フェスティバルの開催</t>
  </si>
  <si>
    <t>112,000人</t>
  </si>
  <si>
    <t>108,000人</t>
  </si>
  <si>
    <t>　開催分担金　2,078,000円</t>
  </si>
  <si>
    <t>スポーツ情報提供事業費</t>
  </si>
  <si>
    <t>スポーツ情報ネットワークシステムの管理運営</t>
  </si>
  <si>
    <t>アクセス件数</t>
  </si>
  <si>
    <t>　スポーツ情報ネットワークシステム管理</t>
  </si>
  <si>
    <t>145,522人</t>
  </si>
  <si>
    <t>　運営業務委託料　2,102,100円</t>
  </si>
  <si>
    <t>総合型地域スポーツクラブ活動促進事業費</t>
  </si>
  <si>
    <t>総合型地域スポーツクラブの育成</t>
  </si>
  <si>
    <t>50クラブ</t>
  </si>
  <si>
    <t>　広域スポーツセンター業務委託料</t>
  </si>
  <si>
    <t>　1,820,000円ほか</t>
  </si>
  <si>
    <t>　健康・体力・運動能力測定地域展開事業</t>
  </si>
  <si>
    <t>　補助金　20,250円</t>
  </si>
  <si>
    <t>生涯スポーツ推進協議会等会議運営費</t>
  </si>
  <si>
    <t>生涯スポーツ推進協議会の開催</t>
  </si>
  <si>
    <t>2回</t>
  </si>
  <si>
    <t>サイクルイベント検討調整費</t>
  </si>
  <si>
    <t>　交通量調査委託料　210,000円</t>
  </si>
  <si>
    <t>大阪マラソン開催準備費</t>
  </si>
  <si>
    <t>　大阪マラソン組織委員会負担金</t>
  </si>
  <si>
    <t>　71,297,697円</t>
  </si>
  <si>
    <t>観光振興事業</t>
  </si>
  <si>
    <t>観光費</t>
  </si>
  <si>
    <t>観光促進費</t>
  </si>
  <si>
    <t>旅行業新規登録申請</t>
  </si>
  <si>
    <t>43件</t>
  </si>
  <si>
    <t>52件</t>
  </si>
  <si>
    <t>旅行業者代理業新規登録申請</t>
  </si>
  <si>
    <t>18件</t>
  </si>
  <si>
    <t>17件</t>
  </si>
  <si>
    <t>旅行業更新登録申請</t>
  </si>
  <si>
    <t>135件</t>
  </si>
  <si>
    <t>102件</t>
  </si>
  <si>
    <t>　　　　</t>
  </si>
  <si>
    <t>旅行業変更登録申請</t>
  </si>
  <si>
    <t>4件</t>
  </si>
  <si>
    <t>6件</t>
  </si>
  <si>
    <t>通訳案内士登録申請（新規）</t>
  </si>
  <si>
    <t>107件</t>
  </si>
  <si>
    <t>74件</t>
  </si>
  <si>
    <t>通訳案内士登録申請（変更・再交付）</t>
  </si>
  <si>
    <t>19件</t>
  </si>
  <si>
    <t>　在阪府県協議会会費負担金</t>
  </si>
  <si>
    <t>　100,000円ほか</t>
  </si>
  <si>
    <t>　関西広域機構国際観光事業負担金</t>
  </si>
  <si>
    <t>　2,755,000円</t>
  </si>
  <si>
    <t>関西観光情報センター運営費</t>
  </si>
  <si>
    <t>関西国際空港内観光案内所利用者数</t>
  </si>
  <si>
    <t>78,163人</t>
  </si>
  <si>
    <t>　関西国際空港内観光案内所整備運営協議会</t>
  </si>
  <si>
    <t>　負担金　2,842,000円</t>
  </si>
  <si>
    <t>観光振興事業費</t>
  </si>
  <si>
    <t>来阪外客数</t>
  </si>
  <si>
    <t>235万人</t>
  </si>
  <si>
    <t>　大阪府観光コンベンション協会補助金</t>
  </si>
  <si>
    <t>　43,972,400円ほか</t>
  </si>
  <si>
    <t>ロケーション誘致支援事業費</t>
  </si>
  <si>
    <t>ロケーション協力作品数</t>
  </si>
  <si>
    <t>171件</t>
  </si>
  <si>
    <t>　大阪ロケーション・サービス協議会分担金</t>
  </si>
  <si>
    <t>　3,032,000円</t>
  </si>
  <si>
    <t>国際観光貿易施設基金積立金</t>
  </si>
  <si>
    <t>　国際観光貿易施設基金積立金</t>
  </si>
  <si>
    <r>
      <t>　1</t>
    </r>
    <r>
      <rPr>
        <sz val="11"/>
        <rFont val="ＭＳ Ｐゴシック"/>
        <family val="3"/>
      </rPr>
      <t>,</t>
    </r>
    <r>
      <rPr>
        <sz val="11"/>
        <rFont val="ＭＳ Ｐゴシック"/>
        <family val="3"/>
      </rPr>
      <t>811</t>
    </r>
    <r>
      <rPr>
        <sz val="11"/>
        <rFont val="ＭＳ Ｐゴシック"/>
        <family val="3"/>
      </rPr>
      <t>,</t>
    </r>
    <r>
      <rPr>
        <sz val="11"/>
        <rFont val="ＭＳ Ｐゴシック"/>
        <family val="3"/>
      </rPr>
      <t>755円</t>
    </r>
  </si>
  <si>
    <t>大阪府立国際会議場運営推進事業費</t>
  </si>
  <si>
    <t>　催事件数</t>
  </si>
  <si>
    <t>1,733件</t>
  </si>
  <si>
    <t>　来場者数</t>
  </si>
  <si>
    <t>1,056,066人</t>
  </si>
  <si>
    <t>府立工業高等</t>
  </si>
  <si>
    <t>工業高等</t>
  </si>
  <si>
    <t>工業高等専門学校教職員職員費</t>
  </si>
  <si>
    <t>給料　520,517,345円</t>
  </si>
  <si>
    <t>119人</t>
  </si>
  <si>
    <t>116人</t>
  </si>
  <si>
    <t>専門学校</t>
  </si>
  <si>
    <t>専門学校</t>
  </si>
  <si>
    <t>職員手当等　353,141,288円</t>
  </si>
  <si>
    <t>管理運営事業</t>
  </si>
  <si>
    <t>（国庫支出金）</t>
  </si>
  <si>
    <t>総務費</t>
  </si>
  <si>
    <t>工業高等専門学校総務職員費（非常勤職員費）</t>
  </si>
  <si>
    <t>（附帯歳入）</t>
  </si>
  <si>
    <t>工業高等専門学校教職員旅費</t>
  </si>
  <si>
    <t>（一般歳入）</t>
  </si>
  <si>
    <t>学校管理費</t>
  </si>
  <si>
    <t>工業高等専門学校情報関連機器維持管理費</t>
  </si>
  <si>
    <t>情報関連機器リース</t>
  </si>
  <si>
    <t>1校</t>
  </si>
  <si>
    <t>工業高等専門学校受託研究等事業費</t>
  </si>
  <si>
    <t>工業高等専門学校教育設備費</t>
  </si>
  <si>
    <t>教育設備の充実</t>
  </si>
  <si>
    <t>設備附帯工事費　267,000円　</t>
  </si>
  <si>
    <t>教育・研究奨励寄付金活用事業</t>
  </si>
  <si>
    <t>奨励寄付金活用</t>
  </si>
  <si>
    <t>18事業</t>
  </si>
  <si>
    <t>13事業</t>
  </si>
  <si>
    <t>研究奨励交付金　300,000円ほか</t>
  </si>
  <si>
    <t>工業高等専門学校改革推進事業</t>
  </si>
  <si>
    <t>技術革新に伴う教育設備の整備</t>
  </si>
  <si>
    <t>工業高等専門学校空調設備整備事業</t>
  </si>
  <si>
    <t>空調設備の整備</t>
  </si>
  <si>
    <t>質の高い大学教育推進プログラム事業</t>
  </si>
  <si>
    <t>高等教育推進に伴う教育設備の整備</t>
  </si>
  <si>
    <t>整備事業実施委託料　2,860,960円　</t>
  </si>
  <si>
    <t>工業高等専門学校独立行政法人化</t>
  </si>
  <si>
    <t>学務・授業料システム開発・保守委託料
170,785,565円ほか</t>
  </si>
  <si>
    <t>事務系LANネットワーク構築工事費</t>
  </si>
  <si>
    <t>2,194,500円</t>
  </si>
  <si>
    <t>未買収地の購入　　　　　　　　11,843,700円</t>
  </si>
  <si>
    <t>工業高等専門学校財産管理費</t>
  </si>
  <si>
    <t>施設設備の維持管理、改修工事等</t>
  </si>
  <si>
    <t>専門棟中央2階男子ﾄｲﾚ改修工事費</t>
  </si>
  <si>
    <t>1,942,500円ほか</t>
  </si>
  <si>
    <t>工業高等専門学校特別管理費</t>
  </si>
  <si>
    <t>維持管理運営</t>
  </si>
  <si>
    <t>水質検査業務委託料　995,400円</t>
  </si>
  <si>
    <t>工業高等専門学校一般管理費</t>
  </si>
  <si>
    <t>自家用電気工作物保安管理業務委託料
597,030円　ほか</t>
  </si>
  <si>
    <t>近畿地区高等専門学校体育大会
分担金　300,000円　ほか</t>
  </si>
  <si>
    <t>府立工業高等専門学校施設等管理費</t>
  </si>
  <si>
    <t>施設等管理</t>
  </si>
  <si>
    <t>工業高等専門学校業務執行体制整備</t>
  </si>
  <si>
    <t>学校技師業務の人材派遣</t>
  </si>
  <si>
    <t>公立大学法人</t>
  </si>
  <si>
    <t>大学支援事業</t>
  </si>
  <si>
    <t>運営支援事業</t>
  </si>
  <si>
    <t>　全国公立大学設置団体協議会負担金</t>
  </si>
  <si>
    <t>　25,000円</t>
  </si>
  <si>
    <t>大学管理費</t>
  </si>
  <si>
    <t>府大学改革推進費</t>
  </si>
  <si>
    <t>　旧大仙キャンパス敷地除草・剪定等委託料</t>
  </si>
  <si>
    <t>　157,500円</t>
  </si>
  <si>
    <t>公立大学法人大阪府立大学運営費交付金</t>
  </si>
  <si>
    <t>　公立大学法人大阪府立大学運営費交付金</t>
  </si>
  <si>
    <t>　10,183,779,000円</t>
  </si>
  <si>
    <t>公立大学法人大阪府立大学施設整備費</t>
  </si>
  <si>
    <t>補助金</t>
  </si>
  <si>
    <t>　公立大学法人大阪府立大学施設整備費</t>
  </si>
  <si>
    <t>　補助金　1,387,543,598円</t>
  </si>
  <si>
    <t>教育研究</t>
  </si>
  <si>
    <t>　学生数</t>
  </si>
  <si>
    <t>6,854人</t>
  </si>
  <si>
    <t>8000人</t>
  </si>
  <si>
    <t>　入学者数</t>
  </si>
  <si>
    <t>1,920人</t>
  </si>
  <si>
    <t>2,242人</t>
  </si>
  <si>
    <t>　卒業者・修了者数</t>
  </si>
  <si>
    <t>2,022人</t>
  </si>
  <si>
    <t>　教員数</t>
  </si>
  <si>
    <t>757人</t>
  </si>
  <si>
    <t>707人</t>
  </si>
  <si>
    <t>　職員数</t>
  </si>
  <si>
    <t>215人</t>
  </si>
  <si>
    <t>211人</t>
  </si>
  <si>
    <t>地域社会への連携・貢献</t>
  </si>
  <si>
    <t>　公開講座数</t>
  </si>
  <si>
    <t>46講座</t>
  </si>
  <si>
    <t>76講座</t>
  </si>
  <si>
    <t>　共同研究数</t>
  </si>
  <si>
    <t>300件</t>
  </si>
  <si>
    <t>350件</t>
  </si>
  <si>
    <t>　受託研究数</t>
  </si>
  <si>
    <t>150件</t>
  </si>
  <si>
    <t>157件</t>
  </si>
  <si>
    <t>恩給及び</t>
  </si>
  <si>
    <t>大学管理費</t>
  </si>
  <si>
    <t>恩給及び退職年金費</t>
  </si>
  <si>
    <t>遺族扶助料及び通算退職年金支給者数</t>
  </si>
  <si>
    <t>退職金</t>
  </si>
  <si>
    <t>学事事業</t>
  </si>
  <si>
    <t>学事費</t>
  </si>
  <si>
    <t>宗教法人認証等事務費</t>
  </si>
  <si>
    <t>宗教法人設立規則認証</t>
  </si>
  <si>
    <t>宗教法人規則変更認証</t>
  </si>
  <si>
    <t>53件</t>
  </si>
  <si>
    <t>（起債）</t>
  </si>
  <si>
    <t>宗教法人合併認証</t>
  </si>
  <si>
    <t>宗教法人解散認証</t>
  </si>
  <si>
    <t>2件</t>
  </si>
  <si>
    <t>宗教法人登記変更届の受理</t>
  </si>
  <si>
    <t>271件</t>
  </si>
  <si>
    <t>境内地境内建物証明</t>
  </si>
  <si>
    <t>77件</t>
  </si>
  <si>
    <t>大阪府育英会助成費</t>
  </si>
  <si>
    <t>　（財）大阪府育英会運営費補助金</t>
  </si>
  <si>
    <t>　1,420,298,586円</t>
  </si>
  <si>
    <t xml:space="preserve">　（財）大阪府育英会貸付金 </t>
  </si>
  <si>
    <t>　6,656,570,000円</t>
  </si>
  <si>
    <t>　高等学校等奨学事業費返納金</t>
  </si>
  <si>
    <t>　198,216,586円</t>
  </si>
  <si>
    <t>大阪府大学修学奨学金</t>
  </si>
  <si>
    <t>　大学修学奨励費補助に係る国庫返還金</t>
  </si>
  <si>
    <t>　29,869,166円</t>
  </si>
  <si>
    <t>私学振興事業</t>
  </si>
  <si>
    <t>私学振興費</t>
  </si>
  <si>
    <t>私立学校育成指導費</t>
  </si>
  <si>
    <t>　私学助成等計算システム保守業務等委託料</t>
  </si>
  <si>
    <t>　2,000,000円ほか</t>
  </si>
  <si>
    <t>　全国私立学校審議会連合会負担金</t>
  </si>
  <si>
    <t>　150,000円</t>
  </si>
  <si>
    <t>私立幼稚園振興助成費</t>
  </si>
  <si>
    <t>私立幼稚園経常費補助</t>
  </si>
  <si>
    <t>345幼稚園</t>
  </si>
  <si>
    <t>　私立幼稚園経常費補助金</t>
  </si>
  <si>
    <t>設置者ほか</t>
  </si>
  <si>
    <t>　16,141,034,000円ほか</t>
  </si>
  <si>
    <t>私立専修学校等振興助成費</t>
  </si>
  <si>
    <t>私立専修学校高等課程経常費補助</t>
  </si>
  <si>
    <t>12法人ほか</t>
  </si>
  <si>
    <t>　私立専修学校高等課程経常費補助金</t>
  </si>
  <si>
    <t>　743,687,000円　ほか</t>
  </si>
  <si>
    <t>私立高等学校等教育振興助成費</t>
  </si>
  <si>
    <t>私立高等学校等教育振興補助</t>
  </si>
  <si>
    <t>66法人ほか</t>
  </si>
  <si>
    <t>　私立高等学校等教育振興補助金</t>
  </si>
  <si>
    <t>　93,045,000円　ほか</t>
  </si>
  <si>
    <t>私立高等学校定時制・通信制課程修学</t>
  </si>
  <si>
    <t>奨励費貸付金</t>
  </si>
  <si>
    <t>私立高等学校等振興助成費</t>
  </si>
  <si>
    <t>私立高等学校等経常費補助</t>
  </si>
  <si>
    <t>84法人</t>
  </si>
  <si>
    <t>　私立高等学校等経常費補助金</t>
  </si>
  <si>
    <t>　28,672,606,000円</t>
  </si>
  <si>
    <t>私立高等学校定時制及び通信教育振興</t>
  </si>
  <si>
    <t>2法人</t>
  </si>
  <si>
    <t>奨励助成費</t>
  </si>
  <si>
    <t>奨励補助</t>
  </si>
  <si>
    <t>　私立高等学校定時制及び通信教育振興</t>
  </si>
  <si>
    <t>　奨励補助金　548,000円</t>
  </si>
  <si>
    <t>私立学校教職員共済事業補助金</t>
  </si>
  <si>
    <t>　私立学校教職員共済事業補助金</t>
  </si>
  <si>
    <t>　335,778,328円</t>
  </si>
  <si>
    <t>おおさか職業教育振興費</t>
  </si>
  <si>
    <t>　大阪進路支援ネットワーク負担金</t>
  </si>
  <si>
    <t>　309,000円</t>
  </si>
  <si>
    <t>私立学校退職金財団補助金</t>
  </si>
  <si>
    <t>　私立学校退職金財団補助金　597,745,000円</t>
  </si>
  <si>
    <t>在外教育施設派遣教員経費補助金</t>
  </si>
  <si>
    <t>　在外教育施設派遣教員経費補助金</t>
  </si>
  <si>
    <t>　4,962,612円</t>
  </si>
  <si>
    <t>私立高校生授業料支援補助金</t>
  </si>
  <si>
    <t>私立高等学校・専修学校高等課程等授業料　</t>
  </si>
  <si>
    <t>84法人ほか</t>
  </si>
  <si>
    <t>支援補助</t>
  </si>
  <si>
    <t>　私立高等学校・専修学校高等課程等授業料　</t>
  </si>
  <si>
    <t>　支援補助金 7,261,453,071円ほか</t>
  </si>
  <si>
    <t>認定こども園整備事業費</t>
  </si>
  <si>
    <t>認定こども園施設整備補助</t>
  </si>
  <si>
    <t>2市</t>
  </si>
  <si>
    <t>　認定こども園整備事業費補助金</t>
  </si>
  <si>
    <t>　157,540,000円</t>
  </si>
  <si>
    <t>幼児教育の質の向上のための緊急環境整備</t>
  </si>
  <si>
    <t>幼児教育の質の向上のための緊急環境</t>
  </si>
  <si>
    <t>159幼稚園</t>
  </si>
  <si>
    <t>事業費</t>
  </si>
  <si>
    <t>整備費補助</t>
  </si>
  <si>
    <t>設置者</t>
  </si>
  <si>
    <t>　幼児教育の質の向上のための緊急環境</t>
  </si>
  <si>
    <t>　整備費補助金　45,628,000円</t>
  </si>
  <si>
    <t>高校生修学支援基金設置費</t>
  </si>
  <si>
    <t xml:space="preserve">　高校生修学支援基金積立金
</t>
  </si>
  <si>
    <t>　11,754,986円</t>
  </si>
  <si>
    <t>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</si>
</sst>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quot;▲&quot;#,##0"/>
    <numFmt numFmtId="178" formatCode="#,##0_ ;[Red]\-#,##0\ "/>
  </numFmts>
  <fonts count="65">
    <font>
      <sz val="11"/>
      <name val="ＭＳ Ｐゴシック"/>
      <family val="3"/>
    </font>
    <font>
      <sz val="11"/>
      <color indexed="8"/>
      <name val="ＭＳ Ｐゴシック"/>
      <family val="3"/>
    </font>
    <font>
      <b/>
      <sz val="11"/>
      <color indexed="56"/>
      <name val="ＭＳ Ｐゴシック"/>
      <family val="3"/>
    </font>
    <font>
      <b/>
      <sz val="18"/>
      <color indexed="8"/>
      <name val="ＭＳ Ｐゴシック"/>
      <family val="3"/>
    </font>
    <font>
      <sz val="6"/>
      <name val="ＭＳ Ｐゴシック"/>
      <family val="3"/>
    </font>
    <font>
      <sz val="11"/>
      <name val="ＭＳ 明朝"/>
      <family val="1"/>
    </font>
    <font>
      <sz val="12"/>
      <name val="ＭＳ 明朝"/>
      <family val="1"/>
    </font>
    <font>
      <sz val="6"/>
      <name val="ＭＳ 明朝"/>
      <family val="1"/>
    </font>
    <font>
      <sz val="16"/>
      <name val="ＭＳ 明朝"/>
      <family val="1"/>
    </font>
    <font>
      <b/>
      <sz val="11"/>
      <color indexed="8"/>
      <name val="ＭＳ Ｐゴシック"/>
      <family val="3"/>
    </font>
    <font>
      <sz val="8"/>
      <color indexed="8"/>
      <name val="ＭＳ Ｐゴシック"/>
      <family val="3"/>
    </font>
    <font>
      <sz val="12"/>
      <color indexed="8"/>
      <name val="ＭＳ Ｐゴシック"/>
      <family val="3"/>
    </font>
    <font>
      <sz val="12"/>
      <name val="ＭＳ Ｐゴシック"/>
      <family val="3"/>
    </font>
    <font>
      <sz val="9"/>
      <name val="ＭＳ Ｐゴシック"/>
      <family val="3"/>
    </font>
    <font>
      <sz val="13"/>
      <name val="ＭＳ Ｐゴシック"/>
      <family val="3"/>
    </font>
    <font>
      <b/>
      <sz val="28"/>
      <name val="ＭＳ Ｐゴシック"/>
      <family val="3"/>
    </font>
    <font>
      <sz val="28"/>
      <name val="ＭＳ Ｐゴシック"/>
      <family val="3"/>
    </font>
    <font>
      <b/>
      <sz val="20"/>
      <name val="ＭＳ ゴシック"/>
      <family val="3"/>
    </font>
    <font>
      <sz val="14"/>
      <name val="ＭＳ 明朝"/>
      <family val="1"/>
    </font>
    <font>
      <b/>
      <i/>
      <sz val="16"/>
      <name val="ＭＳ 明朝"/>
      <family val="1"/>
    </font>
    <font>
      <b/>
      <i/>
      <sz val="11"/>
      <name val="ＭＳ 明朝"/>
      <family val="1"/>
    </font>
    <font>
      <b/>
      <i/>
      <sz val="12"/>
      <name val="ＭＳ 明朝"/>
      <family val="1"/>
    </font>
    <font>
      <sz val="14"/>
      <name val="ＭＳ Ｐゴシック"/>
      <family val="3"/>
    </font>
    <font>
      <sz val="10"/>
      <name val="ＭＳ 明朝"/>
      <family val="1"/>
    </font>
    <font>
      <sz val="10"/>
      <name val="ＭＳ Ｐゴシック"/>
      <family val="3"/>
    </font>
    <font>
      <sz val="9"/>
      <name val="ＭＳ 明朝"/>
      <family val="1"/>
    </font>
    <font>
      <sz val="11"/>
      <color indexed="10"/>
      <name val="ＭＳ Ｐゴシック"/>
      <family val="3"/>
    </font>
    <font>
      <strike/>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4"/>
      <color indexed="8"/>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sz val="12"/>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thin"/>
      <right style="thin"/>
      <top/>
      <bottom/>
    </border>
    <border>
      <left/>
      <right/>
      <top/>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top/>
      <bottom/>
    </border>
    <border>
      <left/>
      <right style="thin"/>
      <top/>
      <bottom/>
    </border>
    <border>
      <left style="thin"/>
      <right style="medium"/>
      <top/>
      <bottom/>
    </border>
    <border>
      <left/>
      <right/>
      <top style="medium"/>
      <bottom/>
    </border>
    <border>
      <left style="thin"/>
      <right/>
      <top style="medium"/>
      <bottom/>
    </border>
    <border>
      <left/>
      <right style="thin"/>
      <top style="medium"/>
      <bottom/>
    </border>
    <border>
      <left style="thin"/>
      <right style="medium"/>
      <top style="medium"/>
      <bottom/>
    </border>
    <border>
      <left style="thin"/>
      <right/>
      <top/>
      <bottom style="medium"/>
    </border>
    <border>
      <left/>
      <right style="thin"/>
      <top/>
      <bottom style="medium"/>
    </border>
    <border>
      <left style="thin"/>
      <right style="medium"/>
      <top/>
      <bottom style="medium"/>
    </border>
    <border>
      <left style="medium"/>
      <right style="thin"/>
      <top/>
      <bottom style="thin"/>
    </border>
    <border>
      <left style="thin"/>
      <right style="thin"/>
      <top/>
      <bottom style="thin"/>
    </border>
    <border>
      <left/>
      <right/>
      <top/>
      <bottom style="thin"/>
    </border>
    <border>
      <left style="thin"/>
      <right/>
      <top/>
      <bottom style="thin"/>
    </border>
    <border>
      <left/>
      <right style="thin"/>
      <top/>
      <bottom style="thin"/>
    </border>
    <border>
      <left style="thin"/>
      <right style="medium"/>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style="thin"/>
    </border>
    <border>
      <left style="thin"/>
      <right style="medium"/>
      <top style="medium"/>
      <bottom style="thin"/>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 diagonalDown="1">
      <left style="thin"/>
      <right style="medium"/>
      <top style="medium"/>
      <bottom/>
      <diagonal style="thin"/>
    </border>
    <border diagonalDown="1">
      <left style="thin"/>
      <right style="medium"/>
      <top/>
      <bottom/>
      <diagonal style="thin"/>
    </border>
    <border diagonalDown="1">
      <left style="thin"/>
      <right style="medium"/>
      <top/>
      <bottom style="medium"/>
      <diagonal style="thin"/>
    </border>
    <border diagonalDown="1">
      <left style="thin"/>
      <right/>
      <top style="medium"/>
      <bottom/>
      <diagonal style="thin"/>
    </border>
    <border diagonalDown="1">
      <left/>
      <right/>
      <top style="medium"/>
      <bottom/>
      <diagonal style="thin"/>
    </border>
    <border diagonalDown="1">
      <left/>
      <right style="thin"/>
      <top style="medium"/>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61" fillId="32" borderId="0" applyNumberFormat="0" applyBorder="0" applyAlignment="0" applyProtection="0"/>
  </cellStyleXfs>
  <cellXfs count="299">
    <xf numFmtId="0" fontId="0" fillId="0" borderId="0" xfId="0" applyAlignment="1">
      <alignment vertical="center"/>
    </xf>
    <xf numFmtId="0" fontId="62" fillId="0" borderId="0" xfId="0" applyFont="1" applyAlignment="1">
      <alignment/>
    </xf>
    <xf numFmtId="0" fontId="57" fillId="0" borderId="10" xfId="0" applyFont="1" applyBorder="1" applyAlignment="1">
      <alignment horizontal="center" vertical="center"/>
    </xf>
    <xf numFmtId="0" fontId="0" fillId="0" borderId="0" xfId="0" applyAlignment="1">
      <alignment horizontal="center" vertical="center"/>
    </xf>
    <xf numFmtId="0" fontId="57" fillId="0" borderId="11" xfId="0" applyFont="1" applyBorder="1" applyAlignment="1">
      <alignment horizontal="center" vertical="center"/>
    </xf>
    <xf numFmtId="0" fontId="63"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horizontal="center" vertical="center"/>
    </xf>
    <xf numFmtId="0" fontId="0" fillId="0" borderId="12" xfId="0" applyFill="1" applyBorder="1" applyAlignment="1">
      <alignment horizontal="distributed" vertical="center"/>
    </xf>
    <xf numFmtId="0" fontId="14" fillId="0" borderId="13" xfId="0" applyFont="1" applyFill="1" applyBorder="1" applyAlignment="1">
      <alignment horizontal="distributed" vertical="center"/>
    </xf>
    <xf numFmtId="0" fontId="14" fillId="0" borderId="14" xfId="0" applyFont="1" applyFill="1" applyBorder="1" applyAlignment="1">
      <alignment horizontal="distributed" vertical="center"/>
    </xf>
    <xf numFmtId="0" fontId="14" fillId="0" borderId="13" xfId="0" applyFont="1" applyFill="1" applyBorder="1" applyAlignment="1">
      <alignment horizontal="center" vertical="center" shrinkToFit="1"/>
    </xf>
    <xf numFmtId="0" fontId="64" fillId="0" borderId="10" xfId="0" applyFont="1" applyFill="1" applyBorder="1" applyAlignment="1">
      <alignment horizontal="right" vertical="center" shrinkToFit="1"/>
    </xf>
    <xf numFmtId="38" fontId="14" fillId="0" borderId="15" xfId="48" applyFont="1" applyFill="1" applyBorder="1" applyAlignment="1">
      <alignment horizontal="right" vertical="center" shrinkToFit="1"/>
    </xf>
    <xf numFmtId="38" fontId="14" fillId="0" borderId="15" xfId="48" applyFont="1" applyFill="1" applyBorder="1" applyAlignment="1">
      <alignment horizontal="center" vertical="center" shrinkToFit="1"/>
    </xf>
    <xf numFmtId="38" fontId="14" fillId="0" borderId="15" xfId="48" applyFont="1" applyFill="1" applyBorder="1" applyAlignment="1">
      <alignment horizontal="left" vertical="center" shrinkToFit="1"/>
    </xf>
    <xf numFmtId="38" fontId="14" fillId="0" borderId="11" xfId="48" applyFont="1" applyFill="1" applyBorder="1" applyAlignment="1">
      <alignment horizontal="right" vertical="center" shrinkToFit="1"/>
    </xf>
    <xf numFmtId="38" fontId="14" fillId="0" borderId="15" xfId="48" applyFont="1" applyFill="1" applyBorder="1" applyAlignment="1">
      <alignment vertical="center" shrinkToFit="1"/>
    </xf>
    <xf numFmtId="0" fontId="8" fillId="0" borderId="0" xfId="60" applyFont="1" applyBorder="1" applyAlignment="1">
      <alignment horizontal="right" vertical="center"/>
      <protection/>
    </xf>
    <xf numFmtId="0" fontId="5" fillId="0" borderId="0" xfId="60" applyFont="1">
      <alignment/>
      <protection/>
    </xf>
    <xf numFmtId="0" fontId="18" fillId="0" borderId="0" xfId="0" applyFont="1" applyAlignment="1">
      <alignment horizontal="right" vertical="center"/>
    </xf>
    <xf numFmtId="0" fontId="8" fillId="0" borderId="0" xfId="60" applyFont="1" applyAlignment="1">
      <alignment horizontal="right" vertical="center"/>
      <protection/>
    </xf>
    <xf numFmtId="0" fontId="21" fillId="0" borderId="0" xfId="60" applyFont="1" applyBorder="1" applyAlignment="1">
      <alignment horizontal="left" vertical="center" indent="3"/>
      <protection/>
    </xf>
    <xf numFmtId="0" fontId="8" fillId="0" borderId="0" xfId="60" applyFont="1" applyBorder="1" applyAlignment="1">
      <alignment horizontal="left" vertical="center" indent="3"/>
      <protection/>
    </xf>
    <xf numFmtId="0" fontId="5" fillId="0" borderId="0" xfId="60" applyFont="1" applyBorder="1">
      <alignment/>
      <protection/>
    </xf>
    <xf numFmtId="0" fontId="5" fillId="0" borderId="0" xfId="0" applyFont="1" applyBorder="1" applyAlignment="1">
      <alignment horizontal="center" vertical="center"/>
    </xf>
    <xf numFmtId="0" fontId="12" fillId="0" borderId="16" xfId="60" applyFont="1" applyBorder="1" applyAlignment="1">
      <alignment horizontal="center"/>
      <protection/>
    </xf>
    <xf numFmtId="0" fontId="12" fillId="0" borderId="17" xfId="60" applyFont="1" applyBorder="1" applyAlignment="1">
      <alignment horizontal="center" vertical="center"/>
      <protection/>
    </xf>
    <xf numFmtId="0" fontId="12" fillId="0" borderId="17" xfId="60" applyFont="1" applyFill="1" applyBorder="1" applyAlignment="1">
      <alignment horizontal="center" vertical="center"/>
      <protection/>
    </xf>
    <xf numFmtId="0" fontId="12" fillId="0" borderId="18" xfId="60" applyFont="1" applyFill="1" applyBorder="1" applyAlignment="1">
      <alignment horizontal="center" vertical="center"/>
      <protection/>
    </xf>
    <xf numFmtId="0" fontId="12" fillId="0" borderId="19" xfId="60" applyFont="1" applyFill="1" applyBorder="1" applyAlignment="1">
      <alignment horizontal="center" vertical="center"/>
      <protection/>
    </xf>
    <xf numFmtId="0" fontId="23" fillId="0" borderId="0" xfId="60" applyFont="1" applyBorder="1" applyAlignment="1">
      <alignment horizontal="center" vertical="center"/>
      <protection/>
    </xf>
    <xf numFmtId="0" fontId="12" fillId="0" borderId="13" xfId="60" applyFont="1" applyBorder="1" applyAlignment="1">
      <alignment horizontal="distributed"/>
      <protection/>
    </xf>
    <xf numFmtId="176" fontId="24" fillId="0" borderId="15" xfId="60" applyNumberFormat="1" applyFont="1" applyFill="1" applyBorder="1" applyAlignment="1">
      <alignment horizontal="right"/>
      <protection/>
    </xf>
    <xf numFmtId="176" fontId="24" fillId="0" borderId="0" xfId="60" applyNumberFormat="1" applyFont="1" applyBorder="1" applyAlignment="1">
      <alignment horizontal="distributed"/>
      <protection/>
    </xf>
    <xf numFmtId="0" fontId="0" fillId="0" borderId="20" xfId="60" applyFont="1" applyBorder="1">
      <alignment/>
      <protection/>
    </xf>
    <xf numFmtId="0" fontId="0" fillId="0" borderId="0" xfId="60" applyFont="1" applyBorder="1">
      <alignment/>
      <protection/>
    </xf>
    <xf numFmtId="0" fontId="0" fillId="0" borderId="21" xfId="60" applyFont="1" applyBorder="1">
      <alignment/>
      <protection/>
    </xf>
    <xf numFmtId="177" fontId="24" fillId="0" borderId="15" xfId="60" applyNumberFormat="1" applyFont="1" applyFill="1" applyBorder="1" applyAlignment="1">
      <alignment horizontal="right"/>
      <protection/>
    </xf>
    <xf numFmtId="0" fontId="0" fillId="0" borderId="15" xfId="60" applyFont="1" applyFill="1" applyBorder="1" applyAlignment="1">
      <alignment/>
      <protection/>
    </xf>
    <xf numFmtId="0" fontId="0" fillId="0" borderId="20" xfId="60" applyFont="1" applyFill="1" applyBorder="1" applyAlignment="1">
      <alignment horizontal="right"/>
      <protection/>
    </xf>
    <xf numFmtId="0" fontId="0" fillId="0" borderId="22" xfId="60" applyFont="1" applyFill="1" applyBorder="1" applyAlignment="1">
      <alignment horizontal="right"/>
      <protection/>
    </xf>
    <xf numFmtId="0" fontId="25" fillId="0" borderId="0" xfId="60" applyFont="1" applyBorder="1" applyAlignment="1">
      <alignment horizontal="right"/>
      <protection/>
    </xf>
    <xf numFmtId="0" fontId="5" fillId="0" borderId="0" xfId="60" applyFont="1" applyFill="1">
      <alignment/>
      <protection/>
    </xf>
    <xf numFmtId="176" fontId="24" fillId="0" borderId="15" xfId="60" applyNumberFormat="1" applyFont="1" applyFill="1" applyBorder="1">
      <alignment/>
      <protection/>
    </xf>
    <xf numFmtId="0" fontId="0" fillId="0" borderId="20" xfId="60" applyFont="1" applyBorder="1" applyAlignment="1">
      <alignment/>
      <protection/>
    </xf>
    <xf numFmtId="0" fontId="0" fillId="0" borderId="0" xfId="60" applyFont="1" applyBorder="1" applyAlignment="1">
      <alignment/>
      <protection/>
    </xf>
    <xf numFmtId="177" fontId="24" fillId="0" borderId="15" xfId="60" applyNumberFormat="1" applyFont="1" applyBorder="1" applyAlignment="1">
      <alignment/>
      <protection/>
    </xf>
    <xf numFmtId="177" fontId="24" fillId="0" borderId="15" xfId="60" applyNumberFormat="1" applyFont="1" applyBorder="1" applyAlignment="1">
      <alignment horizontal="right"/>
      <protection/>
    </xf>
    <xf numFmtId="0" fontId="0" fillId="0" borderId="15" xfId="60" applyFont="1" applyFill="1" applyBorder="1" applyAlignment="1">
      <alignment horizontal="center"/>
      <protection/>
    </xf>
    <xf numFmtId="0" fontId="0" fillId="0" borderId="22" xfId="60" applyFont="1" applyFill="1" applyBorder="1" applyAlignment="1">
      <alignment horizontal="center"/>
      <protection/>
    </xf>
    <xf numFmtId="0" fontId="25" fillId="0" borderId="0" xfId="60" applyFont="1" applyFill="1" applyBorder="1" applyAlignment="1">
      <alignment horizontal="right"/>
      <protection/>
    </xf>
    <xf numFmtId="176" fontId="24" fillId="0" borderId="0" xfId="60" applyNumberFormat="1" applyFont="1" applyFill="1" applyBorder="1" applyAlignment="1">
      <alignment horizontal="distributed"/>
      <protection/>
    </xf>
    <xf numFmtId="0" fontId="25" fillId="0" borderId="0" xfId="60" applyFont="1" applyBorder="1" applyAlignment="1">
      <alignment horizontal="center"/>
      <protection/>
    </xf>
    <xf numFmtId="0" fontId="12" fillId="0" borderId="13" xfId="60" applyFont="1" applyBorder="1" applyAlignment="1">
      <alignment horizontal="center"/>
      <protection/>
    </xf>
    <xf numFmtId="0" fontId="0" fillId="0" borderId="21" xfId="60" applyFont="1" applyBorder="1" applyAlignment="1">
      <alignment/>
      <protection/>
    </xf>
    <xf numFmtId="177" fontId="24" fillId="0" borderId="15" xfId="60" applyNumberFormat="1" applyFont="1" applyFill="1" applyBorder="1" applyAlignment="1">
      <alignment/>
      <protection/>
    </xf>
    <xf numFmtId="0" fontId="0" fillId="0" borderId="21" xfId="60" applyFont="1" applyBorder="1" applyAlignment="1">
      <alignment/>
      <protection/>
    </xf>
    <xf numFmtId="0" fontId="0" fillId="0" borderId="15" xfId="60" applyFont="1" applyFill="1" applyBorder="1" applyAlignment="1">
      <alignment horizontal="left"/>
      <protection/>
    </xf>
    <xf numFmtId="0" fontId="0" fillId="0" borderId="15" xfId="60" applyFont="1" applyFill="1" applyBorder="1" applyAlignment="1">
      <alignment shrinkToFit="1"/>
      <protection/>
    </xf>
    <xf numFmtId="0" fontId="24" fillId="0" borderId="0" xfId="60" applyFont="1" applyFill="1" applyBorder="1">
      <alignment/>
      <protection/>
    </xf>
    <xf numFmtId="0" fontId="0" fillId="0" borderId="15" xfId="60" applyFont="1" applyFill="1" applyBorder="1" applyAlignment="1">
      <alignment/>
      <protection/>
    </xf>
    <xf numFmtId="177" fontId="24" fillId="0" borderId="15" xfId="48" applyNumberFormat="1" applyFont="1" applyBorder="1" applyAlignment="1">
      <alignment/>
    </xf>
    <xf numFmtId="0" fontId="12" fillId="0" borderId="12" xfId="60" applyFont="1" applyBorder="1" applyAlignment="1">
      <alignment horizontal="distributed"/>
      <protection/>
    </xf>
    <xf numFmtId="176" fontId="24" fillId="0" borderId="10" xfId="60" applyNumberFormat="1" applyFont="1" applyFill="1" applyBorder="1" applyAlignment="1">
      <alignment horizontal="right"/>
      <protection/>
    </xf>
    <xf numFmtId="176" fontId="24" fillId="0" borderId="23" xfId="60" applyNumberFormat="1" applyFont="1" applyBorder="1" applyAlignment="1">
      <alignment horizontal="distributed"/>
      <protection/>
    </xf>
    <xf numFmtId="0" fontId="0" fillId="0" borderId="24" xfId="60" applyFont="1" applyBorder="1">
      <alignment/>
      <protection/>
    </xf>
    <xf numFmtId="0" fontId="0" fillId="0" borderId="23" xfId="60" applyFont="1" applyBorder="1">
      <alignment/>
      <protection/>
    </xf>
    <xf numFmtId="0" fontId="0" fillId="0" borderId="25" xfId="60" applyFont="1" applyBorder="1">
      <alignment/>
      <protection/>
    </xf>
    <xf numFmtId="177" fontId="24" fillId="0" borderId="10" xfId="60" applyNumberFormat="1" applyFont="1" applyFill="1" applyBorder="1" applyAlignment="1">
      <alignment horizontal="right"/>
      <protection/>
    </xf>
    <xf numFmtId="0" fontId="0" fillId="0" borderId="10" xfId="60" applyFont="1" applyFill="1" applyBorder="1" applyAlignment="1">
      <alignment/>
      <protection/>
    </xf>
    <xf numFmtId="0" fontId="0" fillId="0" borderId="24" xfId="60" applyFont="1" applyFill="1" applyBorder="1" applyAlignment="1">
      <alignment horizontal="right"/>
      <protection/>
    </xf>
    <xf numFmtId="0" fontId="0" fillId="0" borderId="26" xfId="60" applyFont="1" applyFill="1" applyBorder="1" applyAlignment="1">
      <alignment horizontal="right"/>
      <protection/>
    </xf>
    <xf numFmtId="6" fontId="5" fillId="0" borderId="0" xfId="57" applyFont="1" applyAlignment="1">
      <alignment/>
    </xf>
    <xf numFmtId="6" fontId="12" fillId="0" borderId="13" xfId="57" applyFont="1" applyBorder="1" applyAlignment="1">
      <alignment horizontal="center"/>
    </xf>
    <xf numFmtId="6" fontId="24" fillId="0" borderId="15" xfId="57" applyFont="1" applyFill="1" applyBorder="1" applyAlignment="1">
      <alignment/>
    </xf>
    <xf numFmtId="6" fontId="24" fillId="0" borderId="0" xfId="57" applyFont="1" applyFill="1" applyBorder="1" applyAlignment="1">
      <alignment horizontal="distributed"/>
    </xf>
    <xf numFmtId="6" fontId="25" fillId="0" borderId="0" xfId="57" applyFont="1" applyBorder="1" applyAlignment="1">
      <alignment horizontal="right"/>
    </xf>
    <xf numFmtId="6" fontId="0" fillId="0" borderId="0" xfId="57" applyFont="1" applyBorder="1" applyAlignment="1">
      <alignment/>
    </xf>
    <xf numFmtId="6" fontId="0" fillId="0" borderId="21" xfId="57" applyFont="1" applyBorder="1" applyAlignment="1">
      <alignment/>
    </xf>
    <xf numFmtId="6" fontId="0" fillId="0" borderId="15" xfId="57" applyFont="1" applyFill="1" applyBorder="1" applyAlignment="1">
      <alignment horizontal="center"/>
    </xf>
    <xf numFmtId="6" fontId="0" fillId="0" borderId="22" xfId="57" applyFont="1" applyFill="1" applyBorder="1" applyAlignment="1">
      <alignment horizontal="center"/>
    </xf>
    <xf numFmtId="0" fontId="12" fillId="0" borderId="14" xfId="60" applyFont="1" applyBorder="1" applyAlignment="1">
      <alignment horizontal="center"/>
      <protection/>
    </xf>
    <xf numFmtId="176" fontId="24" fillId="0" borderId="11" xfId="60" applyNumberFormat="1" applyFont="1" applyFill="1" applyBorder="1">
      <alignment/>
      <protection/>
    </xf>
    <xf numFmtId="176" fontId="24" fillId="0" borderId="16" xfId="60" applyNumberFormat="1" applyFont="1" applyBorder="1" applyAlignment="1">
      <alignment horizontal="distributed"/>
      <protection/>
    </xf>
    <xf numFmtId="0" fontId="0" fillId="0" borderId="27" xfId="60" applyFont="1" applyBorder="1" applyAlignment="1">
      <alignment/>
      <protection/>
    </xf>
    <xf numFmtId="0" fontId="0" fillId="0" borderId="16" xfId="60" applyFont="1" applyBorder="1" applyAlignment="1">
      <alignment/>
      <protection/>
    </xf>
    <xf numFmtId="0" fontId="0" fillId="0" borderId="28" xfId="60" applyFont="1" applyBorder="1" applyAlignment="1">
      <alignment/>
      <protection/>
    </xf>
    <xf numFmtId="177" fontId="24" fillId="0" borderId="11" xfId="48" applyNumberFormat="1" applyFont="1" applyBorder="1" applyAlignment="1">
      <alignment/>
    </xf>
    <xf numFmtId="0" fontId="0" fillId="0" borderId="11" xfId="60" applyFont="1" applyFill="1" applyBorder="1" applyAlignment="1">
      <alignment/>
      <protection/>
    </xf>
    <xf numFmtId="0" fontId="0" fillId="0" borderId="27" xfId="60" applyFont="1" applyFill="1" applyBorder="1" applyAlignment="1">
      <alignment horizontal="right"/>
      <protection/>
    </xf>
    <xf numFmtId="0" fontId="0" fillId="0" borderId="29" xfId="60" applyFont="1" applyFill="1" applyBorder="1" applyAlignment="1">
      <alignment horizontal="right"/>
      <protection/>
    </xf>
    <xf numFmtId="0" fontId="0" fillId="0" borderId="21" xfId="60" applyFont="1" applyBorder="1">
      <alignment/>
      <protection/>
    </xf>
    <xf numFmtId="176" fontId="24" fillId="0" borderId="15" xfId="60" applyNumberFormat="1" applyFont="1" applyFill="1" applyBorder="1" applyAlignment="1">
      <alignment horizontal="left"/>
      <protection/>
    </xf>
    <xf numFmtId="0" fontId="0" fillId="0" borderId="15" xfId="60" applyFont="1" applyFill="1" applyBorder="1" applyAlignment="1">
      <alignment wrapText="1"/>
      <protection/>
    </xf>
    <xf numFmtId="0" fontId="0" fillId="0" borderId="20" xfId="60" applyFont="1" applyBorder="1" applyAlignment="1">
      <alignment shrinkToFit="1"/>
      <protection/>
    </xf>
    <xf numFmtId="0" fontId="0" fillId="0" borderId="20" xfId="60" applyFont="1" applyFill="1" applyBorder="1" applyAlignment="1">
      <alignment horizontal="center"/>
      <protection/>
    </xf>
    <xf numFmtId="0" fontId="24" fillId="0" borderId="16" xfId="60" applyFont="1" applyFill="1" applyBorder="1">
      <alignment/>
      <protection/>
    </xf>
    <xf numFmtId="177" fontId="24" fillId="0" borderId="11" xfId="60" applyNumberFormat="1" applyFont="1" applyFill="1" applyBorder="1" applyAlignment="1">
      <alignment/>
      <protection/>
    </xf>
    <xf numFmtId="0" fontId="0" fillId="0" borderId="11" xfId="60" applyFont="1" applyFill="1" applyBorder="1" applyAlignment="1">
      <alignment/>
      <protection/>
    </xf>
    <xf numFmtId="0" fontId="0" fillId="0" borderId="27" xfId="60" applyFont="1" applyFill="1" applyBorder="1" applyAlignment="1">
      <alignment horizontal="center"/>
      <protection/>
    </xf>
    <xf numFmtId="0" fontId="0" fillId="0" borderId="29" xfId="60" applyFont="1" applyFill="1" applyBorder="1" applyAlignment="1">
      <alignment horizontal="center"/>
      <protection/>
    </xf>
    <xf numFmtId="0" fontId="0" fillId="0" borderId="15" xfId="60" applyFont="1" applyFill="1" applyBorder="1" applyAlignment="1">
      <alignment horizontal="left"/>
      <protection/>
    </xf>
    <xf numFmtId="6" fontId="0" fillId="0" borderId="21" xfId="57" applyFont="1" applyBorder="1" applyAlignment="1">
      <alignment/>
    </xf>
    <xf numFmtId="0" fontId="0" fillId="0" borderId="15" xfId="60" applyFont="1" applyFill="1" applyBorder="1" applyAlignment="1">
      <alignment vertical="center" wrapText="1"/>
      <protection/>
    </xf>
    <xf numFmtId="0" fontId="0" fillId="0" borderId="15" xfId="60" applyFont="1" applyFill="1" applyBorder="1" applyAlignment="1">
      <alignment vertical="center" wrapText="1"/>
      <protection/>
    </xf>
    <xf numFmtId="0" fontId="0" fillId="0" borderId="22" xfId="60" applyFont="1" applyFill="1" applyBorder="1" applyAlignment="1">
      <alignment horizontal="center"/>
      <protection/>
    </xf>
    <xf numFmtId="176" fontId="24" fillId="0" borderId="16" xfId="60" applyNumberFormat="1" applyFont="1" applyFill="1" applyBorder="1" applyAlignment="1">
      <alignment horizontal="distributed"/>
      <protection/>
    </xf>
    <xf numFmtId="0" fontId="0" fillId="0" borderId="11" xfId="60" applyFont="1" applyFill="1" applyBorder="1" applyAlignment="1">
      <alignment horizontal="center"/>
      <protection/>
    </xf>
    <xf numFmtId="176" fontId="24" fillId="0" borderId="0" xfId="60" applyNumberFormat="1" applyFont="1" applyFill="1" applyBorder="1">
      <alignment/>
      <protection/>
    </xf>
    <xf numFmtId="0" fontId="27" fillId="0" borderId="15" xfId="60" applyFont="1" applyFill="1" applyBorder="1" applyAlignment="1">
      <alignment horizontal="center"/>
      <protection/>
    </xf>
    <xf numFmtId="0" fontId="27" fillId="0" borderId="22" xfId="60" applyFont="1" applyFill="1" applyBorder="1" applyAlignment="1">
      <alignment horizontal="center"/>
      <protection/>
    </xf>
    <xf numFmtId="0" fontId="27" fillId="0" borderId="15" xfId="60" applyFont="1" applyFill="1" applyBorder="1" applyAlignment="1">
      <alignment/>
      <protection/>
    </xf>
    <xf numFmtId="0" fontId="0" fillId="0" borderId="20" xfId="60" applyFont="1" applyFill="1" applyBorder="1" applyAlignment="1">
      <alignment/>
      <protection/>
    </xf>
    <xf numFmtId="9" fontId="0" fillId="0" borderId="15" xfId="60" applyNumberFormat="1" applyFont="1" applyFill="1" applyBorder="1" applyAlignment="1">
      <alignment horizontal="center"/>
      <protection/>
    </xf>
    <xf numFmtId="10" fontId="0" fillId="0" borderId="22" xfId="60" applyNumberFormat="1" applyFont="1" applyFill="1" applyBorder="1" applyAlignment="1">
      <alignment horizontal="center"/>
      <protection/>
    </xf>
    <xf numFmtId="177" fontId="24" fillId="0" borderId="11" xfId="60" applyNumberFormat="1" applyFont="1" applyFill="1" applyBorder="1" applyAlignment="1">
      <alignment horizontal="right"/>
      <protection/>
    </xf>
    <xf numFmtId="0" fontId="0" fillId="0" borderId="15" xfId="60" applyFont="1" applyFill="1" applyBorder="1" applyAlignment="1">
      <alignment horizontal="center" vertical="center"/>
      <protection/>
    </xf>
    <xf numFmtId="0" fontId="12" fillId="0" borderId="30" xfId="60" applyFont="1" applyBorder="1" applyAlignment="1">
      <alignment horizontal="center"/>
      <protection/>
    </xf>
    <xf numFmtId="176" fontId="24" fillId="0" borderId="31" xfId="60" applyNumberFormat="1" applyFont="1" applyFill="1" applyBorder="1">
      <alignment/>
      <protection/>
    </xf>
    <xf numFmtId="176" fontId="24" fillId="0" borderId="32" xfId="60" applyNumberFormat="1" applyFont="1" applyBorder="1" applyAlignment="1">
      <alignment horizontal="distributed"/>
      <protection/>
    </xf>
    <xf numFmtId="0" fontId="0" fillId="0" borderId="33" xfId="60" applyFont="1" applyBorder="1" applyAlignment="1">
      <alignment/>
      <protection/>
    </xf>
    <xf numFmtId="0" fontId="0" fillId="0" borderId="32" xfId="60" applyFont="1" applyBorder="1" applyAlignment="1">
      <alignment/>
      <protection/>
    </xf>
    <xf numFmtId="0" fontId="0" fillId="0" borderId="34" xfId="60" applyFont="1" applyBorder="1" applyAlignment="1">
      <alignment/>
      <protection/>
    </xf>
    <xf numFmtId="177" fontId="24" fillId="0" borderId="31" xfId="48" applyNumberFormat="1" applyFont="1" applyBorder="1" applyAlignment="1">
      <alignment/>
    </xf>
    <xf numFmtId="0" fontId="0" fillId="0" borderId="31" xfId="60" applyFont="1" applyFill="1" applyBorder="1" applyAlignment="1">
      <alignment/>
      <protection/>
    </xf>
    <xf numFmtId="0" fontId="0" fillId="0" borderId="33" xfId="60" applyFont="1" applyFill="1" applyBorder="1" applyAlignment="1">
      <alignment horizontal="right"/>
      <protection/>
    </xf>
    <xf numFmtId="0" fontId="0" fillId="0" borderId="35" xfId="60" applyFont="1" applyFill="1" applyBorder="1" applyAlignment="1">
      <alignment horizontal="right"/>
      <protection/>
    </xf>
    <xf numFmtId="0" fontId="0" fillId="0" borderId="15" xfId="60" applyFont="1" applyFill="1" applyBorder="1" applyAlignment="1">
      <alignment horizontal="center"/>
      <protection/>
    </xf>
    <xf numFmtId="0" fontId="0" fillId="0" borderId="22" xfId="60" applyFont="1" applyFill="1" applyBorder="1" applyAlignment="1">
      <alignment horizontal="center" wrapText="1"/>
      <protection/>
    </xf>
    <xf numFmtId="0" fontId="0" fillId="0" borderId="21" xfId="60" applyFont="1" applyFill="1" applyBorder="1">
      <alignment/>
      <protection/>
    </xf>
    <xf numFmtId="0" fontId="0" fillId="0" borderId="15" xfId="60" applyFont="1" applyFill="1" applyBorder="1" applyAlignment="1">
      <alignment horizontal="center" shrinkToFit="1"/>
      <protection/>
    </xf>
    <xf numFmtId="0" fontId="0" fillId="0" borderId="22" xfId="60" applyFont="1" applyFill="1" applyBorder="1" applyAlignment="1">
      <alignment horizontal="center" shrinkToFit="1"/>
      <protection/>
    </xf>
    <xf numFmtId="0" fontId="0" fillId="0" borderId="20" xfId="60" applyFont="1" applyFill="1" applyBorder="1" applyAlignment="1">
      <alignment vertical="center"/>
      <protection/>
    </xf>
    <xf numFmtId="0" fontId="0" fillId="0" borderId="0" xfId="60" applyFont="1" applyFill="1" applyBorder="1" applyAlignment="1">
      <alignment vertical="center"/>
      <protection/>
    </xf>
    <xf numFmtId="0" fontId="0" fillId="0" borderId="21" xfId="60" applyFont="1" applyFill="1" applyBorder="1" applyAlignment="1">
      <alignment vertical="center"/>
      <protection/>
    </xf>
    <xf numFmtId="176" fontId="24" fillId="0" borderId="15" xfId="60" applyNumberFormat="1" applyFont="1" applyFill="1" applyBorder="1" applyAlignment="1">
      <alignment vertical="center"/>
      <protection/>
    </xf>
    <xf numFmtId="3" fontId="0" fillId="0" borderId="15" xfId="60" applyNumberFormat="1" applyFont="1" applyFill="1" applyBorder="1" applyAlignment="1">
      <alignment/>
      <protection/>
    </xf>
    <xf numFmtId="0" fontId="0" fillId="0" borderId="15" xfId="60" applyFont="1" applyFill="1" applyBorder="1" applyAlignment="1">
      <alignment wrapText="1"/>
      <protection/>
    </xf>
    <xf numFmtId="176" fontId="24" fillId="0" borderId="27" xfId="60" applyNumberFormat="1" applyFont="1" applyBorder="1" applyAlignment="1">
      <alignment horizontal="distributed"/>
      <protection/>
    </xf>
    <xf numFmtId="176" fontId="24" fillId="0" borderId="24" xfId="60" applyNumberFormat="1" applyFont="1" applyBorder="1" applyAlignment="1">
      <alignment horizontal="distributed"/>
      <protection/>
    </xf>
    <xf numFmtId="176" fontId="24" fillId="0" borderId="20" xfId="60" applyNumberFormat="1" applyFont="1" applyFill="1" applyBorder="1" applyAlignment="1">
      <alignment horizontal="distributed"/>
      <protection/>
    </xf>
    <xf numFmtId="176" fontId="24" fillId="0" borderId="33" xfId="60" applyNumberFormat="1" applyFont="1" applyBorder="1" applyAlignment="1">
      <alignment horizontal="distributed"/>
      <protection/>
    </xf>
    <xf numFmtId="0" fontId="1" fillId="0" borderId="0" xfId="60" applyFont="1" applyFill="1">
      <alignment/>
      <protection/>
    </xf>
    <xf numFmtId="0" fontId="11" fillId="0" borderId="12" xfId="60" applyFont="1" applyFill="1" applyBorder="1" applyAlignment="1">
      <alignment horizontal="center"/>
      <protection/>
    </xf>
    <xf numFmtId="176" fontId="28" fillId="0" borderId="23" xfId="60" applyNumberFormat="1" applyFont="1" applyFill="1" applyBorder="1">
      <alignment/>
      <protection/>
    </xf>
    <xf numFmtId="176" fontId="28" fillId="0" borderId="10" xfId="60" applyNumberFormat="1" applyFont="1" applyFill="1" applyBorder="1">
      <alignment/>
      <protection/>
    </xf>
    <xf numFmtId="176" fontId="28" fillId="0" borderId="23" xfId="60" applyNumberFormat="1" applyFont="1" applyFill="1" applyBorder="1" applyAlignment="1">
      <alignment horizontal="distributed"/>
      <protection/>
    </xf>
    <xf numFmtId="0" fontId="1" fillId="0" borderId="24" xfId="60" applyFont="1" applyFill="1" applyBorder="1" applyAlignment="1">
      <alignment/>
      <protection/>
    </xf>
    <xf numFmtId="0" fontId="1" fillId="0" borderId="23" xfId="60" applyFont="1" applyFill="1" applyBorder="1" applyAlignment="1">
      <alignment/>
      <protection/>
    </xf>
    <xf numFmtId="0" fontId="1" fillId="0" borderId="25" xfId="60" applyFont="1" applyFill="1" applyBorder="1" applyAlignment="1">
      <alignment/>
      <protection/>
    </xf>
    <xf numFmtId="177" fontId="28" fillId="33" borderId="10" xfId="60" applyNumberFormat="1" applyFont="1" applyFill="1" applyBorder="1" applyAlignment="1">
      <alignment/>
      <protection/>
    </xf>
    <xf numFmtId="0" fontId="1" fillId="33" borderId="24" xfId="60" applyFont="1" applyFill="1" applyBorder="1" applyAlignment="1">
      <alignment horizontal="left"/>
      <protection/>
    </xf>
    <xf numFmtId="0" fontId="1" fillId="33" borderId="10" xfId="60" applyFont="1" applyFill="1" applyBorder="1" applyAlignment="1">
      <alignment horizontal="center"/>
      <protection/>
    </xf>
    <xf numFmtId="0" fontId="1" fillId="33" borderId="26" xfId="60" applyFont="1" applyFill="1" applyBorder="1" applyAlignment="1">
      <alignment horizontal="center"/>
      <protection/>
    </xf>
    <xf numFmtId="0" fontId="1" fillId="0" borderId="0" xfId="60" applyFont="1">
      <alignment/>
      <protection/>
    </xf>
    <xf numFmtId="0" fontId="1" fillId="0" borderId="0" xfId="60" applyFont="1" applyAlignment="1">
      <alignment horizontal="center"/>
      <protection/>
    </xf>
    <xf numFmtId="0" fontId="11" fillId="0" borderId="13" xfId="60" applyFont="1" applyFill="1" applyBorder="1" applyAlignment="1">
      <alignment horizontal="distributed"/>
      <protection/>
    </xf>
    <xf numFmtId="176" fontId="28" fillId="0" borderId="15" xfId="60" applyNumberFormat="1" applyFont="1" applyFill="1" applyBorder="1">
      <alignment/>
      <protection/>
    </xf>
    <xf numFmtId="176" fontId="28" fillId="0" borderId="15" xfId="60" applyNumberFormat="1" applyFont="1" applyFill="1" applyBorder="1" applyAlignment="1">
      <alignment horizontal="right"/>
      <protection/>
    </xf>
    <xf numFmtId="176" fontId="28" fillId="0" borderId="0" xfId="60" applyNumberFormat="1" applyFont="1" applyFill="1" applyBorder="1" applyAlignment="1">
      <alignment horizontal="distributed"/>
      <protection/>
    </xf>
    <xf numFmtId="0" fontId="1" fillId="0" borderId="20" xfId="60" applyFont="1" applyFill="1" applyBorder="1" applyAlignment="1">
      <alignment/>
      <protection/>
    </xf>
    <xf numFmtId="0" fontId="1" fillId="0" borderId="0" xfId="60" applyFont="1" applyFill="1" applyBorder="1" applyAlignment="1">
      <alignment/>
      <protection/>
    </xf>
    <xf numFmtId="0" fontId="1" fillId="0" borderId="21" xfId="60" applyFont="1" applyFill="1" applyBorder="1" applyAlignment="1">
      <alignment/>
      <protection/>
    </xf>
    <xf numFmtId="177" fontId="28" fillId="33" borderId="15" xfId="60" applyNumberFormat="1" applyFont="1" applyFill="1" applyBorder="1" applyAlignment="1">
      <alignment/>
      <protection/>
    </xf>
    <xf numFmtId="0" fontId="1" fillId="33" borderId="20" xfId="60" applyFont="1" applyFill="1" applyBorder="1" applyAlignment="1">
      <alignment horizontal="left"/>
      <protection/>
    </xf>
    <xf numFmtId="0" fontId="1" fillId="33" borderId="15" xfId="60" applyFont="1" applyFill="1" applyBorder="1" applyAlignment="1">
      <alignment horizontal="center"/>
      <protection/>
    </xf>
    <xf numFmtId="0" fontId="1" fillId="33" borderId="22" xfId="60" applyFont="1" applyFill="1" applyBorder="1" applyAlignment="1">
      <alignment horizontal="center"/>
      <protection/>
    </xf>
    <xf numFmtId="0" fontId="1" fillId="33" borderId="20" xfId="60" applyFont="1" applyFill="1" applyBorder="1" applyAlignment="1">
      <alignment horizontal="left" indent="1"/>
      <protection/>
    </xf>
    <xf numFmtId="0" fontId="11" fillId="0" borderId="13" xfId="60" applyFont="1" applyFill="1" applyBorder="1" applyAlignment="1">
      <alignment horizontal="center"/>
      <protection/>
    </xf>
    <xf numFmtId="0" fontId="1" fillId="0" borderId="21" xfId="60" applyFont="1" applyFill="1" applyBorder="1" applyAlignment="1">
      <alignment shrinkToFit="1"/>
      <protection/>
    </xf>
    <xf numFmtId="176" fontId="28" fillId="0" borderId="15" xfId="57" applyNumberFormat="1" applyFont="1" applyFill="1" applyBorder="1" applyAlignment="1">
      <alignment/>
    </xf>
    <xf numFmtId="0" fontId="1" fillId="0" borderId="15" xfId="60" applyFont="1" applyFill="1" applyBorder="1" applyAlignment="1">
      <alignment horizontal="center"/>
      <protection/>
    </xf>
    <xf numFmtId="0" fontId="1" fillId="0" borderId="22" xfId="60" applyFont="1" applyFill="1" applyBorder="1" applyAlignment="1">
      <alignment horizontal="center"/>
      <protection/>
    </xf>
    <xf numFmtId="0" fontId="1" fillId="0" borderId="15" xfId="60" applyFont="1" applyFill="1" applyBorder="1">
      <alignment/>
      <protection/>
    </xf>
    <xf numFmtId="0" fontId="28" fillId="0" borderId="15" xfId="57" applyNumberFormat="1" applyFont="1" applyFill="1" applyBorder="1" applyAlignment="1">
      <alignment/>
    </xf>
    <xf numFmtId="176" fontId="28" fillId="0" borderId="0" xfId="57" applyNumberFormat="1" applyFont="1" applyFill="1" applyBorder="1" applyAlignment="1">
      <alignment/>
    </xf>
    <xf numFmtId="176" fontId="28" fillId="0" borderId="0" xfId="60" applyNumberFormat="1" applyFont="1" applyFill="1" applyBorder="1">
      <alignment/>
      <protection/>
    </xf>
    <xf numFmtId="0" fontId="1" fillId="33" borderId="0" xfId="60" applyFont="1" applyFill="1" applyBorder="1" applyAlignment="1">
      <alignment horizontal="left"/>
      <protection/>
    </xf>
    <xf numFmtId="0" fontId="1" fillId="33" borderId="15" xfId="60" applyFont="1" applyFill="1" applyBorder="1" applyAlignment="1">
      <alignment wrapText="1"/>
      <protection/>
    </xf>
    <xf numFmtId="0" fontId="11" fillId="0" borderId="14" xfId="60" applyFont="1" applyFill="1" applyBorder="1" applyAlignment="1">
      <alignment horizontal="center"/>
      <protection/>
    </xf>
    <xf numFmtId="176" fontId="28" fillId="0" borderId="16" xfId="60" applyNumberFormat="1" applyFont="1" applyFill="1" applyBorder="1">
      <alignment/>
      <protection/>
    </xf>
    <xf numFmtId="176" fontId="28" fillId="0" borderId="11" xfId="60" applyNumberFormat="1" applyFont="1" applyFill="1" applyBorder="1">
      <alignment/>
      <protection/>
    </xf>
    <xf numFmtId="176" fontId="28" fillId="0" borderId="16" xfId="60" applyNumberFormat="1" applyFont="1" applyFill="1" applyBorder="1" applyAlignment="1">
      <alignment horizontal="distributed"/>
      <protection/>
    </xf>
    <xf numFmtId="0" fontId="1" fillId="0" borderId="27" xfId="60" applyFont="1" applyFill="1" applyBorder="1" applyAlignment="1">
      <alignment/>
      <protection/>
    </xf>
    <xf numFmtId="0" fontId="1" fillId="0" borderId="16" xfId="60" applyFont="1" applyFill="1" applyBorder="1" applyAlignment="1">
      <alignment/>
      <protection/>
    </xf>
    <xf numFmtId="0" fontId="1" fillId="0" borderId="28" xfId="60" applyFont="1" applyFill="1" applyBorder="1" applyAlignment="1">
      <alignment/>
      <protection/>
    </xf>
    <xf numFmtId="177" fontId="28" fillId="33" borderId="11" xfId="60" applyNumberFormat="1" applyFont="1" applyFill="1" applyBorder="1" applyAlignment="1">
      <alignment/>
      <protection/>
    </xf>
    <xf numFmtId="0" fontId="1" fillId="33" borderId="27" xfId="60" applyFont="1" applyFill="1" applyBorder="1" applyAlignment="1">
      <alignment horizontal="left"/>
      <protection/>
    </xf>
    <xf numFmtId="0" fontId="1" fillId="0" borderId="11" xfId="60" applyFont="1" applyFill="1" applyBorder="1" applyAlignment="1">
      <alignment horizontal="center"/>
      <protection/>
    </xf>
    <xf numFmtId="0" fontId="1" fillId="0" borderId="29" xfId="60" applyFont="1" applyFill="1" applyBorder="1" applyAlignment="1">
      <alignment horizontal="center"/>
      <protection/>
    </xf>
    <xf numFmtId="0" fontId="1" fillId="33" borderId="20" xfId="60" applyFont="1" applyFill="1" applyBorder="1" applyAlignment="1">
      <alignment horizontal="left" wrapText="1" indent="1"/>
      <protection/>
    </xf>
    <xf numFmtId="0" fontId="1" fillId="0" borderId="0" xfId="60" applyFont="1" applyFill="1" applyBorder="1">
      <alignment/>
      <protection/>
    </xf>
    <xf numFmtId="0" fontId="1" fillId="0" borderId="0" xfId="60" applyFont="1" applyBorder="1" applyAlignment="1">
      <alignment horizontal="center"/>
      <protection/>
    </xf>
    <xf numFmtId="0" fontId="1" fillId="0" borderId="21" xfId="60" applyFont="1" applyFill="1" applyBorder="1" applyAlignment="1">
      <alignment wrapText="1"/>
      <protection/>
    </xf>
    <xf numFmtId="0" fontId="1" fillId="33" borderId="11" xfId="60" applyFont="1" applyFill="1" applyBorder="1" applyAlignment="1">
      <alignment horizontal="center"/>
      <protection/>
    </xf>
    <xf numFmtId="0" fontId="1" fillId="33" borderId="29" xfId="60" applyFont="1" applyFill="1" applyBorder="1" applyAlignment="1">
      <alignment horizontal="center"/>
      <protection/>
    </xf>
    <xf numFmtId="0" fontId="24" fillId="0" borderId="12" xfId="60" applyFont="1" applyBorder="1" applyAlignment="1">
      <alignment horizontal="center"/>
      <protection/>
    </xf>
    <xf numFmtId="176" fontId="24" fillId="0" borderId="10" xfId="60" applyNumberFormat="1" applyFont="1" applyBorder="1">
      <alignment/>
      <protection/>
    </xf>
    <xf numFmtId="0" fontId="24" fillId="0" borderId="13" xfId="60" applyFont="1" applyBorder="1" applyAlignment="1">
      <alignment horizontal="center"/>
      <protection/>
    </xf>
    <xf numFmtId="176" fontId="24" fillId="0" borderId="15" xfId="60" applyNumberFormat="1" applyFont="1" applyBorder="1">
      <alignment/>
      <protection/>
    </xf>
    <xf numFmtId="0" fontId="24" fillId="0" borderId="14" xfId="60" applyFont="1" applyBorder="1">
      <alignment/>
      <protection/>
    </xf>
    <xf numFmtId="176" fontId="24" fillId="0" borderId="11" xfId="60" applyNumberFormat="1" applyFont="1" applyBorder="1">
      <alignment/>
      <protection/>
    </xf>
    <xf numFmtId="0" fontId="5" fillId="0" borderId="0" xfId="60" applyFont="1" applyAlignment="1">
      <alignment horizontal="right"/>
      <protection/>
    </xf>
    <xf numFmtId="178" fontId="5" fillId="0" borderId="0" xfId="48" applyNumberFormat="1" applyFont="1" applyAlignment="1">
      <alignment shrinkToFit="1"/>
    </xf>
    <xf numFmtId="176" fontId="5" fillId="0" borderId="0" xfId="60" applyNumberFormat="1" applyFont="1">
      <alignment/>
      <protection/>
    </xf>
    <xf numFmtId="0" fontId="5" fillId="0" borderId="0" xfId="60" applyFont="1" applyAlignment="1">
      <alignment horizontal="center"/>
      <protection/>
    </xf>
    <xf numFmtId="0" fontId="15" fillId="0" borderId="0" xfId="0" applyFont="1" applyAlignment="1">
      <alignment horizontal="center" vertical="center"/>
    </xf>
    <xf numFmtId="0" fontId="16" fillId="0" borderId="0" xfId="0" applyFont="1" applyAlignment="1">
      <alignment horizontal="center" vertical="center" wrapText="1"/>
    </xf>
    <xf numFmtId="0" fontId="14" fillId="0" borderId="36"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37"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39"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3" xfId="0" applyFont="1" applyFill="1" applyBorder="1" applyAlignment="1">
      <alignment horizontal="left" vertical="top"/>
    </xf>
    <xf numFmtId="0" fontId="14" fillId="0" borderId="37" xfId="0" applyFont="1" applyFill="1" applyBorder="1" applyAlignment="1">
      <alignment horizontal="left" vertical="top"/>
    </xf>
    <xf numFmtId="0" fontId="14" fillId="0" borderId="38" xfId="0" applyFont="1" applyFill="1" applyBorder="1" applyAlignment="1">
      <alignment horizontal="left" vertical="top"/>
    </xf>
    <xf numFmtId="0" fontId="14" fillId="0" borderId="0" xfId="0" applyFont="1" applyFill="1" applyBorder="1" applyAlignment="1">
      <alignment horizontal="left" vertical="top"/>
    </xf>
    <xf numFmtId="0" fontId="14" fillId="0" borderId="39" xfId="0" applyFont="1" applyFill="1" applyBorder="1" applyAlignment="1">
      <alignment horizontal="left" vertical="top"/>
    </xf>
    <xf numFmtId="0" fontId="14" fillId="0" borderId="40" xfId="0" applyFont="1" applyFill="1" applyBorder="1" applyAlignment="1">
      <alignment horizontal="left" vertical="top"/>
    </xf>
    <xf numFmtId="0" fontId="14" fillId="0" borderId="16" xfId="0" applyFont="1" applyFill="1" applyBorder="1" applyAlignment="1">
      <alignment horizontal="left" vertical="top"/>
    </xf>
    <xf numFmtId="0" fontId="14" fillId="0" borderId="41" xfId="0" applyFont="1" applyFill="1" applyBorder="1" applyAlignment="1">
      <alignment horizontal="left" vertical="top"/>
    </xf>
    <xf numFmtId="0" fontId="14" fillId="0" borderId="20" xfId="0" applyFont="1" applyFill="1" applyBorder="1" applyAlignment="1">
      <alignment horizontal="left" vertical="top"/>
    </xf>
    <xf numFmtId="0" fontId="14" fillId="0" borderId="27" xfId="0" applyFont="1" applyFill="1" applyBorder="1" applyAlignment="1">
      <alignment horizontal="left" vertical="top"/>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0" fillId="0" borderId="16" xfId="0" applyBorder="1" applyAlignment="1">
      <alignment horizontal="right" vertical="center"/>
    </xf>
    <xf numFmtId="0" fontId="6" fillId="0" borderId="0" xfId="60" applyFont="1" applyBorder="1" applyAlignment="1">
      <alignment horizontal="right" vertical="center"/>
      <protection/>
    </xf>
    <xf numFmtId="0" fontId="8" fillId="0" borderId="0" xfId="60" applyFont="1" applyBorder="1" applyAlignment="1">
      <alignment horizontal="right" vertical="center"/>
      <protection/>
    </xf>
    <xf numFmtId="0" fontId="0" fillId="0" borderId="0" xfId="0" applyAlignment="1">
      <alignment horizontal="center" vertical="center"/>
    </xf>
    <xf numFmtId="0" fontId="0" fillId="0" borderId="0" xfId="0" applyAlignment="1">
      <alignment horizontal="center" vertical="center" wrapText="1"/>
    </xf>
    <xf numFmtId="0" fontId="57" fillId="0" borderId="36" xfId="0" applyFont="1" applyBorder="1" applyAlignment="1">
      <alignment horizontal="center" vertical="center"/>
    </xf>
    <xf numFmtId="0" fontId="57" fillId="0" borderId="40"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17" xfId="0" applyFont="1" applyBorder="1" applyAlignment="1">
      <alignment horizontal="center" vertical="center"/>
    </xf>
    <xf numFmtId="0" fontId="57" fillId="0" borderId="19" xfId="0" applyFont="1" applyBorder="1" applyAlignment="1">
      <alignment horizontal="center" vertical="center"/>
    </xf>
    <xf numFmtId="0" fontId="57" fillId="0" borderId="42" xfId="0" applyFont="1" applyBorder="1" applyAlignment="1">
      <alignment horizontal="center" vertical="center"/>
    </xf>
    <xf numFmtId="0" fontId="57" fillId="0" borderId="44" xfId="0" applyFont="1" applyBorder="1" applyAlignment="1">
      <alignment horizontal="center" vertical="center"/>
    </xf>
    <xf numFmtId="0" fontId="0" fillId="0" borderId="38" xfId="0" applyBorder="1" applyAlignment="1">
      <alignment horizontal="center" vertical="center" wrapText="1"/>
    </xf>
    <xf numFmtId="0" fontId="0" fillId="0" borderId="38" xfId="0" applyBorder="1" applyAlignment="1">
      <alignment horizontal="center" vertical="center"/>
    </xf>
    <xf numFmtId="0" fontId="0" fillId="0" borderId="47" xfId="60" applyFont="1" applyFill="1" applyBorder="1" applyAlignment="1">
      <alignment horizontal="center"/>
      <protection/>
    </xf>
    <xf numFmtId="0" fontId="0" fillId="0" borderId="48" xfId="60" applyFont="1" applyFill="1" applyBorder="1" applyAlignment="1">
      <alignment horizontal="center"/>
      <protection/>
    </xf>
    <xf numFmtId="0" fontId="0" fillId="0" borderId="49" xfId="60" applyFont="1" applyFill="1" applyBorder="1" applyAlignment="1">
      <alignment horizontal="center"/>
      <protection/>
    </xf>
    <xf numFmtId="0" fontId="0" fillId="0" borderId="50" xfId="60" applyFont="1" applyFill="1" applyBorder="1" applyAlignment="1">
      <alignment horizontal="center"/>
      <protection/>
    </xf>
    <xf numFmtId="0" fontId="0" fillId="0" borderId="51" xfId="60" applyFont="1" applyFill="1" applyBorder="1" applyAlignment="1">
      <alignment horizontal="center"/>
      <protection/>
    </xf>
    <xf numFmtId="0" fontId="0" fillId="0" borderId="52" xfId="60" applyFont="1" applyFill="1" applyBorder="1" applyAlignment="1">
      <alignment horizontal="center"/>
      <protection/>
    </xf>
    <xf numFmtId="0" fontId="0" fillId="0" borderId="15" xfId="60" applyFont="1" applyFill="1" applyBorder="1" applyAlignment="1">
      <alignment horizontal="center" wrapText="1"/>
      <protection/>
    </xf>
    <xf numFmtId="0" fontId="0" fillId="0" borderId="15" xfId="60" applyFont="1" applyFill="1" applyBorder="1" applyAlignment="1">
      <alignment horizontal="center"/>
      <protection/>
    </xf>
    <xf numFmtId="0" fontId="0" fillId="0" borderId="22" xfId="60" applyFont="1" applyFill="1" applyBorder="1" applyAlignment="1">
      <alignment horizontal="center" wrapText="1"/>
      <protection/>
    </xf>
    <xf numFmtId="0" fontId="0" fillId="0" borderId="22" xfId="60" applyFont="1" applyFill="1" applyBorder="1" applyAlignment="1">
      <alignment horizontal="center"/>
      <protection/>
    </xf>
    <xf numFmtId="0" fontId="1" fillId="33" borderId="15" xfId="60" applyFont="1" applyFill="1" applyBorder="1" applyAlignment="1">
      <alignment horizontal="left" wrapText="1" indent="1"/>
      <protection/>
    </xf>
    <xf numFmtId="0" fontId="1" fillId="33" borderId="15" xfId="0" applyFont="1" applyFill="1" applyBorder="1" applyAlignment="1">
      <alignment horizontal="left" wrapText="1" indent="1"/>
    </xf>
    <xf numFmtId="176" fontId="24" fillId="0" borderId="47" xfId="60" applyNumberFormat="1" applyFont="1" applyBorder="1" applyAlignment="1">
      <alignment horizontal="center"/>
      <protection/>
    </xf>
    <xf numFmtId="176" fontId="24" fillId="0" borderId="48" xfId="60" applyNumberFormat="1" applyFont="1" applyBorder="1" applyAlignment="1">
      <alignment horizontal="center"/>
      <protection/>
    </xf>
    <xf numFmtId="176" fontId="24" fillId="0" borderId="49" xfId="60" applyNumberFormat="1" applyFont="1" applyBorder="1" applyAlignment="1">
      <alignment horizontal="center"/>
      <protection/>
    </xf>
    <xf numFmtId="0" fontId="0" fillId="0" borderId="53" xfId="60" applyFont="1" applyBorder="1" applyAlignment="1">
      <alignment horizontal="center"/>
      <protection/>
    </xf>
    <xf numFmtId="0" fontId="0" fillId="0" borderId="54" xfId="60" applyFont="1" applyBorder="1" applyAlignment="1">
      <alignment horizontal="center"/>
      <protection/>
    </xf>
    <xf numFmtId="0" fontId="0" fillId="0" borderId="55" xfId="60" applyFont="1" applyBorder="1" applyAlignment="1">
      <alignment horizontal="center"/>
      <protection/>
    </xf>
    <xf numFmtId="0" fontId="0" fillId="0" borderId="56" xfId="60" applyFont="1" applyBorder="1" applyAlignment="1">
      <alignment horizontal="center"/>
      <protection/>
    </xf>
    <xf numFmtId="0" fontId="0" fillId="0" borderId="57" xfId="60" applyFont="1" applyBorder="1" applyAlignment="1">
      <alignment horizontal="center"/>
      <protection/>
    </xf>
    <xf numFmtId="0" fontId="0" fillId="0" borderId="58" xfId="60" applyFont="1" applyBorder="1" applyAlignment="1">
      <alignment horizontal="center"/>
      <protection/>
    </xf>
    <xf numFmtId="0" fontId="0" fillId="0" borderId="59" xfId="60" applyFont="1" applyBorder="1" applyAlignment="1">
      <alignment horizontal="center"/>
      <protection/>
    </xf>
    <xf numFmtId="0" fontId="0" fillId="0" borderId="60" xfId="60" applyFont="1" applyBorder="1" applyAlignment="1">
      <alignment horizontal="center"/>
      <protection/>
    </xf>
    <xf numFmtId="0" fontId="0" fillId="0" borderId="61" xfId="60" applyFont="1" applyBorder="1" applyAlignment="1">
      <alignment horizontal="center"/>
      <protection/>
    </xf>
    <xf numFmtId="177" fontId="24" fillId="0" borderId="47" xfId="48" applyNumberFormat="1" applyFont="1" applyBorder="1" applyAlignment="1">
      <alignment horizontal="center"/>
    </xf>
    <xf numFmtId="177" fontId="24" fillId="0" borderId="48" xfId="48" applyNumberFormat="1" applyFont="1" applyBorder="1" applyAlignment="1">
      <alignment horizontal="center"/>
    </xf>
    <xf numFmtId="177" fontId="24" fillId="0" borderId="49" xfId="48" applyNumberFormat="1" applyFont="1" applyBorder="1" applyAlignment="1">
      <alignment horizontal="center"/>
    </xf>
    <xf numFmtId="0" fontId="0" fillId="0" borderId="47" xfId="60" applyFont="1" applyFill="1" applyBorder="1" applyAlignment="1">
      <alignment/>
      <protection/>
    </xf>
    <xf numFmtId="0" fontId="0" fillId="0" borderId="48" xfId="60" applyFont="1" applyFill="1" applyBorder="1" applyAlignment="1">
      <alignment/>
      <protection/>
    </xf>
    <xf numFmtId="0" fontId="0" fillId="0" borderId="49" xfId="60" applyFont="1" applyFill="1" applyBorder="1" applyAlignment="1">
      <alignment/>
      <protection/>
    </xf>
    <xf numFmtId="0" fontId="17" fillId="0" borderId="0" xfId="60" applyFont="1" applyAlignment="1">
      <alignment vertical="center"/>
      <protection/>
    </xf>
    <xf numFmtId="0" fontId="19" fillId="0" borderId="0" xfId="60" applyFont="1" applyFill="1" applyBorder="1" applyAlignment="1">
      <alignment horizontal="center" vertical="center"/>
      <protection/>
    </xf>
    <xf numFmtId="0" fontId="20" fillId="0" borderId="0" xfId="0" applyFont="1" applyFill="1" applyBorder="1" applyAlignment="1">
      <alignment horizontal="center" vertical="center"/>
    </xf>
    <xf numFmtId="0" fontId="8" fillId="0" borderId="0" xfId="60" applyFont="1" applyAlignment="1">
      <alignment horizontal="right" vertical="center" wrapText="1"/>
      <protection/>
    </xf>
    <xf numFmtId="0" fontId="8" fillId="0" borderId="0" xfId="60" applyFont="1" applyAlignment="1">
      <alignment horizontal="right" vertical="center"/>
      <protection/>
    </xf>
    <xf numFmtId="0" fontId="22" fillId="0" borderId="0" xfId="60" applyFont="1" applyBorder="1" applyAlignment="1">
      <alignment horizontal="right" vertical="center"/>
      <protection/>
    </xf>
    <xf numFmtId="0" fontId="12" fillId="0" borderId="12" xfId="60" applyFont="1" applyBorder="1" applyAlignment="1">
      <alignment horizontal="center" vertical="center"/>
      <protection/>
    </xf>
    <xf numFmtId="0" fontId="12" fillId="0" borderId="14" xfId="0" applyFont="1" applyBorder="1" applyAlignment="1">
      <alignment horizontal="center" vertical="center"/>
    </xf>
    <xf numFmtId="0" fontId="12" fillId="0" borderId="10" xfId="60" applyFont="1" applyBorder="1" applyAlignment="1">
      <alignment horizontal="center" vertical="center" wrapText="1"/>
      <protection/>
    </xf>
    <xf numFmtId="0" fontId="12" fillId="0" borderId="11" xfId="0" applyFont="1" applyBorder="1" applyAlignment="1">
      <alignment horizontal="center" vertical="center"/>
    </xf>
    <xf numFmtId="0" fontId="12" fillId="0" borderId="62" xfId="60" applyFont="1" applyBorder="1" applyAlignment="1">
      <alignment horizontal="center" vertical="center"/>
      <protection/>
    </xf>
    <xf numFmtId="0" fontId="12" fillId="0" borderId="63" xfId="0" applyFont="1" applyBorder="1" applyAlignment="1">
      <alignment vertical="center"/>
    </xf>
    <xf numFmtId="0" fontId="12" fillId="0" borderId="64" xfId="0" applyFont="1" applyBorder="1" applyAlignment="1">
      <alignment vertical="center"/>
    </xf>
    <xf numFmtId="0" fontId="12" fillId="0" borderId="18" xfId="60" applyFont="1" applyBorder="1" applyAlignment="1">
      <alignment horizontal="center" vertical="center"/>
      <protection/>
    </xf>
    <xf numFmtId="0" fontId="12" fillId="0" borderId="65" xfId="60" applyFont="1" applyBorder="1" applyAlignment="1">
      <alignment horizontal="center" vertical="center"/>
      <protection/>
    </xf>
    <xf numFmtId="0" fontId="12" fillId="0" borderId="66"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平成２２年度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0</xdr:row>
      <xdr:rowOff>66675</xdr:rowOff>
    </xdr:from>
    <xdr:to>
      <xdr:col>7</xdr:col>
      <xdr:colOff>1457325</xdr:colOff>
      <xdr:row>2</xdr:row>
      <xdr:rowOff>47625</xdr:rowOff>
    </xdr:to>
    <xdr:sp>
      <xdr:nvSpPr>
        <xdr:cNvPr id="1" name="正方形/長方形 1"/>
        <xdr:cNvSpPr>
          <a:spLocks/>
        </xdr:cNvSpPr>
      </xdr:nvSpPr>
      <xdr:spPr>
        <a:xfrm>
          <a:off x="5629275" y="66675"/>
          <a:ext cx="5572125"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主　な　施　策　成　果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1</xdr:col>
      <xdr:colOff>962025</xdr:colOff>
      <xdr:row>0</xdr:row>
      <xdr:rowOff>0</xdr:rowOff>
    </xdr:to>
    <xdr:sp>
      <xdr:nvSpPr>
        <xdr:cNvPr id="1" name="AutoShape 1"/>
        <xdr:cNvSpPr>
          <a:spLocks/>
        </xdr:cNvSpPr>
      </xdr:nvSpPr>
      <xdr:spPr>
        <a:xfrm>
          <a:off x="400050" y="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4</xdr:row>
      <xdr:rowOff>0</xdr:rowOff>
    </xdr:from>
    <xdr:to>
      <xdr:col>1</xdr:col>
      <xdr:colOff>962025</xdr:colOff>
      <xdr:row>4</xdr:row>
      <xdr:rowOff>0</xdr:rowOff>
    </xdr:to>
    <xdr:sp>
      <xdr:nvSpPr>
        <xdr:cNvPr id="2" name="AutoShape 3"/>
        <xdr:cNvSpPr>
          <a:spLocks/>
        </xdr:cNvSpPr>
      </xdr:nvSpPr>
      <xdr:spPr>
        <a:xfrm>
          <a:off x="400050" y="74295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603</xdr:row>
      <xdr:rowOff>0</xdr:rowOff>
    </xdr:from>
    <xdr:to>
      <xdr:col>10</xdr:col>
      <xdr:colOff>123825</xdr:colOff>
      <xdr:row>603</xdr:row>
      <xdr:rowOff>0</xdr:rowOff>
    </xdr:to>
    <xdr:sp>
      <xdr:nvSpPr>
        <xdr:cNvPr id="3" name="AutoShape 4"/>
        <xdr:cNvSpPr>
          <a:spLocks/>
        </xdr:cNvSpPr>
      </xdr:nvSpPr>
      <xdr:spPr>
        <a:xfrm>
          <a:off x="10086975" y="108804075"/>
          <a:ext cx="104775" cy="0"/>
        </a:xfrm>
        <a:prstGeom prst="rightBrace">
          <a:avLst>
            <a:gd name="adj1" fmla="val -2147483648"/>
            <a:gd name="adj2" fmla="val -3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60" zoomScalePageLayoutView="0" workbookViewId="0" topLeftCell="A1">
      <selection activeCell="B24" sqref="B24"/>
    </sheetView>
  </sheetViews>
  <sheetFormatPr defaultColWidth="9.00390625" defaultRowHeight="13.5"/>
  <sheetData>
    <row r="1" ht="13.5">
      <c r="O1" s="211">
        <v>1</v>
      </c>
    </row>
    <row r="2" ht="13.5">
      <c r="O2" s="211"/>
    </row>
    <row r="27" spans="3:13" ht="13.5" customHeight="1">
      <c r="C27" s="212" t="s">
        <v>63</v>
      </c>
      <c r="D27" s="212"/>
      <c r="E27" s="212"/>
      <c r="F27" s="212"/>
      <c r="G27" s="212"/>
      <c r="H27" s="212"/>
      <c r="I27" s="212"/>
      <c r="J27" s="212"/>
      <c r="K27" s="212"/>
      <c r="L27" s="212"/>
      <c r="M27" s="212"/>
    </row>
    <row r="28" spans="3:13" ht="13.5" customHeight="1">
      <c r="C28" s="212"/>
      <c r="D28" s="212"/>
      <c r="E28" s="212"/>
      <c r="F28" s="212"/>
      <c r="G28" s="212"/>
      <c r="H28" s="212"/>
      <c r="I28" s="212"/>
      <c r="J28" s="212"/>
      <c r="K28" s="212"/>
      <c r="L28" s="212"/>
      <c r="M28" s="212"/>
    </row>
    <row r="29" spans="3:13" ht="13.5" customHeight="1">
      <c r="C29" s="212"/>
      <c r="D29" s="212"/>
      <c r="E29" s="212"/>
      <c r="F29" s="212"/>
      <c r="G29" s="212"/>
      <c r="H29" s="212"/>
      <c r="I29" s="212"/>
      <c r="J29" s="212"/>
      <c r="K29" s="212"/>
      <c r="L29" s="212"/>
      <c r="M29" s="212"/>
    </row>
    <row r="30" spans="3:13" ht="13.5" customHeight="1">
      <c r="C30" s="212"/>
      <c r="D30" s="212"/>
      <c r="E30" s="212"/>
      <c r="F30" s="212"/>
      <c r="G30" s="212"/>
      <c r="H30" s="212"/>
      <c r="I30" s="212"/>
      <c r="J30" s="212"/>
      <c r="K30" s="212"/>
      <c r="L30" s="212"/>
      <c r="M30" s="212"/>
    </row>
    <row r="31" spans="3:13" ht="13.5">
      <c r="C31" s="212"/>
      <c r="D31" s="212"/>
      <c r="E31" s="212"/>
      <c r="F31" s="212"/>
      <c r="G31" s="212"/>
      <c r="H31" s="212"/>
      <c r="I31" s="212"/>
      <c r="J31" s="212"/>
      <c r="K31" s="212"/>
      <c r="L31" s="212"/>
      <c r="M31" s="212"/>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121"/>
  <sheetViews>
    <sheetView view="pageBreakPreview" zoomScale="75" zoomScaleNormal="75" zoomScaleSheetLayoutView="75" zoomScalePageLayoutView="0" workbookViewId="0" topLeftCell="A1">
      <selection activeCell="D6" sqref="D6:F13"/>
    </sheetView>
  </sheetViews>
  <sheetFormatPr defaultColWidth="9.00390625" defaultRowHeight="13.5"/>
  <cols>
    <col min="1" max="1" width="12.50390625" style="0" customWidth="1"/>
    <col min="2" max="3" width="16.50390625" style="0" customWidth="1"/>
    <col min="4" max="4" width="44.125" style="6" customWidth="1"/>
    <col min="5" max="5" width="13.125" style="6" customWidth="1"/>
    <col min="6" max="6" width="13.375" style="6" customWidth="1"/>
    <col min="7" max="7" width="11.75390625" style="6" customWidth="1"/>
    <col min="8" max="8" width="36.00390625" style="6" customWidth="1"/>
    <col min="9" max="10" width="15.375" style="6" customWidth="1"/>
    <col min="11" max="11" width="7.75390625" style="0" customWidth="1"/>
    <col min="12" max="12" width="5.625" style="0" bestFit="1" customWidth="1"/>
    <col min="13" max="13" width="19.625" style="0" bestFit="1" customWidth="1"/>
    <col min="14" max="14" width="7.125" style="7" bestFit="1" customWidth="1"/>
  </cols>
  <sheetData>
    <row r="1" spans="4:10" ht="13.5">
      <c r="D1"/>
      <c r="E1"/>
      <c r="F1"/>
      <c r="G1"/>
      <c r="H1"/>
      <c r="I1"/>
      <c r="J1"/>
    </row>
    <row r="2" spans="1:10" ht="26.25" customHeight="1">
      <c r="A2" s="1" t="s">
        <v>22</v>
      </c>
      <c r="D2"/>
      <c r="E2"/>
      <c r="F2"/>
      <c r="G2"/>
      <c r="H2"/>
      <c r="I2"/>
      <c r="J2"/>
    </row>
    <row r="3" spans="4:11" ht="19.5" thickBot="1">
      <c r="D3"/>
      <c r="E3" s="238"/>
      <c r="F3" s="238"/>
      <c r="G3"/>
      <c r="H3"/>
      <c r="I3"/>
      <c r="J3" s="239" t="s">
        <v>0</v>
      </c>
      <c r="K3" s="240"/>
    </row>
    <row r="4" spans="1:14" ht="16.5" customHeight="1">
      <c r="A4" s="243" t="s">
        <v>1</v>
      </c>
      <c r="B4" s="2" t="s">
        <v>2</v>
      </c>
      <c r="C4" s="2" t="s">
        <v>3</v>
      </c>
      <c r="D4" s="245" t="s">
        <v>4</v>
      </c>
      <c r="E4" s="245"/>
      <c r="F4" s="246"/>
      <c r="G4" s="245" t="s">
        <v>45</v>
      </c>
      <c r="H4" s="245"/>
      <c r="I4" s="245"/>
      <c r="J4" s="245"/>
      <c r="K4" s="249" t="s">
        <v>5</v>
      </c>
      <c r="L4" s="251"/>
      <c r="M4" s="241"/>
      <c r="N4" s="242"/>
    </row>
    <row r="5" spans="1:14" ht="16.5" customHeight="1" thickBot="1">
      <c r="A5" s="244"/>
      <c r="B5" s="4" t="s">
        <v>6</v>
      </c>
      <c r="C5" s="4" t="s">
        <v>6</v>
      </c>
      <c r="D5" s="247"/>
      <c r="E5" s="247"/>
      <c r="F5" s="248"/>
      <c r="G5" s="247"/>
      <c r="H5" s="247"/>
      <c r="I5" s="247"/>
      <c r="J5" s="247"/>
      <c r="K5" s="250"/>
      <c r="L5" s="252"/>
      <c r="M5" s="241"/>
      <c r="N5" s="241"/>
    </row>
    <row r="6" spans="1:13" ht="15" customHeight="1">
      <c r="A6" s="12"/>
      <c r="B6" s="16" t="s">
        <v>7</v>
      </c>
      <c r="C6" s="16" t="s">
        <v>7</v>
      </c>
      <c r="D6" s="222" t="s">
        <v>52</v>
      </c>
      <c r="E6" s="214"/>
      <c r="F6" s="215"/>
      <c r="G6" s="213" t="s">
        <v>23</v>
      </c>
      <c r="H6" s="214"/>
      <c r="I6" s="214"/>
      <c r="J6" s="215"/>
      <c r="K6" s="235">
        <v>5</v>
      </c>
      <c r="M6" s="6"/>
    </row>
    <row r="7" spans="1:13" ht="15" customHeight="1">
      <c r="A7" s="13" t="s">
        <v>10</v>
      </c>
      <c r="B7" s="17">
        <v>39385000</v>
      </c>
      <c r="C7" s="17">
        <v>31946001</v>
      </c>
      <c r="D7" s="223"/>
      <c r="E7" s="217"/>
      <c r="F7" s="218"/>
      <c r="G7" s="216"/>
      <c r="H7" s="217"/>
      <c r="I7" s="217"/>
      <c r="J7" s="218"/>
      <c r="K7" s="236"/>
      <c r="M7" s="6"/>
    </row>
    <row r="8" spans="1:13" ht="15" customHeight="1">
      <c r="A8" s="13" t="s">
        <v>11</v>
      </c>
      <c r="B8" s="18"/>
      <c r="C8" s="18"/>
      <c r="D8" s="223"/>
      <c r="E8" s="217"/>
      <c r="F8" s="218"/>
      <c r="G8" s="216"/>
      <c r="H8" s="217"/>
      <c r="I8" s="217"/>
      <c r="J8" s="218"/>
      <c r="K8" s="236"/>
      <c r="M8" s="6"/>
    </row>
    <row r="9" spans="1:13" ht="15" customHeight="1">
      <c r="A9" s="13"/>
      <c r="B9" s="19" t="s">
        <v>8</v>
      </c>
      <c r="C9" s="19" t="s">
        <v>8</v>
      </c>
      <c r="D9" s="223"/>
      <c r="E9" s="217"/>
      <c r="F9" s="218"/>
      <c r="G9" s="216"/>
      <c r="H9" s="217"/>
      <c r="I9" s="217"/>
      <c r="J9" s="218"/>
      <c r="K9" s="236"/>
      <c r="M9" s="3"/>
    </row>
    <row r="10" spans="1:13" ht="15" customHeight="1">
      <c r="A10" s="13"/>
      <c r="B10" s="17">
        <v>17385000</v>
      </c>
      <c r="C10" s="17">
        <v>14863372</v>
      </c>
      <c r="D10" s="223"/>
      <c r="E10" s="217"/>
      <c r="F10" s="218"/>
      <c r="G10" s="216"/>
      <c r="H10" s="217"/>
      <c r="I10" s="217"/>
      <c r="J10" s="218"/>
      <c r="K10" s="236"/>
      <c r="M10" s="3"/>
    </row>
    <row r="11" spans="1:13" ht="15" customHeight="1">
      <c r="A11" s="13"/>
      <c r="B11" s="19" t="s">
        <v>9</v>
      </c>
      <c r="C11" s="19" t="s">
        <v>9</v>
      </c>
      <c r="D11" s="223"/>
      <c r="E11" s="217"/>
      <c r="F11" s="218"/>
      <c r="G11" s="216"/>
      <c r="H11" s="217"/>
      <c r="I11" s="217"/>
      <c r="J11" s="218"/>
      <c r="K11" s="236"/>
      <c r="M11" s="3"/>
    </row>
    <row r="12" spans="1:13" ht="15" customHeight="1">
      <c r="A12" s="13"/>
      <c r="B12" s="17">
        <v>22000000</v>
      </c>
      <c r="C12" s="17">
        <v>17082629</v>
      </c>
      <c r="D12" s="223"/>
      <c r="E12" s="217"/>
      <c r="F12" s="218"/>
      <c r="G12" s="216"/>
      <c r="H12" s="217"/>
      <c r="I12" s="217"/>
      <c r="J12" s="218"/>
      <c r="K12" s="236"/>
      <c r="M12" s="3"/>
    </row>
    <row r="13" spans="1:13" ht="15" customHeight="1" thickBot="1">
      <c r="A13" s="14"/>
      <c r="B13" s="20"/>
      <c r="C13" s="20"/>
      <c r="D13" s="224"/>
      <c r="E13" s="220"/>
      <c r="F13" s="221"/>
      <c r="G13" s="219"/>
      <c r="H13" s="220"/>
      <c r="I13" s="220"/>
      <c r="J13" s="221"/>
      <c r="K13" s="237"/>
      <c r="M13" s="3"/>
    </row>
    <row r="14" spans="1:13" ht="15" customHeight="1">
      <c r="A14" s="13"/>
      <c r="B14" s="17"/>
      <c r="C14" s="17"/>
      <c r="D14" s="222" t="s">
        <v>58</v>
      </c>
      <c r="E14" s="225"/>
      <c r="F14" s="226"/>
      <c r="G14" s="213" t="s">
        <v>41</v>
      </c>
      <c r="H14" s="225"/>
      <c r="I14" s="225"/>
      <c r="J14" s="226"/>
      <c r="K14" s="235">
        <v>5</v>
      </c>
      <c r="M14" s="6"/>
    </row>
    <row r="15" spans="1:13" ht="15" customHeight="1">
      <c r="A15" s="13" t="s">
        <v>20</v>
      </c>
      <c r="B15" s="17">
        <v>525264000</v>
      </c>
      <c r="C15" s="17">
        <v>399711463</v>
      </c>
      <c r="D15" s="233"/>
      <c r="E15" s="228"/>
      <c r="F15" s="229"/>
      <c r="G15" s="227"/>
      <c r="H15" s="228"/>
      <c r="I15" s="228"/>
      <c r="J15" s="229"/>
      <c r="K15" s="236"/>
      <c r="M15" s="6"/>
    </row>
    <row r="16" spans="1:13" ht="15" customHeight="1">
      <c r="A16" s="13" t="s">
        <v>21</v>
      </c>
      <c r="B16" s="19"/>
      <c r="C16" s="19"/>
      <c r="D16" s="233"/>
      <c r="E16" s="228"/>
      <c r="F16" s="229"/>
      <c r="G16" s="227"/>
      <c r="H16" s="228"/>
      <c r="I16" s="228"/>
      <c r="J16" s="229"/>
      <c r="K16" s="236"/>
      <c r="M16" s="6"/>
    </row>
    <row r="17" spans="1:13" ht="15" customHeight="1">
      <c r="A17" s="13"/>
      <c r="B17" s="19" t="s">
        <v>13</v>
      </c>
      <c r="C17" s="19" t="s">
        <v>13</v>
      </c>
      <c r="D17" s="233"/>
      <c r="E17" s="228"/>
      <c r="F17" s="229"/>
      <c r="G17" s="227"/>
      <c r="H17" s="228"/>
      <c r="I17" s="228"/>
      <c r="J17" s="229"/>
      <c r="K17" s="236"/>
      <c r="M17" s="3"/>
    </row>
    <row r="18" spans="1:13" ht="15" customHeight="1">
      <c r="A18" s="13"/>
      <c r="B18" s="17">
        <v>32877000</v>
      </c>
      <c r="C18" s="17">
        <v>110000</v>
      </c>
      <c r="D18" s="233"/>
      <c r="E18" s="228"/>
      <c r="F18" s="229"/>
      <c r="G18" s="227"/>
      <c r="H18" s="228"/>
      <c r="I18" s="228"/>
      <c r="J18" s="229"/>
      <c r="K18" s="236"/>
      <c r="M18" s="3"/>
    </row>
    <row r="19" spans="1:13" ht="15" customHeight="1">
      <c r="A19" s="13"/>
      <c r="B19" s="19" t="s">
        <v>14</v>
      </c>
      <c r="C19" s="19" t="s">
        <v>14</v>
      </c>
      <c r="D19" s="233"/>
      <c r="E19" s="228"/>
      <c r="F19" s="229"/>
      <c r="G19" s="227"/>
      <c r="H19" s="228"/>
      <c r="I19" s="228"/>
      <c r="J19" s="229"/>
      <c r="K19" s="236"/>
      <c r="M19" s="3"/>
    </row>
    <row r="20" spans="1:13" ht="15" customHeight="1">
      <c r="A20" s="13"/>
      <c r="B20" s="17">
        <v>316511000</v>
      </c>
      <c r="C20" s="17">
        <v>232334420</v>
      </c>
      <c r="D20" s="233"/>
      <c r="E20" s="228"/>
      <c r="F20" s="229"/>
      <c r="G20" s="227"/>
      <c r="H20" s="228"/>
      <c r="I20" s="228"/>
      <c r="J20" s="229"/>
      <c r="K20" s="236"/>
      <c r="M20" s="3"/>
    </row>
    <row r="21" spans="1:13" ht="15" customHeight="1">
      <c r="A21" s="13"/>
      <c r="B21" s="19" t="s">
        <v>15</v>
      </c>
      <c r="C21" s="19" t="s">
        <v>15</v>
      </c>
      <c r="D21" s="233"/>
      <c r="E21" s="228"/>
      <c r="F21" s="229"/>
      <c r="G21" s="227"/>
      <c r="H21" s="228"/>
      <c r="I21" s="228"/>
      <c r="J21" s="229"/>
      <c r="K21" s="236"/>
      <c r="M21" s="3"/>
    </row>
    <row r="22" spans="1:13" ht="15" customHeight="1">
      <c r="A22" s="13"/>
      <c r="B22" s="17">
        <v>175876000</v>
      </c>
      <c r="C22" s="17">
        <v>167267043</v>
      </c>
      <c r="D22" s="233"/>
      <c r="E22" s="228"/>
      <c r="F22" s="229"/>
      <c r="G22" s="227"/>
      <c r="H22" s="228"/>
      <c r="I22" s="228"/>
      <c r="J22" s="229"/>
      <c r="K22" s="236"/>
      <c r="M22" s="3"/>
    </row>
    <row r="23" spans="1:13" ht="15" customHeight="1" thickBot="1">
      <c r="A23" s="14"/>
      <c r="B23" s="20"/>
      <c r="C23" s="20"/>
      <c r="D23" s="234"/>
      <c r="E23" s="231"/>
      <c r="F23" s="232"/>
      <c r="G23" s="230"/>
      <c r="H23" s="231"/>
      <c r="I23" s="231"/>
      <c r="J23" s="232"/>
      <c r="K23" s="237"/>
      <c r="M23" s="3"/>
    </row>
    <row r="24" spans="1:13" ht="15" customHeight="1">
      <c r="A24" s="13"/>
      <c r="B24" s="17"/>
      <c r="C24" s="17"/>
      <c r="D24" s="222" t="s">
        <v>46</v>
      </c>
      <c r="E24" s="225"/>
      <c r="F24" s="226"/>
      <c r="G24" s="213" t="s">
        <v>25</v>
      </c>
      <c r="H24" s="225"/>
      <c r="I24" s="225"/>
      <c r="J24" s="226"/>
      <c r="K24" s="235">
        <v>6</v>
      </c>
      <c r="M24" s="6"/>
    </row>
    <row r="25" spans="1:13" ht="15" customHeight="1">
      <c r="A25" s="13" t="s">
        <v>40</v>
      </c>
      <c r="B25" s="17">
        <v>439009000</v>
      </c>
      <c r="C25" s="17">
        <v>416806430</v>
      </c>
      <c r="D25" s="233"/>
      <c r="E25" s="228"/>
      <c r="F25" s="229"/>
      <c r="G25" s="227"/>
      <c r="H25" s="228"/>
      <c r="I25" s="228"/>
      <c r="J25" s="229"/>
      <c r="K25" s="236"/>
      <c r="M25" s="6"/>
    </row>
    <row r="26" spans="1:13" ht="15" customHeight="1">
      <c r="A26" s="13" t="s">
        <v>29</v>
      </c>
      <c r="B26" s="19"/>
      <c r="C26" s="19"/>
      <c r="D26" s="233"/>
      <c r="E26" s="228"/>
      <c r="F26" s="229"/>
      <c r="G26" s="227"/>
      <c r="H26" s="228"/>
      <c r="I26" s="228"/>
      <c r="J26" s="229"/>
      <c r="K26" s="236"/>
      <c r="M26" s="6"/>
    </row>
    <row r="27" spans="1:13" ht="15" customHeight="1">
      <c r="A27" s="13"/>
      <c r="B27" s="19" t="s">
        <v>13</v>
      </c>
      <c r="C27" s="19" t="s">
        <v>13</v>
      </c>
      <c r="D27" s="233"/>
      <c r="E27" s="228"/>
      <c r="F27" s="229"/>
      <c r="G27" s="227"/>
      <c r="H27" s="228"/>
      <c r="I27" s="228"/>
      <c r="J27" s="229"/>
      <c r="K27" s="236"/>
      <c r="M27" s="3"/>
    </row>
    <row r="28" spans="1:13" ht="15" customHeight="1">
      <c r="A28" s="13"/>
      <c r="B28" s="17">
        <v>82703000</v>
      </c>
      <c r="C28" s="17">
        <v>72596829</v>
      </c>
      <c r="D28" s="233"/>
      <c r="E28" s="228"/>
      <c r="F28" s="229"/>
      <c r="G28" s="227"/>
      <c r="H28" s="228"/>
      <c r="I28" s="228"/>
      <c r="J28" s="229"/>
      <c r="K28" s="236"/>
      <c r="M28" s="3"/>
    </row>
    <row r="29" spans="1:13" ht="15" customHeight="1">
      <c r="A29" s="13"/>
      <c r="B29" s="19" t="s">
        <v>15</v>
      </c>
      <c r="C29" s="19" t="s">
        <v>15</v>
      </c>
      <c r="D29" s="233"/>
      <c r="E29" s="228"/>
      <c r="F29" s="229"/>
      <c r="G29" s="227"/>
      <c r="H29" s="228"/>
      <c r="I29" s="228"/>
      <c r="J29" s="229"/>
      <c r="K29" s="236"/>
      <c r="M29" s="3"/>
    </row>
    <row r="30" spans="1:13" ht="15" customHeight="1">
      <c r="A30" s="13"/>
      <c r="B30" s="17">
        <v>356306000</v>
      </c>
      <c r="C30" s="17">
        <v>344209601</v>
      </c>
      <c r="D30" s="233"/>
      <c r="E30" s="228"/>
      <c r="F30" s="229"/>
      <c r="G30" s="227"/>
      <c r="H30" s="228"/>
      <c r="I30" s="228"/>
      <c r="J30" s="229"/>
      <c r="K30" s="236"/>
      <c r="M30" s="3"/>
    </row>
    <row r="31" spans="1:13" ht="36" customHeight="1" thickBot="1">
      <c r="A31" s="14"/>
      <c r="B31" s="20"/>
      <c r="C31" s="20"/>
      <c r="D31" s="234"/>
      <c r="E31" s="231"/>
      <c r="F31" s="232"/>
      <c r="G31" s="230"/>
      <c r="H31" s="231"/>
      <c r="I31" s="231"/>
      <c r="J31" s="232"/>
      <c r="K31" s="237"/>
      <c r="M31" s="3"/>
    </row>
    <row r="32" spans="1:13" ht="15" customHeight="1">
      <c r="A32" s="13"/>
      <c r="B32" s="17"/>
      <c r="C32" s="17"/>
      <c r="D32" s="222" t="s">
        <v>47</v>
      </c>
      <c r="E32" s="225"/>
      <c r="F32" s="226"/>
      <c r="G32" s="213" t="s">
        <v>42</v>
      </c>
      <c r="H32" s="225"/>
      <c r="I32" s="225"/>
      <c r="J32" s="226"/>
      <c r="K32" s="235">
        <v>6</v>
      </c>
      <c r="M32" s="6"/>
    </row>
    <row r="33" spans="1:14" ht="15" customHeight="1">
      <c r="A33" s="13" t="s">
        <v>39</v>
      </c>
      <c r="B33" s="17">
        <v>135622000</v>
      </c>
      <c r="C33" s="17">
        <v>120517698</v>
      </c>
      <c r="D33" s="233"/>
      <c r="E33" s="228"/>
      <c r="F33" s="229"/>
      <c r="G33" s="227"/>
      <c r="H33" s="228"/>
      <c r="I33" s="228"/>
      <c r="J33" s="229"/>
      <c r="K33" s="236"/>
      <c r="M33" s="6"/>
      <c r="N33" s="9"/>
    </row>
    <row r="34" spans="1:13" ht="15" customHeight="1">
      <c r="A34" s="13" t="s">
        <v>38</v>
      </c>
      <c r="B34" s="19"/>
      <c r="C34" s="19"/>
      <c r="D34" s="233"/>
      <c r="E34" s="228"/>
      <c r="F34" s="229"/>
      <c r="G34" s="227"/>
      <c r="H34" s="228"/>
      <c r="I34" s="228"/>
      <c r="J34" s="229"/>
      <c r="K34" s="236"/>
      <c r="M34" s="6"/>
    </row>
    <row r="35" spans="1:13" ht="15" customHeight="1">
      <c r="A35" s="13" t="s">
        <v>29</v>
      </c>
      <c r="B35" s="19" t="s">
        <v>13</v>
      </c>
      <c r="C35" s="19" t="s">
        <v>13</v>
      </c>
      <c r="D35" s="233"/>
      <c r="E35" s="228"/>
      <c r="F35" s="229"/>
      <c r="G35" s="227"/>
      <c r="H35" s="228"/>
      <c r="I35" s="228"/>
      <c r="J35" s="229"/>
      <c r="K35" s="236"/>
      <c r="M35" s="6"/>
    </row>
    <row r="36" spans="1:13" ht="15" customHeight="1">
      <c r="A36" s="13"/>
      <c r="B36" s="17">
        <v>12310000</v>
      </c>
      <c r="C36" s="17">
        <v>0</v>
      </c>
      <c r="D36" s="233"/>
      <c r="E36" s="228"/>
      <c r="F36" s="229"/>
      <c r="G36" s="227"/>
      <c r="H36" s="228"/>
      <c r="I36" s="228"/>
      <c r="J36" s="229"/>
      <c r="K36" s="236"/>
      <c r="M36" s="3"/>
    </row>
    <row r="37" spans="1:13" ht="15" customHeight="1">
      <c r="A37" s="13"/>
      <c r="B37" s="19" t="s">
        <v>14</v>
      </c>
      <c r="C37" s="19" t="s">
        <v>14</v>
      </c>
      <c r="D37" s="233"/>
      <c r="E37" s="228"/>
      <c r="F37" s="229"/>
      <c r="G37" s="227"/>
      <c r="H37" s="228"/>
      <c r="I37" s="228"/>
      <c r="J37" s="229"/>
      <c r="K37" s="236"/>
      <c r="M37" s="3"/>
    </row>
    <row r="38" spans="1:13" ht="15" customHeight="1">
      <c r="A38" s="13"/>
      <c r="B38" s="17">
        <v>28756000</v>
      </c>
      <c r="C38" s="17">
        <v>27666709</v>
      </c>
      <c r="D38" s="233"/>
      <c r="E38" s="228"/>
      <c r="F38" s="229"/>
      <c r="G38" s="227"/>
      <c r="H38" s="228"/>
      <c r="I38" s="228"/>
      <c r="J38" s="229"/>
      <c r="K38" s="236"/>
      <c r="M38" s="3"/>
    </row>
    <row r="39" spans="1:13" ht="15" customHeight="1">
      <c r="A39" s="13"/>
      <c r="B39" s="19" t="s">
        <v>15</v>
      </c>
      <c r="C39" s="19" t="s">
        <v>15</v>
      </c>
      <c r="D39" s="233"/>
      <c r="E39" s="228"/>
      <c r="F39" s="229"/>
      <c r="G39" s="227"/>
      <c r="H39" s="228"/>
      <c r="I39" s="228"/>
      <c r="J39" s="229"/>
      <c r="K39" s="236"/>
      <c r="M39" s="3"/>
    </row>
    <row r="40" spans="1:13" ht="15" customHeight="1">
      <c r="A40" s="13"/>
      <c r="B40" s="17">
        <v>94556000</v>
      </c>
      <c r="C40" s="17">
        <v>92850989</v>
      </c>
      <c r="D40" s="233"/>
      <c r="E40" s="228"/>
      <c r="F40" s="229"/>
      <c r="G40" s="227"/>
      <c r="H40" s="228"/>
      <c r="I40" s="228"/>
      <c r="J40" s="229"/>
      <c r="K40" s="236"/>
      <c r="M40" s="3"/>
    </row>
    <row r="41" spans="1:13" ht="15" customHeight="1" thickBot="1">
      <c r="A41" s="14"/>
      <c r="B41" s="20"/>
      <c r="C41" s="20"/>
      <c r="D41" s="234"/>
      <c r="E41" s="231"/>
      <c r="F41" s="232"/>
      <c r="G41" s="230"/>
      <c r="H41" s="231"/>
      <c r="I41" s="231"/>
      <c r="J41" s="232"/>
      <c r="K41" s="237"/>
      <c r="M41" s="3"/>
    </row>
    <row r="42" spans="1:13" ht="15" customHeight="1">
      <c r="A42" s="13"/>
      <c r="B42" s="17"/>
      <c r="C42" s="17"/>
      <c r="D42" s="222" t="s">
        <v>50</v>
      </c>
      <c r="E42" s="225"/>
      <c r="F42" s="226"/>
      <c r="G42" s="213" t="s">
        <v>51</v>
      </c>
      <c r="H42" s="225"/>
      <c r="I42" s="225"/>
      <c r="J42" s="226"/>
      <c r="K42" s="235">
        <v>7</v>
      </c>
      <c r="M42" s="6"/>
    </row>
    <row r="43" spans="1:13" ht="15" customHeight="1">
      <c r="A43" s="13" t="s">
        <v>37</v>
      </c>
      <c r="B43" s="17">
        <v>424669000</v>
      </c>
      <c r="C43" s="17">
        <v>404625828</v>
      </c>
      <c r="D43" s="233"/>
      <c r="E43" s="228"/>
      <c r="F43" s="229"/>
      <c r="G43" s="227"/>
      <c r="H43" s="228"/>
      <c r="I43" s="228"/>
      <c r="J43" s="229"/>
      <c r="K43" s="236"/>
      <c r="M43" s="6"/>
    </row>
    <row r="44" spans="1:13" ht="15" customHeight="1">
      <c r="A44" s="13" t="s">
        <v>29</v>
      </c>
      <c r="B44" s="19"/>
      <c r="C44" s="19"/>
      <c r="D44" s="233"/>
      <c r="E44" s="228"/>
      <c r="F44" s="229"/>
      <c r="G44" s="227"/>
      <c r="H44" s="228"/>
      <c r="I44" s="228"/>
      <c r="J44" s="229"/>
      <c r="K44" s="236"/>
      <c r="M44" s="6"/>
    </row>
    <row r="45" spans="1:13" ht="15" customHeight="1">
      <c r="A45" s="13"/>
      <c r="B45" s="19" t="s">
        <v>14</v>
      </c>
      <c r="C45" s="19" t="s">
        <v>14</v>
      </c>
      <c r="D45" s="233"/>
      <c r="E45" s="228"/>
      <c r="F45" s="229"/>
      <c r="G45" s="227"/>
      <c r="H45" s="228"/>
      <c r="I45" s="228"/>
      <c r="J45" s="229"/>
      <c r="K45" s="236"/>
      <c r="M45" s="3"/>
    </row>
    <row r="46" spans="1:13" ht="15" customHeight="1">
      <c r="A46" s="13"/>
      <c r="B46" s="17">
        <v>47030000</v>
      </c>
      <c r="C46" s="17">
        <v>44414874</v>
      </c>
      <c r="D46" s="233"/>
      <c r="E46" s="228"/>
      <c r="F46" s="229"/>
      <c r="G46" s="227"/>
      <c r="H46" s="228"/>
      <c r="I46" s="228"/>
      <c r="J46" s="229"/>
      <c r="K46" s="236"/>
      <c r="M46" s="3"/>
    </row>
    <row r="47" spans="1:13" ht="15" customHeight="1">
      <c r="A47" s="13"/>
      <c r="B47" s="19" t="s">
        <v>15</v>
      </c>
      <c r="C47" s="19" t="s">
        <v>15</v>
      </c>
      <c r="D47" s="233"/>
      <c r="E47" s="228"/>
      <c r="F47" s="229"/>
      <c r="G47" s="227"/>
      <c r="H47" s="228"/>
      <c r="I47" s="228"/>
      <c r="J47" s="229"/>
      <c r="K47" s="236"/>
      <c r="M47" s="3"/>
    </row>
    <row r="48" spans="1:13" ht="15" customHeight="1">
      <c r="A48" s="13"/>
      <c r="B48" s="17">
        <v>377639000</v>
      </c>
      <c r="C48" s="17">
        <v>360210954</v>
      </c>
      <c r="D48" s="233"/>
      <c r="E48" s="228"/>
      <c r="F48" s="229"/>
      <c r="G48" s="227"/>
      <c r="H48" s="228"/>
      <c r="I48" s="228"/>
      <c r="J48" s="229"/>
      <c r="K48" s="236"/>
      <c r="M48" s="3"/>
    </row>
    <row r="49" spans="1:13" ht="39" customHeight="1" thickBot="1">
      <c r="A49" s="14"/>
      <c r="B49" s="20"/>
      <c r="C49" s="20"/>
      <c r="D49" s="234"/>
      <c r="E49" s="231"/>
      <c r="F49" s="232"/>
      <c r="G49" s="230"/>
      <c r="H49" s="231"/>
      <c r="I49" s="231"/>
      <c r="J49" s="232"/>
      <c r="K49" s="237"/>
      <c r="M49" s="3"/>
    </row>
    <row r="50" spans="1:13" ht="15" customHeight="1">
      <c r="A50" s="13"/>
      <c r="B50" s="17"/>
      <c r="C50" s="17"/>
      <c r="D50" s="222" t="s">
        <v>53</v>
      </c>
      <c r="E50" s="225"/>
      <c r="F50" s="226"/>
      <c r="G50" s="213" t="s">
        <v>59</v>
      </c>
      <c r="H50" s="225"/>
      <c r="I50" s="225"/>
      <c r="J50" s="226"/>
      <c r="K50" s="235">
        <v>8</v>
      </c>
      <c r="M50" s="6"/>
    </row>
    <row r="51" spans="1:13" ht="15" customHeight="1">
      <c r="A51" s="13" t="s">
        <v>36</v>
      </c>
      <c r="B51" s="21">
        <v>297303000</v>
      </c>
      <c r="C51" s="21">
        <v>274614072</v>
      </c>
      <c r="D51" s="233"/>
      <c r="E51" s="228"/>
      <c r="F51" s="229"/>
      <c r="G51" s="227"/>
      <c r="H51" s="228"/>
      <c r="I51" s="228"/>
      <c r="J51" s="229"/>
      <c r="K51" s="236"/>
      <c r="M51" s="6"/>
    </row>
    <row r="52" spans="1:13" ht="15" customHeight="1">
      <c r="A52" s="13" t="s">
        <v>29</v>
      </c>
      <c r="B52" s="19"/>
      <c r="C52" s="19"/>
      <c r="D52" s="233"/>
      <c r="E52" s="228"/>
      <c r="F52" s="229"/>
      <c r="G52" s="227"/>
      <c r="H52" s="228"/>
      <c r="I52" s="228"/>
      <c r="J52" s="229"/>
      <c r="K52" s="236"/>
      <c r="M52" s="6"/>
    </row>
    <row r="53" spans="1:13" ht="15" customHeight="1">
      <c r="A53" s="13"/>
      <c r="B53" s="21" t="s">
        <v>13</v>
      </c>
      <c r="C53" s="21" t="s">
        <v>13</v>
      </c>
      <c r="D53" s="233"/>
      <c r="E53" s="228"/>
      <c r="F53" s="229"/>
      <c r="G53" s="227"/>
      <c r="H53" s="228"/>
      <c r="I53" s="228"/>
      <c r="J53" s="229"/>
      <c r="K53" s="236"/>
      <c r="M53" s="3"/>
    </row>
    <row r="54" spans="1:13" ht="15" customHeight="1">
      <c r="A54" s="13"/>
      <c r="B54" s="21">
        <v>4407000</v>
      </c>
      <c r="C54" s="21">
        <v>0</v>
      </c>
      <c r="D54" s="233"/>
      <c r="E54" s="228"/>
      <c r="F54" s="229"/>
      <c r="G54" s="227"/>
      <c r="H54" s="228"/>
      <c r="I54" s="228"/>
      <c r="J54" s="229"/>
      <c r="K54" s="236"/>
      <c r="M54" s="3"/>
    </row>
    <row r="55" spans="1:13" ht="15" customHeight="1">
      <c r="A55" s="13"/>
      <c r="B55" s="21" t="s">
        <v>14</v>
      </c>
      <c r="C55" s="21" t="s">
        <v>14</v>
      </c>
      <c r="D55" s="233"/>
      <c r="E55" s="228"/>
      <c r="F55" s="229"/>
      <c r="G55" s="227"/>
      <c r="H55" s="228"/>
      <c r="I55" s="228"/>
      <c r="J55" s="229"/>
      <c r="K55" s="236"/>
      <c r="M55" s="3"/>
    </row>
    <row r="56" spans="1:13" ht="15" customHeight="1">
      <c r="A56" s="13"/>
      <c r="B56" s="21">
        <v>184936000</v>
      </c>
      <c r="C56" s="21">
        <v>174512600</v>
      </c>
      <c r="D56" s="233"/>
      <c r="E56" s="228"/>
      <c r="F56" s="229"/>
      <c r="G56" s="227"/>
      <c r="H56" s="228"/>
      <c r="I56" s="228"/>
      <c r="J56" s="229"/>
      <c r="K56" s="236"/>
      <c r="M56" s="3"/>
    </row>
    <row r="57" spans="1:13" ht="15" customHeight="1">
      <c r="A57" s="13"/>
      <c r="B57" s="21" t="s">
        <v>15</v>
      </c>
      <c r="C57" s="21" t="s">
        <v>15</v>
      </c>
      <c r="D57" s="233"/>
      <c r="E57" s="228"/>
      <c r="F57" s="229"/>
      <c r="G57" s="227"/>
      <c r="H57" s="228"/>
      <c r="I57" s="228"/>
      <c r="J57" s="229"/>
      <c r="K57" s="236"/>
      <c r="M57" s="3"/>
    </row>
    <row r="58" spans="1:13" ht="15" customHeight="1">
      <c r="A58" s="13"/>
      <c r="B58" s="21">
        <v>107960000</v>
      </c>
      <c r="C58" s="21">
        <v>100101472</v>
      </c>
      <c r="D58" s="233"/>
      <c r="E58" s="228"/>
      <c r="F58" s="229"/>
      <c r="G58" s="227"/>
      <c r="H58" s="228"/>
      <c r="I58" s="228"/>
      <c r="J58" s="229"/>
      <c r="K58" s="236"/>
      <c r="M58" s="3"/>
    </row>
    <row r="59" spans="1:13" ht="15" customHeight="1" thickBot="1">
      <c r="A59" s="14"/>
      <c r="B59" s="20"/>
      <c r="C59" s="20"/>
      <c r="D59" s="234"/>
      <c r="E59" s="231"/>
      <c r="F59" s="232"/>
      <c r="G59" s="230"/>
      <c r="H59" s="231"/>
      <c r="I59" s="231"/>
      <c r="J59" s="232"/>
      <c r="K59" s="237"/>
      <c r="M59" s="3"/>
    </row>
    <row r="60" spans="1:13" ht="15" customHeight="1">
      <c r="A60" s="13"/>
      <c r="B60" s="17"/>
      <c r="C60" s="17"/>
      <c r="D60" s="222" t="s">
        <v>43</v>
      </c>
      <c r="E60" s="225"/>
      <c r="F60" s="226"/>
      <c r="G60" s="213" t="s">
        <v>26</v>
      </c>
      <c r="H60" s="225"/>
      <c r="I60" s="225"/>
      <c r="J60" s="226"/>
      <c r="K60" s="235">
        <v>9</v>
      </c>
      <c r="M60" s="6"/>
    </row>
    <row r="61" spans="1:13" ht="15" customHeight="1">
      <c r="A61" s="13" t="s">
        <v>16</v>
      </c>
      <c r="B61" s="17">
        <v>340204000</v>
      </c>
      <c r="C61" s="17">
        <v>330886057</v>
      </c>
      <c r="D61" s="233"/>
      <c r="E61" s="228"/>
      <c r="F61" s="229"/>
      <c r="G61" s="227"/>
      <c r="H61" s="228"/>
      <c r="I61" s="228"/>
      <c r="J61" s="229"/>
      <c r="K61" s="236"/>
      <c r="M61" s="6"/>
    </row>
    <row r="62" spans="1:13" ht="15" customHeight="1">
      <c r="A62" s="13" t="s">
        <v>17</v>
      </c>
      <c r="B62" s="19"/>
      <c r="C62" s="19"/>
      <c r="D62" s="233"/>
      <c r="E62" s="228"/>
      <c r="F62" s="229"/>
      <c r="G62" s="227"/>
      <c r="H62" s="228"/>
      <c r="I62" s="228"/>
      <c r="J62" s="229"/>
      <c r="K62" s="236"/>
      <c r="M62" s="6"/>
    </row>
    <row r="63" spans="1:13" ht="15" customHeight="1">
      <c r="A63" s="13"/>
      <c r="B63" s="19" t="s">
        <v>14</v>
      </c>
      <c r="C63" s="19" t="s">
        <v>14</v>
      </c>
      <c r="D63" s="233"/>
      <c r="E63" s="228"/>
      <c r="F63" s="229"/>
      <c r="G63" s="227"/>
      <c r="H63" s="228"/>
      <c r="I63" s="228"/>
      <c r="J63" s="229"/>
      <c r="K63" s="236"/>
      <c r="M63" s="3"/>
    </row>
    <row r="64" spans="1:13" ht="15" customHeight="1">
      <c r="A64" s="13"/>
      <c r="B64" s="17">
        <v>172761000</v>
      </c>
      <c r="C64" s="17">
        <v>169860127</v>
      </c>
      <c r="D64" s="233"/>
      <c r="E64" s="228"/>
      <c r="F64" s="229"/>
      <c r="G64" s="227"/>
      <c r="H64" s="228"/>
      <c r="I64" s="228"/>
      <c r="J64" s="229"/>
      <c r="K64" s="236"/>
      <c r="M64" s="3"/>
    </row>
    <row r="65" spans="1:13" ht="15" customHeight="1">
      <c r="A65" s="13"/>
      <c r="B65" s="19" t="s">
        <v>15</v>
      </c>
      <c r="C65" s="19" t="s">
        <v>15</v>
      </c>
      <c r="D65" s="233"/>
      <c r="E65" s="228"/>
      <c r="F65" s="229"/>
      <c r="G65" s="227"/>
      <c r="H65" s="228"/>
      <c r="I65" s="228"/>
      <c r="J65" s="229"/>
      <c r="K65" s="236"/>
      <c r="M65" s="3"/>
    </row>
    <row r="66" spans="1:13" ht="15" customHeight="1">
      <c r="A66" s="13"/>
      <c r="B66" s="17">
        <v>167443000</v>
      </c>
      <c r="C66" s="17">
        <v>161025930</v>
      </c>
      <c r="D66" s="233"/>
      <c r="E66" s="228"/>
      <c r="F66" s="229"/>
      <c r="G66" s="227"/>
      <c r="H66" s="228"/>
      <c r="I66" s="228"/>
      <c r="J66" s="229"/>
      <c r="K66" s="236"/>
      <c r="M66" s="3"/>
    </row>
    <row r="67" spans="1:13" ht="15" customHeight="1" thickBot="1">
      <c r="A67" s="14"/>
      <c r="B67" s="20"/>
      <c r="C67" s="20"/>
      <c r="D67" s="234"/>
      <c r="E67" s="231"/>
      <c r="F67" s="232"/>
      <c r="G67" s="230"/>
      <c r="H67" s="231"/>
      <c r="I67" s="231"/>
      <c r="J67" s="232"/>
      <c r="K67" s="237"/>
      <c r="M67" s="3"/>
    </row>
    <row r="68" spans="1:13" ht="15" customHeight="1">
      <c r="A68" s="13"/>
      <c r="B68" s="17"/>
      <c r="C68" s="17"/>
      <c r="D68" s="222" t="s">
        <v>54</v>
      </c>
      <c r="E68" s="214"/>
      <c r="F68" s="215"/>
      <c r="G68" s="213" t="s">
        <v>27</v>
      </c>
      <c r="H68" s="214"/>
      <c r="I68" s="214"/>
      <c r="J68" s="215"/>
      <c r="K68" s="235">
        <v>10</v>
      </c>
      <c r="M68" s="6"/>
    </row>
    <row r="69" spans="1:13" ht="15" customHeight="1">
      <c r="A69" s="13" t="s">
        <v>35</v>
      </c>
      <c r="B69" s="17">
        <v>589417000</v>
      </c>
      <c r="C69" s="17">
        <v>577041845</v>
      </c>
      <c r="D69" s="223"/>
      <c r="E69" s="217"/>
      <c r="F69" s="218"/>
      <c r="G69" s="216"/>
      <c r="H69" s="217"/>
      <c r="I69" s="217"/>
      <c r="J69" s="218"/>
      <c r="K69" s="236"/>
      <c r="M69" s="6"/>
    </row>
    <row r="70" spans="1:13" ht="15" customHeight="1">
      <c r="A70" s="13" t="s">
        <v>29</v>
      </c>
      <c r="B70" s="19"/>
      <c r="C70" s="19"/>
      <c r="D70" s="223"/>
      <c r="E70" s="217"/>
      <c r="F70" s="218"/>
      <c r="G70" s="216"/>
      <c r="H70" s="217"/>
      <c r="I70" s="217"/>
      <c r="J70" s="218"/>
      <c r="K70" s="236"/>
      <c r="M70" s="6"/>
    </row>
    <row r="71" spans="1:13" ht="15" customHeight="1">
      <c r="A71" s="13"/>
      <c r="B71" s="19" t="s">
        <v>14</v>
      </c>
      <c r="C71" s="19" t="s">
        <v>14</v>
      </c>
      <c r="D71" s="223"/>
      <c r="E71" s="217"/>
      <c r="F71" s="218"/>
      <c r="G71" s="216"/>
      <c r="H71" s="217"/>
      <c r="I71" s="217"/>
      <c r="J71" s="218"/>
      <c r="K71" s="236"/>
      <c r="M71" s="3"/>
    </row>
    <row r="72" spans="1:13" ht="15" customHeight="1">
      <c r="A72" s="13"/>
      <c r="B72" s="17">
        <v>39176000</v>
      </c>
      <c r="C72" s="17">
        <v>36954610</v>
      </c>
      <c r="D72" s="223"/>
      <c r="E72" s="217"/>
      <c r="F72" s="218"/>
      <c r="G72" s="216"/>
      <c r="H72" s="217"/>
      <c r="I72" s="217"/>
      <c r="J72" s="218"/>
      <c r="K72" s="236"/>
      <c r="M72" s="3"/>
    </row>
    <row r="73" spans="1:13" ht="15" customHeight="1">
      <c r="A73" s="13"/>
      <c r="B73" s="19" t="s">
        <v>15</v>
      </c>
      <c r="C73" s="19" t="s">
        <v>15</v>
      </c>
      <c r="D73" s="223"/>
      <c r="E73" s="217"/>
      <c r="F73" s="218"/>
      <c r="G73" s="216"/>
      <c r="H73" s="217"/>
      <c r="I73" s="217"/>
      <c r="J73" s="218"/>
      <c r="K73" s="236"/>
      <c r="M73" s="3"/>
    </row>
    <row r="74" spans="1:13" ht="15" customHeight="1">
      <c r="A74" s="13"/>
      <c r="B74" s="17">
        <v>550241000</v>
      </c>
      <c r="C74" s="17">
        <v>540087235</v>
      </c>
      <c r="D74" s="223"/>
      <c r="E74" s="217"/>
      <c r="F74" s="218"/>
      <c r="G74" s="216"/>
      <c r="H74" s="217"/>
      <c r="I74" s="217"/>
      <c r="J74" s="218"/>
      <c r="K74" s="236"/>
      <c r="M74" s="3"/>
    </row>
    <row r="75" spans="1:13" ht="15" customHeight="1" thickBot="1">
      <c r="A75" s="14"/>
      <c r="B75" s="20"/>
      <c r="C75" s="20"/>
      <c r="D75" s="224"/>
      <c r="E75" s="220"/>
      <c r="F75" s="221"/>
      <c r="G75" s="219"/>
      <c r="H75" s="220"/>
      <c r="I75" s="220"/>
      <c r="J75" s="221"/>
      <c r="K75" s="237"/>
      <c r="M75" s="3"/>
    </row>
    <row r="76" spans="1:13" ht="15" customHeight="1">
      <c r="A76" s="13"/>
      <c r="B76" s="17"/>
      <c r="C76" s="17"/>
      <c r="D76" s="222" t="s">
        <v>60</v>
      </c>
      <c r="E76" s="225"/>
      <c r="F76" s="226"/>
      <c r="G76" s="213" t="s">
        <v>48</v>
      </c>
      <c r="H76" s="225"/>
      <c r="I76" s="225"/>
      <c r="J76" s="226"/>
      <c r="K76" s="235">
        <v>11</v>
      </c>
      <c r="M76" s="6"/>
    </row>
    <row r="77" spans="1:13" ht="15" customHeight="1">
      <c r="A77" s="15" t="s">
        <v>18</v>
      </c>
      <c r="B77" s="17">
        <v>96922000</v>
      </c>
      <c r="C77" s="17">
        <v>91684348</v>
      </c>
      <c r="D77" s="233"/>
      <c r="E77" s="228"/>
      <c r="F77" s="229"/>
      <c r="G77" s="227"/>
      <c r="H77" s="228"/>
      <c r="I77" s="228"/>
      <c r="J77" s="229"/>
      <c r="K77" s="236"/>
      <c r="M77" s="6"/>
    </row>
    <row r="78" spans="1:13" ht="15" customHeight="1">
      <c r="A78" s="13" t="s">
        <v>19</v>
      </c>
      <c r="B78" s="19"/>
      <c r="C78" s="19"/>
      <c r="D78" s="233"/>
      <c r="E78" s="228"/>
      <c r="F78" s="229"/>
      <c r="G78" s="227"/>
      <c r="H78" s="228"/>
      <c r="I78" s="228"/>
      <c r="J78" s="229"/>
      <c r="K78" s="236"/>
      <c r="M78" s="6"/>
    </row>
    <row r="79" spans="1:13" ht="15" customHeight="1">
      <c r="A79" s="13"/>
      <c r="B79" s="19" t="s">
        <v>14</v>
      </c>
      <c r="C79" s="19" t="s">
        <v>14</v>
      </c>
      <c r="D79" s="233"/>
      <c r="E79" s="228"/>
      <c r="F79" s="229"/>
      <c r="G79" s="227"/>
      <c r="H79" s="228"/>
      <c r="I79" s="228"/>
      <c r="J79" s="229"/>
      <c r="K79" s="236"/>
      <c r="M79" s="3"/>
    </row>
    <row r="80" spans="1:13" ht="15" customHeight="1">
      <c r="A80" s="13"/>
      <c r="B80" s="17">
        <v>57597000</v>
      </c>
      <c r="C80" s="17">
        <v>54059147</v>
      </c>
      <c r="D80" s="233"/>
      <c r="E80" s="228"/>
      <c r="F80" s="229"/>
      <c r="G80" s="227"/>
      <c r="H80" s="228"/>
      <c r="I80" s="228"/>
      <c r="J80" s="229"/>
      <c r="K80" s="236"/>
      <c r="M80" s="3"/>
    </row>
    <row r="81" spans="1:13" ht="15" customHeight="1">
      <c r="A81" s="13"/>
      <c r="B81" s="19" t="s">
        <v>15</v>
      </c>
      <c r="C81" s="19" t="s">
        <v>15</v>
      </c>
      <c r="D81" s="233"/>
      <c r="E81" s="228"/>
      <c r="F81" s="229"/>
      <c r="G81" s="227"/>
      <c r="H81" s="228"/>
      <c r="I81" s="228"/>
      <c r="J81" s="229"/>
      <c r="K81" s="236"/>
      <c r="M81" s="3"/>
    </row>
    <row r="82" spans="1:13" ht="15" customHeight="1">
      <c r="A82" s="13"/>
      <c r="B82" s="17">
        <v>39325000</v>
      </c>
      <c r="C82" s="17">
        <v>37625201</v>
      </c>
      <c r="D82" s="233"/>
      <c r="E82" s="228"/>
      <c r="F82" s="229"/>
      <c r="G82" s="227"/>
      <c r="H82" s="228"/>
      <c r="I82" s="228"/>
      <c r="J82" s="229"/>
      <c r="K82" s="236"/>
      <c r="M82" s="3"/>
    </row>
    <row r="83" spans="1:13" ht="15" customHeight="1" thickBot="1">
      <c r="A83" s="14"/>
      <c r="B83" s="20"/>
      <c r="C83" s="20"/>
      <c r="D83" s="234"/>
      <c r="E83" s="231"/>
      <c r="F83" s="232"/>
      <c r="G83" s="230"/>
      <c r="H83" s="231"/>
      <c r="I83" s="231"/>
      <c r="J83" s="232"/>
      <c r="K83" s="237"/>
      <c r="M83" s="3"/>
    </row>
    <row r="84" spans="1:13" ht="15" customHeight="1">
      <c r="A84" s="13"/>
      <c r="B84" s="17"/>
      <c r="C84" s="17"/>
      <c r="D84" s="222" t="s">
        <v>61</v>
      </c>
      <c r="E84" s="214"/>
      <c r="F84" s="215"/>
      <c r="G84" s="213" t="s">
        <v>49</v>
      </c>
      <c r="H84" s="214"/>
      <c r="I84" s="214"/>
      <c r="J84" s="215"/>
      <c r="K84" s="235">
        <v>12</v>
      </c>
      <c r="M84" s="6"/>
    </row>
    <row r="85" spans="1:13" ht="15" customHeight="1">
      <c r="A85" s="13" t="s">
        <v>34</v>
      </c>
      <c r="B85" s="17">
        <v>98688000</v>
      </c>
      <c r="C85" s="17">
        <v>92254967</v>
      </c>
      <c r="D85" s="223"/>
      <c r="E85" s="217"/>
      <c r="F85" s="218"/>
      <c r="G85" s="216"/>
      <c r="H85" s="217"/>
      <c r="I85" s="217"/>
      <c r="J85" s="218"/>
      <c r="K85" s="236"/>
      <c r="M85" s="6"/>
    </row>
    <row r="86" spans="1:13" ht="15" customHeight="1">
      <c r="A86" s="13" t="s">
        <v>29</v>
      </c>
      <c r="B86" s="19"/>
      <c r="C86" s="19"/>
      <c r="D86" s="223"/>
      <c r="E86" s="217"/>
      <c r="F86" s="218"/>
      <c r="G86" s="216"/>
      <c r="H86" s="217"/>
      <c r="I86" s="217"/>
      <c r="J86" s="218"/>
      <c r="K86" s="236"/>
      <c r="M86" s="6"/>
    </row>
    <row r="87" spans="1:13" ht="15" customHeight="1">
      <c r="A87" s="13"/>
      <c r="B87" s="19" t="s">
        <v>14</v>
      </c>
      <c r="C87" s="19" t="s">
        <v>14</v>
      </c>
      <c r="D87" s="223"/>
      <c r="E87" s="217"/>
      <c r="F87" s="218"/>
      <c r="G87" s="216"/>
      <c r="H87" s="217"/>
      <c r="I87" s="217"/>
      <c r="J87" s="218"/>
      <c r="K87" s="236"/>
      <c r="M87" s="3"/>
    </row>
    <row r="88" spans="1:13" ht="15" customHeight="1">
      <c r="A88" s="13"/>
      <c r="B88" s="17">
        <v>18342000</v>
      </c>
      <c r="C88" s="17">
        <v>13271505</v>
      </c>
      <c r="D88" s="223"/>
      <c r="E88" s="217"/>
      <c r="F88" s="218"/>
      <c r="G88" s="216"/>
      <c r="H88" s="217"/>
      <c r="I88" s="217"/>
      <c r="J88" s="218"/>
      <c r="K88" s="236"/>
      <c r="M88" s="3"/>
    </row>
    <row r="89" spans="1:13" ht="15" customHeight="1">
      <c r="A89" s="13"/>
      <c r="B89" s="19" t="s">
        <v>15</v>
      </c>
      <c r="C89" s="19" t="s">
        <v>15</v>
      </c>
      <c r="D89" s="223"/>
      <c r="E89" s="217"/>
      <c r="F89" s="218"/>
      <c r="G89" s="216"/>
      <c r="H89" s="217"/>
      <c r="I89" s="217"/>
      <c r="J89" s="218"/>
      <c r="K89" s="236"/>
      <c r="M89" s="3"/>
    </row>
    <row r="90" spans="1:13" ht="15" customHeight="1">
      <c r="A90" s="13"/>
      <c r="B90" s="17">
        <v>80346000</v>
      </c>
      <c r="C90" s="17">
        <v>78983462</v>
      </c>
      <c r="D90" s="223"/>
      <c r="E90" s="217"/>
      <c r="F90" s="218"/>
      <c r="G90" s="216"/>
      <c r="H90" s="217"/>
      <c r="I90" s="217"/>
      <c r="J90" s="218"/>
      <c r="K90" s="236"/>
      <c r="M90" s="3"/>
    </row>
    <row r="91" spans="1:13" ht="15" customHeight="1" thickBot="1">
      <c r="A91" s="14"/>
      <c r="B91" s="20"/>
      <c r="C91" s="20"/>
      <c r="D91" s="224"/>
      <c r="E91" s="220"/>
      <c r="F91" s="221"/>
      <c r="G91" s="219"/>
      <c r="H91" s="220"/>
      <c r="I91" s="220"/>
      <c r="J91" s="221"/>
      <c r="K91" s="237"/>
      <c r="M91" s="3"/>
    </row>
    <row r="92" spans="1:13" ht="15" customHeight="1">
      <c r="A92" s="13"/>
      <c r="B92" s="17"/>
      <c r="C92" s="17"/>
      <c r="D92" s="222" t="s">
        <v>24</v>
      </c>
      <c r="E92" s="214"/>
      <c r="F92" s="215"/>
      <c r="G92" s="213" t="s">
        <v>55</v>
      </c>
      <c r="H92" s="214"/>
      <c r="I92" s="214"/>
      <c r="J92" s="215"/>
      <c r="K92" s="235">
        <v>14</v>
      </c>
      <c r="M92" s="6"/>
    </row>
    <row r="93" spans="1:13" ht="15" customHeight="1">
      <c r="A93" s="13" t="s">
        <v>32</v>
      </c>
      <c r="B93" s="17">
        <v>11587137000</v>
      </c>
      <c r="C93" s="17">
        <v>11583874580</v>
      </c>
      <c r="D93" s="223"/>
      <c r="E93" s="217"/>
      <c r="F93" s="218"/>
      <c r="G93" s="216"/>
      <c r="H93" s="217"/>
      <c r="I93" s="217"/>
      <c r="J93" s="218"/>
      <c r="K93" s="236"/>
      <c r="M93" s="6"/>
    </row>
    <row r="94" spans="1:13" ht="15" customHeight="1">
      <c r="A94" s="13" t="s">
        <v>33</v>
      </c>
      <c r="B94" s="19"/>
      <c r="C94" s="19"/>
      <c r="D94" s="223"/>
      <c r="E94" s="217"/>
      <c r="F94" s="218"/>
      <c r="G94" s="216"/>
      <c r="H94" s="217"/>
      <c r="I94" s="217"/>
      <c r="J94" s="218"/>
      <c r="K94" s="236"/>
      <c r="M94" s="6"/>
    </row>
    <row r="95" spans="1:13" ht="15" customHeight="1">
      <c r="A95" s="13" t="s">
        <v>31</v>
      </c>
      <c r="B95" s="19" t="s">
        <v>15</v>
      </c>
      <c r="C95" s="19" t="s">
        <v>15</v>
      </c>
      <c r="D95" s="223"/>
      <c r="E95" s="217"/>
      <c r="F95" s="218"/>
      <c r="G95" s="216"/>
      <c r="H95" s="217"/>
      <c r="I95" s="217"/>
      <c r="J95" s="218"/>
      <c r="K95" s="236"/>
      <c r="M95" s="3"/>
    </row>
    <row r="96" spans="1:13" ht="15" customHeight="1">
      <c r="A96" s="13"/>
      <c r="B96" s="17">
        <v>11587137000</v>
      </c>
      <c r="C96" s="17">
        <v>11583874580</v>
      </c>
      <c r="D96" s="223"/>
      <c r="E96" s="217"/>
      <c r="F96" s="218"/>
      <c r="G96" s="216"/>
      <c r="H96" s="217"/>
      <c r="I96" s="217"/>
      <c r="J96" s="218"/>
      <c r="K96" s="236"/>
      <c r="M96" s="3"/>
    </row>
    <row r="97" spans="1:13" ht="15" customHeight="1" thickBot="1">
      <c r="A97" s="14"/>
      <c r="B97" s="20"/>
      <c r="C97" s="20"/>
      <c r="D97" s="224"/>
      <c r="E97" s="220"/>
      <c r="F97" s="221"/>
      <c r="G97" s="219"/>
      <c r="H97" s="220"/>
      <c r="I97" s="220"/>
      <c r="J97" s="221"/>
      <c r="K97" s="237"/>
      <c r="M97" s="3"/>
    </row>
    <row r="98" spans="1:13" ht="15" customHeight="1">
      <c r="A98" s="13"/>
      <c r="B98" s="17"/>
      <c r="C98" s="17"/>
      <c r="D98" s="222" t="s">
        <v>56</v>
      </c>
      <c r="E98" s="214"/>
      <c r="F98" s="215"/>
      <c r="G98" s="213" t="s">
        <v>62</v>
      </c>
      <c r="H98" s="214"/>
      <c r="I98" s="214"/>
      <c r="J98" s="215"/>
      <c r="K98" s="235">
        <v>15</v>
      </c>
      <c r="M98" s="6"/>
    </row>
    <row r="99" spans="1:13" ht="15" customHeight="1">
      <c r="A99" s="13" t="s">
        <v>12</v>
      </c>
      <c r="B99" s="17">
        <v>8346796000</v>
      </c>
      <c r="C99" s="17">
        <v>8306074471</v>
      </c>
      <c r="D99" s="223"/>
      <c r="E99" s="217"/>
      <c r="F99" s="218"/>
      <c r="G99" s="216"/>
      <c r="H99" s="217"/>
      <c r="I99" s="217"/>
      <c r="J99" s="218"/>
      <c r="K99" s="236"/>
      <c r="M99" s="6"/>
    </row>
    <row r="100" spans="1:13" ht="15" customHeight="1">
      <c r="A100" s="13"/>
      <c r="B100" s="19"/>
      <c r="C100" s="19"/>
      <c r="D100" s="223"/>
      <c r="E100" s="217"/>
      <c r="F100" s="218"/>
      <c r="G100" s="216"/>
      <c r="H100" s="217"/>
      <c r="I100" s="217"/>
      <c r="J100" s="218"/>
      <c r="K100" s="236"/>
      <c r="M100" s="6"/>
    </row>
    <row r="101" spans="1:14" ht="15" customHeight="1">
      <c r="A101" s="13"/>
      <c r="B101" s="19" t="s">
        <v>28</v>
      </c>
      <c r="C101" s="19" t="s">
        <v>28</v>
      </c>
      <c r="D101" s="223"/>
      <c r="E101" s="217"/>
      <c r="F101" s="218"/>
      <c r="G101" s="216"/>
      <c r="H101" s="217"/>
      <c r="I101" s="217"/>
      <c r="J101" s="218"/>
      <c r="K101" s="236"/>
      <c r="M101" s="11"/>
      <c r="N101" s="11"/>
    </row>
    <row r="102" spans="1:14" ht="15" customHeight="1">
      <c r="A102" s="13"/>
      <c r="B102" s="17">
        <v>992000000</v>
      </c>
      <c r="C102" s="17">
        <v>992000000</v>
      </c>
      <c r="D102" s="223"/>
      <c r="E102" s="217"/>
      <c r="F102" s="218"/>
      <c r="G102" s="216"/>
      <c r="H102" s="217"/>
      <c r="I102" s="217"/>
      <c r="J102" s="218"/>
      <c r="K102" s="236"/>
      <c r="M102" s="11"/>
      <c r="N102" s="11"/>
    </row>
    <row r="103" spans="1:13" ht="15" customHeight="1">
      <c r="A103" s="13"/>
      <c r="B103" s="19" t="s">
        <v>8</v>
      </c>
      <c r="C103" s="19" t="s">
        <v>8</v>
      </c>
      <c r="D103" s="223"/>
      <c r="E103" s="217"/>
      <c r="F103" s="218"/>
      <c r="G103" s="216"/>
      <c r="H103" s="217"/>
      <c r="I103" s="217"/>
      <c r="J103" s="218"/>
      <c r="K103" s="236"/>
      <c r="M103" s="3"/>
    </row>
    <row r="104" spans="1:13" ht="15" customHeight="1">
      <c r="A104" s="13"/>
      <c r="B104" s="17">
        <v>5239558000</v>
      </c>
      <c r="C104" s="17">
        <v>5239454000</v>
      </c>
      <c r="D104" s="223"/>
      <c r="E104" s="217"/>
      <c r="F104" s="218"/>
      <c r="G104" s="216"/>
      <c r="H104" s="217"/>
      <c r="I104" s="217"/>
      <c r="J104" s="218"/>
      <c r="K104" s="236"/>
      <c r="M104" s="3"/>
    </row>
    <row r="105" spans="1:13" ht="15" customHeight="1">
      <c r="A105" s="13"/>
      <c r="B105" s="19" t="s">
        <v>9</v>
      </c>
      <c r="C105" s="19" t="s">
        <v>9</v>
      </c>
      <c r="D105" s="223"/>
      <c r="E105" s="217"/>
      <c r="F105" s="218"/>
      <c r="G105" s="216"/>
      <c r="H105" s="217"/>
      <c r="I105" s="217"/>
      <c r="J105" s="218"/>
      <c r="K105" s="236"/>
      <c r="M105" s="3"/>
    </row>
    <row r="106" spans="1:13" ht="15" customHeight="1">
      <c r="A106" s="13"/>
      <c r="B106" s="17">
        <v>2115238000</v>
      </c>
      <c r="C106" s="17">
        <v>2074620471</v>
      </c>
      <c r="D106" s="223"/>
      <c r="E106" s="217"/>
      <c r="F106" s="218"/>
      <c r="G106" s="216"/>
      <c r="H106" s="217"/>
      <c r="I106" s="217"/>
      <c r="J106" s="218"/>
      <c r="K106" s="236"/>
      <c r="M106" s="3"/>
    </row>
    <row r="107" spans="1:13" ht="15" customHeight="1" thickBot="1">
      <c r="A107" s="14"/>
      <c r="B107" s="20"/>
      <c r="C107" s="20"/>
      <c r="D107" s="224"/>
      <c r="E107" s="220"/>
      <c r="F107" s="221"/>
      <c r="G107" s="219"/>
      <c r="H107" s="220"/>
      <c r="I107" s="220"/>
      <c r="J107" s="221"/>
      <c r="K107" s="237"/>
      <c r="M107" s="3"/>
    </row>
    <row r="108" spans="1:13" ht="15" customHeight="1">
      <c r="A108" s="13"/>
      <c r="B108" s="17"/>
      <c r="C108" s="17"/>
      <c r="D108" s="222" t="s">
        <v>57</v>
      </c>
      <c r="E108" s="214"/>
      <c r="F108" s="215"/>
      <c r="G108" s="213" t="s">
        <v>44</v>
      </c>
      <c r="H108" s="214"/>
      <c r="I108" s="214"/>
      <c r="J108" s="215"/>
      <c r="K108" s="235">
        <v>16</v>
      </c>
      <c r="M108" s="6"/>
    </row>
    <row r="109" spans="1:13" ht="15" customHeight="1">
      <c r="A109" s="13" t="s">
        <v>30</v>
      </c>
      <c r="B109" s="17">
        <v>69558689000</v>
      </c>
      <c r="C109" s="17">
        <v>68809001578</v>
      </c>
      <c r="D109" s="223"/>
      <c r="E109" s="217"/>
      <c r="F109" s="218"/>
      <c r="G109" s="216"/>
      <c r="H109" s="217"/>
      <c r="I109" s="217"/>
      <c r="J109" s="218"/>
      <c r="K109" s="236"/>
      <c r="M109" s="6"/>
    </row>
    <row r="110" spans="1:13" ht="15" customHeight="1">
      <c r="A110" s="13" t="s">
        <v>29</v>
      </c>
      <c r="B110" s="18"/>
      <c r="C110" s="18"/>
      <c r="D110" s="223"/>
      <c r="E110" s="217"/>
      <c r="F110" s="218"/>
      <c r="G110" s="216"/>
      <c r="H110" s="217"/>
      <c r="I110" s="217"/>
      <c r="J110" s="218"/>
      <c r="K110" s="236"/>
      <c r="M110" s="6"/>
    </row>
    <row r="111" spans="1:13" ht="15" customHeight="1">
      <c r="A111" s="13"/>
      <c r="B111" s="19" t="s">
        <v>13</v>
      </c>
      <c r="C111" s="19" t="s">
        <v>13</v>
      </c>
      <c r="D111" s="223"/>
      <c r="E111" s="217"/>
      <c r="F111" s="218"/>
      <c r="G111" s="216"/>
      <c r="H111" s="217"/>
      <c r="I111" s="217"/>
      <c r="J111" s="218"/>
      <c r="K111" s="236"/>
      <c r="M111" s="3"/>
    </row>
    <row r="112" spans="1:13" ht="15" customHeight="1">
      <c r="A112" s="13"/>
      <c r="B112" s="17">
        <v>20400365000</v>
      </c>
      <c r="C112" s="17">
        <v>20188675361</v>
      </c>
      <c r="D112" s="223"/>
      <c r="E112" s="217"/>
      <c r="F112" s="218"/>
      <c r="G112" s="216"/>
      <c r="H112" s="217"/>
      <c r="I112" s="217"/>
      <c r="J112" s="218"/>
      <c r="K112" s="236"/>
      <c r="M112" s="3"/>
    </row>
    <row r="113" spans="1:13" ht="15" customHeight="1">
      <c r="A113" s="13"/>
      <c r="B113" s="19" t="s">
        <v>14</v>
      </c>
      <c r="C113" s="19" t="s">
        <v>14</v>
      </c>
      <c r="D113" s="223"/>
      <c r="E113" s="217"/>
      <c r="F113" s="218"/>
      <c r="G113" s="216"/>
      <c r="H113" s="217"/>
      <c r="I113" s="217"/>
      <c r="J113" s="218"/>
      <c r="K113" s="236"/>
      <c r="M113" s="3"/>
    </row>
    <row r="114" spans="1:13" ht="15" customHeight="1">
      <c r="A114" s="13"/>
      <c r="B114" s="17">
        <v>1155353000</v>
      </c>
      <c r="C114" s="17">
        <v>1576719989</v>
      </c>
      <c r="D114" s="223"/>
      <c r="E114" s="217"/>
      <c r="F114" s="218"/>
      <c r="G114" s="216"/>
      <c r="H114" s="217"/>
      <c r="I114" s="217"/>
      <c r="J114" s="218"/>
      <c r="K114" s="236"/>
      <c r="M114" s="3"/>
    </row>
    <row r="115" spans="1:13" ht="15" customHeight="1">
      <c r="A115" s="13"/>
      <c r="B115" s="19" t="s">
        <v>15</v>
      </c>
      <c r="C115" s="19" t="s">
        <v>15</v>
      </c>
      <c r="D115" s="223"/>
      <c r="E115" s="217"/>
      <c r="F115" s="218"/>
      <c r="G115" s="216"/>
      <c r="H115" s="217"/>
      <c r="I115" s="217"/>
      <c r="J115" s="218"/>
      <c r="K115" s="236"/>
      <c r="M115" s="3"/>
    </row>
    <row r="116" spans="1:13" ht="15" customHeight="1">
      <c r="A116" s="13"/>
      <c r="B116" s="17">
        <v>48002971000</v>
      </c>
      <c r="C116" s="17">
        <v>47043606228</v>
      </c>
      <c r="D116" s="223"/>
      <c r="E116" s="217"/>
      <c r="F116" s="218"/>
      <c r="G116" s="216"/>
      <c r="H116" s="217"/>
      <c r="I116" s="217"/>
      <c r="J116" s="218"/>
      <c r="K116" s="236"/>
      <c r="M116" s="3"/>
    </row>
    <row r="117" spans="1:13" ht="39" customHeight="1" thickBot="1">
      <c r="A117" s="14"/>
      <c r="B117" s="20"/>
      <c r="C117" s="20"/>
      <c r="D117" s="224"/>
      <c r="E117" s="220"/>
      <c r="F117" s="221"/>
      <c r="G117" s="219"/>
      <c r="H117" s="220"/>
      <c r="I117" s="220"/>
      <c r="J117" s="221"/>
      <c r="K117" s="237"/>
      <c r="M117" s="3"/>
    </row>
    <row r="118" ht="23.25" customHeight="1">
      <c r="A118" s="5"/>
    </row>
    <row r="119" ht="13.5">
      <c r="A119" s="10"/>
    </row>
    <row r="120" ht="13.5">
      <c r="A120" s="10"/>
    </row>
    <row r="121" ht="14.25">
      <c r="A121" s="8"/>
    </row>
  </sheetData>
  <sheetProtection/>
  <mergeCells count="48">
    <mergeCell ref="M4:M5"/>
    <mergeCell ref="N4:N5"/>
    <mergeCell ref="A4:A5"/>
    <mergeCell ref="D4:F5"/>
    <mergeCell ref="G4:J5"/>
    <mergeCell ref="K4:K5"/>
    <mergeCell ref="L4:L5"/>
    <mergeCell ref="K6:K13"/>
    <mergeCell ref="D98:F107"/>
    <mergeCell ref="G98:J107"/>
    <mergeCell ref="K98:K107"/>
    <mergeCell ref="E3:F3"/>
    <mergeCell ref="J3:K3"/>
    <mergeCell ref="K24:K31"/>
    <mergeCell ref="D32:F41"/>
    <mergeCell ref="G32:J41"/>
    <mergeCell ref="K32:K41"/>
    <mergeCell ref="D42:F49"/>
    <mergeCell ref="D84:F91"/>
    <mergeCell ref="G84:J91"/>
    <mergeCell ref="K84:K91"/>
    <mergeCell ref="D68:F75"/>
    <mergeCell ref="G68:J75"/>
    <mergeCell ref="D108:F117"/>
    <mergeCell ref="G108:J117"/>
    <mergeCell ref="K108:K117"/>
    <mergeCell ref="D92:F97"/>
    <mergeCell ref="G92:J97"/>
    <mergeCell ref="K92:K97"/>
    <mergeCell ref="K68:K75"/>
    <mergeCell ref="D76:F83"/>
    <mergeCell ref="K76:K83"/>
    <mergeCell ref="D14:F23"/>
    <mergeCell ref="G14:J23"/>
    <mergeCell ref="G76:J83"/>
    <mergeCell ref="K14:K23"/>
    <mergeCell ref="K50:K59"/>
    <mergeCell ref="K60:K67"/>
    <mergeCell ref="K42:K49"/>
    <mergeCell ref="G6:J13"/>
    <mergeCell ref="D6:F13"/>
    <mergeCell ref="G60:J67"/>
    <mergeCell ref="D60:F67"/>
    <mergeCell ref="G42:J49"/>
    <mergeCell ref="D50:F59"/>
    <mergeCell ref="G50:J59"/>
    <mergeCell ref="D24:F31"/>
    <mergeCell ref="G24:J31"/>
  </mergeCells>
  <printOptions horizontalCentered="1"/>
  <pageMargins left="0.7086614173228347" right="0.7086614173228347" top="0.7480314960629921" bottom="0.35433070866141736" header="0.31496062992125984" footer="0.31496062992125984"/>
  <pageSetup horizontalDpi="600" verticalDpi="600" orientation="landscape" paperSize="9" scale="65" r:id="rId2"/>
  <headerFooter>
    <oddHeader>&amp;C&amp;16&amp;P</oddHeader>
    <oddFooter>&amp;C&amp;16&amp;P</oddFooter>
  </headerFooter>
  <rowBreaks count="2" manualBreakCount="2">
    <brk id="49" max="10" man="1"/>
    <brk id="97" max="10" man="1"/>
  </rowBreaks>
  <drawing r:id="rId1"/>
</worksheet>
</file>

<file path=xl/worksheets/sheet3.xml><?xml version="1.0" encoding="utf-8"?>
<worksheet xmlns="http://schemas.openxmlformats.org/spreadsheetml/2006/main" xmlns:r="http://schemas.openxmlformats.org/officeDocument/2006/relationships">
  <dimension ref="A1:P612"/>
  <sheetViews>
    <sheetView view="pageBreakPreview" zoomScale="70" zoomScaleSheetLayoutView="70" zoomScalePageLayoutView="0" workbookViewId="0" topLeftCell="A1">
      <selection activeCell="H1" sqref="H1:I2"/>
    </sheetView>
  </sheetViews>
  <sheetFormatPr defaultColWidth="9.00390625" defaultRowHeight="13.5"/>
  <cols>
    <col min="1" max="1" width="3.25390625" style="23" customWidth="1"/>
    <col min="2" max="2" width="13.875" style="23" customWidth="1"/>
    <col min="3" max="4" width="15.25390625" style="23" customWidth="1"/>
    <col min="5" max="5" width="11.125" style="23" customWidth="1"/>
    <col min="6" max="6" width="2.875" style="23" customWidth="1"/>
    <col min="7" max="7" width="0.875" style="23" customWidth="1"/>
    <col min="8" max="8" width="39.375" style="23" customWidth="1"/>
    <col min="9" max="10" width="15.125" style="23" customWidth="1"/>
    <col min="11" max="11" width="40.625" style="23" customWidth="1"/>
    <col min="12" max="13" width="13.125" style="23" customWidth="1"/>
    <col min="14" max="14" width="3.50390625" style="23" customWidth="1"/>
    <col min="15" max="16384" width="9.00390625" style="23" customWidth="1"/>
  </cols>
  <sheetData>
    <row r="1" spans="2:14" ht="14.25" customHeight="1">
      <c r="B1" s="283" t="s">
        <v>64</v>
      </c>
      <c r="C1" s="283"/>
      <c r="D1" s="283"/>
      <c r="E1" s="24"/>
      <c r="H1" s="284"/>
      <c r="I1" s="285"/>
      <c r="J1" s="286"/>
      <c r="K1" s="287"/>
      <c r="L1" s="287"/>
      <c r="M1" s="287"/>
      <c r="N1" s="25"/>
    </row>
    <row r="2" spans="2:14" ht="14.25" customHeight="1">
      <c r="B2" s="283"/>
      <c r="C2" s="283"/>
      <c r="D2" s="283"/>
      <c r="E2" s="24"/>
      <c r="H2" s="285"/>
      <c r="I2" s="285"/>
      <c r="J2" s="240"/>
      <c r="K2" s="240"/>
      <c r="L2" s="240"/>
      <c r="M2" s="240"/>
      <c r="N2" s="22"/>
    </row>
    <row r="3" spans="2:14" ht="14.25" customHeight="1" thickBot="1">
      <c r="B3" s="26"/>
      <c r="C3" s="27"/>
      <c r="D3" s="27"/>
      <c r="E3" s="28"/>
      <c r="F3" s="28"/>
      <c r="G3" s="28"/>
      <c r="H3" s="28"/>
      <c r="I3" s="28"/>
      <c r="J3" s="22"/>
      <c r="K3" s="22"/>
      <c r="L3" s="288" t="s">
        <v>65</v>
      </c>
      <c r="M3" s="288"/>
      <c r="N3" s="22"/>
    </row>
    <row r="4" spans="2:14" ht="15.75" customHeight="1">
      <c r="B4" s="289" t="s">
        <v>66</v>
      </c>
      <c r="C4" s="291" t="s">
        <v>67</v>
      </c>
      <c r="D4" s="291" t="s">
        <v>68</v>
      </c>
      <c r="E4" s="293" t="s">
        <v>69</v>
      </c>
      <c r="F4" s="294"/>
      <c r="G4" s="294"/>
      <c r="H4" s="294"/>
      <c r="I4" s="294"/>
      <c r="J4" s="294"/>
      <c r="K4" s="294"/>
      <c r="L4" s="294"/>
      <c r="M4" s="295"/>
      <c r="N4" s="29"/>
    </row>
    <row r="5" spans="2:14" ht="15.75" customHeight="1" thickBot="1">
      <c r="B5" s="290"/>
      <c r="C5" s="292"/>
      <c r="D5" s="292"/>
      <c r="E5" s="30" t="s">
        <v>70</v>
      </c>
      <c r="F5" s="296" t="s">
        <v>71</v>
      </c>
      <c r="G5" s="297"/>
      <c r="H5" s="298"/>
      <c r="I5" s="31" t="s">
        <v>72</v>
      </c>
      <c r="J5" s="31" t="s">
        <v>73</v>
      </c>
      <c r="K5" s="32" t="s">
        <v>74</v>
      </c>
      <c r="L5" s="33" t="s">
        <v>75</v>
      </c>
      <c r="M5" s="34" t="s">
        <v>76</v>
      </c>
      <c r="N5" s="35"/>
    </row>
    <row r="6" spans="2:14" ht="14.25" customHeight="1">
      <c r="B6" s="36"/>
      <c r="C6" s="37" t="s">
        <v>77</v>
      </c>
      <c r="D6" s="37" t="s">
        <v>77</v>
      </c>
      <c r="E6" s="38"/>
      <c r="F6" s="39"/>
      <c r="G6" s="40"/>
      <c r="H6" s="41"/>
      <c r="I6" s="42" t="s">
        <v>77</v>
      </c>
      <c r="J6" s="42" t="s">
        <v>77</v>
      </c>
      <c r="K6" s="43"/>
      <c r="L6" s="44"/>
      <c r="M6" s="45"/>
      <c r="N6" s="46"/>
    </row>
    <row r="7" spans="1:14" ht="14.25" customHeight="1">
      <c r="A7" s="47"/>
      <c r="B7" s="36" t="s">
        <v>78</v>
      </c>
      <c r="C7" s="48">
        <f>SUM(I7:I20)</f>
        <v>2996797000</v>
      </c>
      <c r="D7" s="48">
        <f>SUM(J7:J20)</f>
        <v>2962760446</v>
      </c>
      <c r="E7" s="38" t="s">
        <v>79</v>
      </c>
      <c r="F7" s="49">
        <v>1</v>
      </c>
      <c r="G7" s="50"/>
      <c r="H7" s="41" t="s">
        <v>80</v>
      </c>
      <c r="I7" s="51">
        <v>14631000</v>
      </c>
      <c r="J7" s="52">
        <v>12782756</v>
      </c>
      <c r="K7" s="53" t="s">
        <v>81</v>
      </c>
      <c r="L7" s="53"/>
      <c r="M7" s="54"/>
      <c r="N7" s="55"/>
    </row>
    <row r="8" spans="1:14" ht="14.25" customHeight="1">
      <c r="A8" s="47"/>
      <c r="B8" s="36" t="s">
        <v>82</v>
      </c>
      <c r="C8" s="48"/>
      <c r="D8" s="37"/>
      <c r="E8" s="56"/>
      <c r="F8" s="49"/>
      <c r="G8" s="40"/>
      <c r="H8" s="41"/>
      <c r="I8" s="51"/>
      <c r="J8" s="52"/>
      <c r="K8" s="43"/>
      <c r="L8" s="53"/>
      <c r="M8" s="54"/>
      <c r="N8" s="57"/>
    </row>
    <row r="9" spans="2:14" ht="14.25" customHeight="1">
      <c r="B9" s="58"/>
      <c r="C9" s="48" t="s">
        <v>83</v>
      </c>
      <c r="D9" s="48" t="s">
        <v>83</v>
      </c>
      <c r="E9" s="56"/>
      <c r="F9" s="49"/>
      <c r="G9" s="50"/>
      <c r="H9" s="59"/>
      <c r="I9" s="60"/>
      <c r="J9" s="60"/>
      <c r="K9" s="43"/>
      <c r="L9" s="53"/>
      <c r="M9" s="54"/>
      <c r="N9" s="55"/>
    </row>
    <row r="10" spans="2:14" ht="14.25" customHeight="1">
      <c r="B10" s="36"/>
      <c r="C10" s="48">
        <v>0</v>
      </c>
      <c r="D10" s="48">
        <f>1134088+2336068</f>
        <v>3470156</v>
      </c>
      <c r="E10" s="56" t="s">
        <v>78</v>
      </c>
      <c r="F10" s="49">
        <v>2</v>
      </c>
      <c r="G10" s="50"/>
      <c r="H10" s="61" t="s">
        <v>84</v>
      </c>
      <c r="I10" s="60">
        <v>2933369000</v>
      </c>
      <c r="J10" s="42">
        <v>2922086180</v>
      </c>
      <c r="K10" s="62" t="s">
        <v>85</v>
      </c>
      <c r="L10" s="53" t="s">
        <v>86</v>
      </c>
      <c r="M10" s="54" t="s">
        <v>87</v>
      </c>
      <c r="N10" s="55"/>
    </row>
    <row r="11" spans="2:14" ht="14.25" customHeight="1">
      <c r="B11" s="58"/>
      <c r="C11" s="48" t="s">
        <v>88</v>
      </c>
      <c r="D11" s="48" t="s">
        <v>88</v>
      </c>
      <c r="E11" s="56" t="s">
        <v>89</v>
      </c>
      <c r="F11" s="49"/>
      <c r="G11" s="40"/>
      <c r="H11" s="41"/>
      <c r="I11" s="60"/>
      <c r="J11" s="60"/>
      <c r="K11" s="43" t="s">
        <v>90</v>
      </c>
      <c r="L11" s="53"/>
      <c r="M11" s="54"/>
      <c r="N11" s="57"/>
    </row>
    <row r="12" spans="2:14" ht="14.25" customHeight="1">
      <c r="B12" s="58"/>
      <c r="C12" s="48">
        <v>501902000</v>
      </c>
      <c r="D12" s="48">
        <v>482350605</v>
      </c>
      <c r="E12" s="56"/>
      <c r="F12" s="49"/>
      <c r="G12" s="50"/>
      <c r="H12" s="59"/>
      <c r="I12" s="60"/>
      <c r="J12" s="60"/>
      <c r="K12" s="43"/>
      <c r="L12" s="53"/>
      <c r="M12" s="54"/>
      <c r="N12" s="46"/>
    </row>
    <row r="13" spans="2:14" ht="14.25" customHeight="1">
      <c r="B13" s="58"/>
      <c r="C13" s="48" t="s">
        <v>91</v>
      </c>
      <c r="D13" s="48" t="s">
        <v>91</v>
      </c>
      <c r="E13" s="56"/>
      <c r="F13" s="49">
        <v>3</v>
      </c>
      <c r="G13" s="50"/>
      <c r="H13" s="61" t="s">
        <v>92</v>
      </c>
      <c r="I13" s="60">
        <v>42589000</v>
      </c>
      <c r="J13" s="60">
        <v>24442705</v>
      </c>
      <c r="K13" s="53" t="s">
        <v>81</v>
      </c>
      <c r="L13" s="53"/>
      <c r="M13" s="54"/>
      <c r="N13" s="46"/>
    </row>
    <row r="14" spans="2:14" ht="14.25" customHeight="1">
      <c r="B14" s="58"/>
      <c r="C14" s="48">
        <f>C7-C12-C10</f>
        <v>2494895000</v>
      </c>
      <c r="D14" s="48">
        <f>D7-D12-D10</f>
        <v>2476939685</v>
      </c>
      <c r="E14" s="56"/>
      <c r="F14" s="49"/>
      <c r="G14" s="50"/>
      <c r="H14" s="59"/>
      <c r="I14" s="60"/>
      <c r="J14" s="60"/>
      <c r="K14" s="63" t="s">
        <v>93</v>
      </c>
      <c r="L14" s="53"/>
      <c r="M14" s="54"/>
      <c r="N14" s="46"/>
    </row>
    <row r="15" spans="2:14" ht="14.25" customHeight="1">
      <c r="B15" s="58"/>
      <c r="C15" s="64"/>
      <c r="D15" s="48"/>
      <c r="E15" s="56"/>
      <c r="F15" s="49"/>
      <c r="G15" s="50"/>
      <c r="H15" s="59"/>
      <c r="I15" s="60"/>
      <c r="J15" s="60"/>
      <c r="K15" s="65" t="s">
        <v>94</v>
      </c>
      <c r="L15" s="53"/>
      <c r="M15" s="54"/>
      <c r="N15" s="46"/>
    </row>
    <row r="16" spans="2:14" ht="14.25" customHeight="1">
      <c r="B16" s="58"/>
      <c r="C16" s="64"/>
      <c r="D16" s="48"/>
      <c r="E16" s="38"/>
      <c r="F16" s="49"/>
      <c r="G16" s="50"/>
      <c r="H16" s="59"/>
      <c r="I16" s="60"/>
      <c r="J16" s="60"/>
      <c r="K16" s="65"/>
      <c r="L16" s="53"/>
      <c r="M16" s="54"/>
      <c r="N16" s="46"/>
    </row>
    <row r="17" spans="2:14" ht="14.25" customHeight="1">
      <c r="B17" s="58"/>
      <c r="C17" s="64"/>
      <c r="D17" s="48"/>
      <c r="E17" s="56"/>
      <c r="F17" s="49">
        <v>4</v>
      </c>
      <c r="G17" s="50"/>
      <c r="H17" s="59" t="s">
        <v>95</v>
      </c>
      <c r="I17" s="60">
        <v>7771000</v>
      </c>
      <c r="J17" s="60">
        <v>3448805</v>
      </c>
      <c r="K17" s="43" t="s">
        <v>96</v>
      </c>
      <c r="L17" s="53" t="s">
        <v>97</v>
      </c>
      <c r="M17" s="54" t="s">
        <v>98</v>
      </c>
      <c r="N17" s="46"/>
    </row>
    <row r="18" spans="2:14" ht="14.25" customHeight="1">
      <c r="B18" s="58"/>
      <c r="C18" s="64"/>
      <c r="D18" s="48"/>
      <c r="E18" s="56"/>
      <c r="F18" s="49"/>
      <c r="G18" s="50"/>
      <c r="H18" s="59"/>
      <c r="I18" s="60"/>
      <c r="J18" s="60"/>
      <c r="K18" s="43"/>
      <c r="L18" s="53"/>
      <c r="M18" s="54"/>
      <c r="N18" s="46"/>
    </row>
    <row r="19" spans="2:14" ht="14.25" customHeight="1">
      <c r="B19" s="58"/>
      <c r="C19" s="64"/>
      <c r="D19" s="48"/>
      <c r="E19" s="56"/>
      <c r="F19" s="49">
        <v>5</v>
      </c>
      <c r="G19" s="50"/>
      <c r="H19" s="59" t="s">
        <v>99</v>
      </c>
      <c r="I19" s="60">
        <v>-1563000</v>
      </c>
      <c r="J19" s="60">
        <v>0</v>
      </c>
      <c r="K19" s="53" t="s">
        <v>81</v>
      </c>
      <c r="L19" s="53"/>
      <c r="M19" s="54"/>
      <c r="N19" s="46"/>
    </row>
    <row r="20" spans="2:14" ht="14.25" customHeight="1" thickBot="1">
      <c r="B20" s="58"/>
      <c r="C20" s="48"/>
      <c r="D20" s="48"/>
      <c r="E20" s="38"/>
      <c r="F20" s="49"/>
      <c r="G20" s="50"/>
      <c r="H20" s="59"/>
      <c r="I20" s="66"/>
      <c r="J20" s="66"/>
      <c r="K20" s="43"/>
      <c r="L20" s="44"/>
      <c r="M20" s="45"/>
      <c r="N20" s="46"/>
    </row>
    <row r="21" spans="2:14" ht="14.25" customHeight="1">
      <c r="B21" s="67"/>
      <c r="C21" s="68"/>
      <c r="D21" s="68"/>
      <c r="E21" s="69"/>
      <c r="F21" s="70"/>
      <c r="G21" s="71"/>
      <c r="H21" s="72"/>
      <c r="I21" s="73"/>
      <c r="J21" s="73"/>
      <c r="K21" s="74"/>
      <c r="L21" s="75"/>
      <c r="M21" s="76"/>
      <c r="N21" s="46"/>
    </row>
    <row r="22" spans="1:14" ht="14.25" customHeight="1">
      <c r="A22" s="47"/>
      <c r="B22" s="36" t="s">
        <v>100</v>
      </c>
      <c r="C22" s="48">
        <f>SUM(I21:I46)</f>
        <v>522365000</v>
      </c>
      <c r="D22" s="48">
        <f>SUM(J21:J46)</f>
        <v>459427488</v>
      </c>
      <c r="E22" s="38" t="s">
        <v>101</v>
      </c>
      <c r="F22" s="49">
        <v>1</v>
      </c>
      <c r="G22" s="50"/>
      <c r="H22" s="41" t="s">
        <v>102</v>
      </c>
      <c r="I22" s="51">
        <v>8098000</v>
      </c>
      <c r="J22" s="52">
        <v>8098000</v>
      </c>
      <c r="K22" s="53" t="s">
        <v>81</v>
      </c>
      <c r="L22" s="53"/>
      <c r="M22" s="54"/>
      <c r="N22" s="55"/>
    </row>
    <row r="23" spans="1:14" ht="14.25" customHeight="1">
      <c r="A23" s="47"/>
      <c r="B23" s="36" t="s">
        <v>103</v>
      </c>
      <c r="C23" s="48"/>
      <c r="D23" s="37"/>
      <c r="E23" s="56" t="s">
        <v>104</v>
      </c>
      <c r="F23" s="49"/>
      <c r="G23" s="40"/>
      <c r="H23" s="41"/>
      <c r="I23" s="51"/>
      <c r="J23" s="52"/>
      <c r="K23" s="65" t="s">
        <v>105</v>
      </c>
      <c r="L23" s="53"/>
      <c r="M23" s="54"/>
      <c r="N23" s="57"/>
    </row>
    <row r="24" spans="2:14" ht="14.25" customHeight="1">
      <c r="B24" s="36" t="s">
        <v>106</v>
      </c>
      <c r="C24" s="48" t="s">
        <v>83</v>
      </c>
      <c r="D24" s="48" t="s">
        <v>83</v>
      </c>
      <c r="E24" s="56"/>
      <c r="F24" s="49"/>
      <c r="G24" s="50"/>
      <c r="H24" s="59"/>
      <c r="I24" s="60"/>
      <c r="J24" s="60"/>
      <c r="K24" s="43" t="s">
        <v>107</v>
      </c>
      <c r="L24" s="53"/>
      <c r="M24" s="54"/>
      <c r="N24" s="55"/>
    </row>
    <row r="25" spans="2:14" ht="14.25" customHeight="1">
      <c r="B25" s="36"/>
      <c r="C25" s="48">
        <f>4049000+443000000</f>
        <v>447049000</v>
      </c>
      <c r="D25" s="48">
        <f>4049000+391000000</f>
        <v>395049000</v>
      </c>
      <c r="E25" s="56"/>
      <c r="F25" s="49"/>
      <c r="G25" s="50"/>
      <c r="H25" s="59"/>
      <c r="I25" s="60"/>
      <c r="J25" s="60"/>
      <c r="K25" s="43"/>
      <c r="L25" s="53"/>
      <c r="M25" s="54"/>
      <c r="N25" s="55"/>
    </row>
    <row r="26" spans="2:14" ht="14.25" customHeight="1">
      <c r="B26" s="36"/>
      <c r="C26" s="48" t="s">
        <v>88</v>
      </c>
      <c r="D26" s="48" t="s">
        <v>88</v>
      </c>
      <c r="E26" s="56"/>
      <c r="F26" s="49">
        <v>2</v>
      </c>
      <c r="G26" s="50"/>
      <c r="H26" s="61" t="s">
        <v>108</v>
      </c>
      <c r="I26" s="60">
        <v>29076000</v>
      </c>
      <c r="J26" s="60">
        <v>18763730</v>
      </c>
      <c r="K26" s="65" t="s">
        <v>109</v>
      </c>
      <c r="L26" s="53" t="s">
        <v>110</v>
      </c>
      <c r="M26" s="54" t="s">
        <v>111</v>
      </c>
      <c r="N26" s="55"/>
    </row>
    <row r="27" spans="2:14" ht="14.25" customHeight="1">
      <c r="B27" s="58"/>
      <c r="C27" s="48">
        <f>36897000+104000</f>
        <v>37001000</v>
      </c>
      <c r="D27" s="48">
        <f>36896275+13080</f>
        <v>36909355</v>
      </c>
      <c r="E27" s="56"/>
      <c r="F27" s="49"/>
      <c r="G27" s="50"/>
      <c r="H27" s="59"/>
      <c r="I27" s="60"/>
      <c r="J27" s="60"/>
      <c r="K27" s="65" t="s">
        <v>112</v>
      </c>
      <c r="L27" s="53" t="s">
        <v>110</v>
      </c>
      <c r="M27" s="54" t="s">
        <v>113</v>
      </c>
      <c r="N27" s="57"/>
    </row>
    <row r="28" spans="2:14" ht="14.25" customHeight="1">
      <c r="B28" s="58"/>
      <c r="C28" s="48" t="s">
        <v>91</v>
      </c>
      <c r="D28" s="48" t="s">
        <v>91</v>
      </c>
      <c r="E28" s="56"/>
      <c r="F28" s="49"/>
      <c r="G28" s="50"/>
      <c r="H28" s="59"/>
      <c r="I28" s="60"/>
      <c r="J28" s="60"/>
      <c r="K28" s="65" t="s">
        <v>114</v>
      </c>
      <c r="L28" s="53" t="s">
        <v>110</v>
      </c>
      <c r="M28" s="54" t="s">
        <v>115</v>
      </c>
      <c r="N28" s="46"/>
    </row>
    <row r="29" spans="2:14" ht="14.25" customHeight="1">
      <c r="B29" s="58"/>
      <c r="C29" s="48">
        <f>C22-C25-C27</f>
        <v>38315000</v>
      </c>
      <c r="D29" s="48">
        <f>D22-D25-D27</f>
        <v>27469133</v>
      </c>
      <c r="E29" s="56"/>
      <c r="F29" s="49"/>
      <c r="G29" s="50"/>
      <c r="H29" s="59"/>
      <c r="I29" s="60"/>
      <c r="J29" s="60"/>
      <c r="K29" s="65" t="s">
        <v>116</v>
      </c>
      <c r="L29" s="53" t="s">
        <v>110</v>
      </c>
      <c r="M29" s="54" t="s">
        <v>117</v>
      </c>
      <c r="N29" s="46"/>
    </row>
    <row r="30" spans="2:14" ht="14.25" customHeight="1">
      <c r="B30" s="58"/>
      <c r="C30" s="48"/>
      <c r="D30" s="48"/>
      <c r="E30" s="56"/>
      <c r="F30" s="49"/>
      <c r="G30" s="50"/>
      <c r="H30" s="59"/>
      <c r="I30" s="60"/>
      <c r="J30" s="60"/>
      <c r="K30" s="65" t="s">
        <v>118</v>
      </c>
      <c r="L30" s="53" t="s">
        <v>110</v>
      </c>
      <c r="M30" s="54" t="s">
        <v>119</v>
      </c>
      <c r="N30" s="46"/>
    </row>
    <row r="31" spans="2:14" ht="14.25" customHeight="1">
      <c r="B31" s="58"/>
      <c r="C31" s="48"/>
      <c r="D31" s="48"/>
      <c r="E31" s="56"/>
      <c r="F31" s="49"/>
      <c r="G31" s="50"/>
      <c r="H31" s="59"/>
      <c r="I31" s="60"/>
      <c r="J31" s="60"/>
      <c r="K31" s="65" t="s">
        <v>120</v>
      </c>
      <c r="L31" s="53" t="s">
        <v>110</v>
      </c>
      <c r="M31" s="54" t="s">
        <v>119</v>
      </c>
      <c r="N31" s="46"/>
    </row>
    <row r="32" spans="2:14" ht="14.25" customHeight="1">
      <c r="B32" s="58"/>
      <c r="C32" s="48"/>
      <c r="D32" s="48"/>
      <c r="E32" s="56"/>
      <c r="F32" s="49"/>
      <c r="G32" s="50"/>
      <c r="H32" s="59"/>
      <c r="I32" s="60"/>
      <c r="J32" s="60"/>
      <c r="K32" s="65" t="s">
        <v>121</v>
      </c>
      <c r="L32" s="53" t="s">
        <v>110</v>
      </c>
      <c r="M32" s="54" t="s">
        <v>122</v>
      </c>
      <c r="N32" s="46"/>
    </row>
    <row r="33" spans="2:14" ht="14.25" customHeight="1">
      <c r="B33" s="58"/>
      <c r="C33" s="48"/>
      <c r="D33" s="48"/>
      <c r="E33" s="56"/>
      <c r="F33" s="49"/>
      <c r="G33" s="50"/>
      <c r="H33" s="59"/>
      <c r="I33" s="60"/>
      <c r="J33" s="60"/>
      <c r="K33" s="65" t="s">
        <v>123</v>
      </c>
      <c r="L33" s="53"/>
      <c r="M33" s="54"/>
      <c r="N33" s="46"/>
    </row>
    <row r="34" spans="2:14" ht="14.25" customHeight="1">
      <c r="B34" s="58"/>
      <c r="C34" s="48"/>
      <c r="D34" s="48"/>
      <c r="E34" s="56"/>
      <c r="F34" s="49"/>
      <c r="G34" s="50"/>
      <c r="H34" s="59"/>
      <c r="I34" s="60"/>
      <c r="J34" s="60"/>
      <c r="K34" s="43"/>
      <c r="L34" s="53"/>
      <c r="M34" s="54"/>
      <c r="N34" s="46"/>
    </row>
    <row r="35" spans="2:14" ht="14.25" customHeight="1">
      <c r="B35" s="58"/>
      <c r="C35" s="48"/>
      <c r="D35" s="48"/>
      <c r="E35" s="56"/>
      <c r="F35" s="49">
        <v>3</v>
      </c>
      <c r="G35" s="50"/>
      <c r="H35" s="59" t="s">
        <v>124</v>
      </c>
      <c r="I35" s="60">
        <v>1313000</v>
      </c>
      <c r="J35" s="60">
        <v>552483</v>
      </c>
      <c r="K35" s="53" t="s">
        <v>81</v>
      </c>
      <c r="L35" s="53"/>
      <c r="M35" s="54"/>
      <c r="N35" s="46"/>
    </row>
    <row r="36" spans="2:14" ht="14.25" customHeight="1">
      <c r="B36" s="58"/>
      <c r="C36" s="48"/>
      <c r="D36" s="48"/>
      <c r="E36" s="56"/>
      <c r="F36" s="49"/>
      <c r="G36" s="50"/>
      <c r="H36" s="59"/>
      <c r="I36" s="60"/>
      <c r="J36" s="60"/>
      <c r="K36" s="43"/>
      <c r="L36" s="53"/>
      <c r="M36" s="54"/>
      <c r="N36" s="46"/>
    </row>
    <row r="37" spans="2:14" s="77" customFormat="1" ht="14.25" customHeight="1">
      <c r="B37" s="78"/>
      <c r="C37" s="79"/>
      <c r="D37" s="79"/>
      <c r="E37" s="80"/>
      <c r="F37" s="49">
        <v>4</v>
      </c>
      <c r="G37" s="50"/>
      <c r="H37" s="59" t="s">
        <v>125</v>
      </c>
      <c r="I37" s="60">
        <v>41014000</v>
      </c>
      <c r="J37" s="60">
        <v>41013275</v>
      </c>
      <c r="K37" s="65" t="s">
        <v>126</v>
      </c>
      <c r="L37" s="53" t="s">
        <v>110</v>
      </c>
      <c r="M37" s="54" t="s">
        <v>127</v>
      </c>
      <c r="N37" s="81"/>
    </row>
    <row r="38" spans="2:14" ht="14.25" customHeight="1">
      <c r="B38" s="58"/>
      <c r="C38" s="48"/>
      <c r="D38" s="48"/>
      <c r="E38" s="56"/>
      <c r="F38" s="49"/>
      <c r="G38" s="50"/>
      <c r="H38" s="59"/>
      <c r="I38" s="60"/>
      <c r="J38" s="60"/>
      <c r="K38" s="65" t="s">
        <v>128</v>
      </c>
      <c r="L38" s="53"/>
      <c r="M38" s="54" t="s">
        <v>129</v>
      </c>
      <c r="N38" s="46"/>
    </row>
    <row r="39" spans="2:14" ht="14.25" customHeight="1">
      <c r="B39" s="58"/>
      <c r="C39" s="64"/>
      <c r="D39" s="48"/>
      <c r="E39" s="38"/>
      <c r="F39" s="49"/>
      <c r="G39" s="50"/>
      <c r="H39" s="59"/>
      <c r="I39" s="60"/>
      <c r="J39" s="60"/>
      <c r="K39" s="65" t="s">
        <v>130</v>
      </c>
      <c r="L39" s="53"/>
      <c r="M39" s="54"/>
      <c r="N39" s="57"/>
    </row>
    <row r="40" spans="2:14" ht="14.25" customHeight="1">
      <c r="B40" s="58"/>
      <c r="C40" s="64"/>
      <c r="D40" s="48"/>
      <c r="E40" s="38"/>
      <c r="F40" s="49"/>
      <c r="G40" s="50"/>
      <c r="H40" s="59"/>
      <c r="I40" s="60"/>
      <c r="J40" s="60"/>
      <c r="K40" s="43" t="s">
        <v>131</v>
      </c>
      <c r="L40" s="53"/>
      <c r="M40" s="54"/>
      <c r="N40" s="57"/>
    </row>
    <row r="41" spans="2:14" ht="14.25" customHeight="1">
      <c r="B41" s="58"/>
      <c r="C41" s="64"/>
      <c r="D41" s="48"/>
      <c r="E41" s="38"/>
      <c r="F41" s="49"/>
      <c r="G41" s="82"/>
      <c r="H41" s="83"/>
      <c r="I41" s="60"/>
      <c r="J41" s="60"/>
      <c r="K41" s="43"/>
      <c r="L41" s="84"/>
      <c r="M41" s="85"/>
      <c r="N41" s="57"/>
    </row>
    <row r="42" spans="2:14" ht="14.25" customHeight="1">
      <c r="B42" s="58"/>
      <c r="C42" s="64"/>
      <c r="D42" s="48"/>
      <c r="E42" s="38"/>
      <c r="F42" s="49">
        <v>5</v>
      </c>
      <c r="G42" s="50"/>
      <c r="H42" s="61" t="s">
        <v>132</v>
      </c>
      <c r="I42" s="60">
        <v>443000000</v>
      </c>
      <c r="J42" s="60">
        <v>391000000</v>
      </c>
      <c r="K42" s="53" t="s">
        <v>81</v>
      </c>
      <c r="L42" s="53"/>
      <c r="M42" s="54"/>
      <c r="N42" s="57"/>
    </row>
    <row r="43" spans="2:14" ht="14.25" customHeight="1">
      <c r="B43" s="58"/>
      <c r="C43" s="48"/>
      <c r="D43" s="48"/>
      <c r="E43" s="56"/>
      <c r="F43" s="49"/>
      <c r="G43" s="50"/>
      <c r="H43" s="59"/>
      <c r="I43" s="60"/>
      <c r="J43" s="60"/>
      <c r="K43" s="65" t="s">
        <v>133</v>
      </c>
      <c r="L43" s="53"/>
      <c r="M43" s="54"/>
      <c r="N43" s="46"/>
    </row>
    <row r="44" spans="2:14" ht="14.25" customHeight="1">
      <c r="B44" s="58"/>
      <c r="C44" s="48"/>
      <c r="D44" s="48"/>
      <c r="E44" s="56"/>
      <c r="F44" s="49"/>
      <c r="G44" s="50"/>
      <c r="H44" s="59"/>
      <c r="I44" s="60"/>
      <c r="J44" s="60"/>
      <c r="K44" s="43"/>
      <c r="L44" s="53"/>
      <c r="M44" s="54"/>
      <c r="N44" s="46"/>
    </row>
    <row r="45" spans="2:14" s="77" customFormat="1" ht="14.25" customHeight="1">
      <c r="B45" s="78"/>
      <c r="C45" s="79"/>
      <c r="D45" s="79"/>
      <c r="E45" s="80"/>
      <c r="F45" s="49">
        <v>6</v>
      </c>
      <c r="G45" s="50"/>
      <c r="H45" s="59" t="s">
        <v>99</v>
      </c>
      <c r="I45" s="60">
        <v>-136000</v>
      </c>
      <c r="J45" s="60">
        <v>0</v>
      </c>
      <c r="K45" s="53" t="s">
        <v>81</v>
      </c>
      <c r="L45" s="53"/>
      <c r="M45" s="54"/>
      <c r="N45" s="81"/>
    </row>
    <row r="46" spans="2:14" ht="14.25" customHeight="1" thickBot="1">
      <c r="B46" s="86"/>
      <c r="C46" s="87"/>
      <c r="D46" s="87"/>
      <c r="E46" s="88"/>
      <c r="F46" s="89"/>
      <c r="G46" s="90"/>
      <c r="H46" s="91"/>
      <c r="I46" s="92"/>
      <c r="J46" s="92"/>
      <c r="K46" s="93"/>
      <c r="L46" s="94"/>
      <c r="M46" s="95"/>
      <c r="N46" s="46"/>
    </row>
    <row r="47" spans="2:14" ht="14.25" customHeight="1" hidden="1">
      <c r="B47" s="36"/>
      <c r="C47" s="37"/>
      <c r="D47" s="37"/>
      <c r="E47" s="38"/>
      <c r="F47" s="39"/>
      <c r="G47" s="40"/>
      <c r="H47" s="41"/>
      <c r="I47" s="42"/>
      <c r="J47" s="42"/>
      <c r="K47" s="43"/>
      <c r="L47" s="44"/>
      <c r="M47" s="45"/>
      <c r="N47" s="46"/>
    </row>
    <row r="48" spans="1:14" ht="14.25" customHeight="1">
      <c r="A48" s="47"/>
      <c r="B48" s="36" t="s">
        <v>134</v>
      </c>
      <c r="C48" s="48">
        <f>SUM(I47:I54)</f>
        <v>39385000</v>
      </c>
      <c r="D48" s="48">
        <f>SUM(J47:J54)</f>
        <v>31946001</v>
      </c>
      <c r="E48" s="56" t="s">
        <v>78</v>
      </c>
      <c r="F48" s="49">
        <v>1</v>
      </c>
      <c r="G48" s="50"/>
      <c r="H48" s="96" t="s">
        <v>135</v>
      </c>
      <c r="I48" s="51">
        <v>39385000</v>
      </c>
      <c r="J48" s="52">
        <v>31946001</v>
      </c>
      <c r="K48" s="62" t="s">
        <v>136</v>
      </c>
      <c r="L48" s="53" t="s">
        <v>137</v>
      </c>
      <c r="M48" s="54" t="s">
        <v>138</v>
      </c>
      <c r="N48" s="55"/>
    </row>
    <row r="49" spans="1:14" ht="14.25" customHeight="1">
      <c r="A49" s="47"/>
      <c r="B49" s="36" t="s">
        <v>139</v>
      </c>
      <c r="C49" s="48"/>
      <c r="D49" s="37"/>
      <c r="E49" s="56" t="s">
        <v>89</v>
      </c>
      <c r="F49" s="49"/>
      <c r="G49" s="40"/>
      <c r="H49" s="41"/>
      <c r="I49" s="51"/>
      <c r="J49" s="52"/>
      <c r="K49" s="43" t="s">
        <v>140</v>
      </c>
      <c r="L49" s="53" t="s">
        <v>141</v>
      </c>
      <c r="M49" s="54" t="s">
        <v>142</v>
      </c>
      <c r="N49" s="57"/>
    </row>
    <row r="50" spans="2:14" ht="14.25" customHeight="1">
      <c r="B50" s="58"/>
      <c r="C50" s="48" t="s">
        <v>88</v>
      </c>
      <c r="D50" s="48" t="s">
        <v>88</v>
      </c>
      <c r="E50" s="56"/>
      <c r="F50" s="49"/>
      <c r="G50" s="50"/>
      <c r="H50" s="59"/>
      <c r="I50" s="60"/>
      <c r="J50" s="60"/>
      <c r="K50" s="65" t="s">
        <v>143</v>
      </c>
      <c r="L50" s="53"/>
      <c r="M50" s="54"/>
      <c r="N50" s="55"/>
    </row>
    <row r="51" spans="2:14" ht="14.25" customHeight="1">
      <c r="B51" s="36"/>
      <c r="C51" s="48">
        <v>17385000</v>
      </c>
      <c r="D51" s="48">
        <v>14863372</v>
      </c>
      <c r="E51" s="56"/>
      <c r="F51" s="49"/>
      <c r="G51" s="50"/>
      <c r="H51" s="61"/>
      <c r="I51" s="60"/>
      <c r="J51" s="42"/>
      <c r="K51" s="65"/>
      <c r="L51" s="53"/>
      <c r="M51" s="54"/>
      <c r="N51" s="55"/>
    </row>
    <row r="52" spans="2:14" ht="14.25" customHeight="1">
      <c r="B52" s="58"/>
      <c r="C52" s="48" t="s">
        <v>91</v>
      </c>
      <c r="D52" s="48" t="s">
        <v>91</v>
      </c>
      <c r="E52" s="56"/>
      <c r="F52" s="49"/>
      <c r="G52" s="40"/>
      <c r="H52" s="41"/>
      <c r="I52" s="60"/>
      <c r="J52" s="60"/>
      <c r="K52" s="43"/>
      <c r="L52" s="53"/>
      <c r="M52" s="54"/>
      <c r="N52" s="57"/>
    </row>
    <row r="53" spans="2:14" ht="14.25" customHeight="1">
      <c r="B53" s="58"/>
      <c r="C53" s="48">
        <f>C48-C51</f>
        <v>22000000</v>
      </c>
      <c r="D53" s="48">
        <f>D48-D51</f>
        <v>17082629</v>
      </c>
      <c r="E53" s="56"/>
      <c r="F53" s="49"/>
      <c r="G53" s="50"/>
      <c r="H53" s="59"/>
      <c r="I53" s="60"/>
      <c r="J53" s="60"/>
      <c r="K53" s="43"/>
      <c r="L53" s="53"/>
      <c r="M53" s="54"/>
      <c r="N53" s="46"/>
    </row>
    <row r="54" spans="2:14" ht="14.25" customHeight="1" thickBot="1">
      <c r="B54" s="58"/>
      <c r="C54" s="48"/>
      <c r="D54" s="48"/>
      <c r="E54" s="56"/>
      <c r="F54" s="49"/>
      <c r="G54" s="50"/>
      <c r="H54" s="59"/>
      <c r="I54" s="60"/>
      <c r="J54" s="60"/>
      <c r="K54" s="43"/>
      <c r="L54" s="53"/>
      <c r="M54" s="54"/>
      <c r="N54" s="46"/>
    </row>
    <row r="55" spans="2:14" ht="14.25" customHeight="1">
      <c r="B55" s="67"/>
      <c r="C55" s="68"/>
      <c r="D55" s="68"/>
      <c r="E55" s="69"/>
      <c r="F55" s="70"/>
      <c r="G55" s="71"/>
      <c r="H55" s="72"/>
      <c r="I55" s="73"/>
      <c r="J55" s="73"/>
      <c r="K55" s="74"/>
      <c r="L55" s="75"/>
      <c r="M55" s="76"/>
      <c r="N55" s="46"/>
    </row>
    <row r="56" spans="1:14" ht="14.25" customHeight="1">
      <c r="A56" s="47"/>
      <c r="B56" s="36" t="s">
        <v>144</v>
      </c>
      <c r="C56" s="48">
        <f>SUM(I55:I96)</f>
        <v>525264000</v>
      </c>
      <c r="D56" s="48">
        <f>SUM(J55:J96)</f>
        <v>399711463</v>
      </c>
      <c r="E56" s="38" t="s">
        <v>144</v>
      </c>
      <c r="F56" s="49">
        <v>1</v>
      </c>
      <c r="G56" s="50"/>
      <c r="H56" s="41" t="s">
        <v>145</v>
      </c>
      <c r="I56" s="51">
        <v>493000</v>
      </c>
      <c r="J56" s="52">
        <v>259957</v>
      </c>
      <c r="K56" s="65" t="s">
        <v>146</v>
      </c>
      <c r="L56" s="53" t="s">
        <v>110</v>
      </c>
      <c r="M56" s="54" t="s">
        <v>147</v>
      </c>
      <c r="N56" s="55"/>
    </row>
    <row r="57" spans="1:14" ht="14.25" customHeight="1">
      <c r="A57" s="47"/>
      <c r="B57" s="36" t="s">
        <v>148</v>
      </c>
      <c r="C57" s="48"/>
      <c r="D57" s="37"/>
      <c r="E57" s="56" t="s">
        <v>149</v>
      </c>
      <c r="F57" s="49"/>
      <c r="G57" s="40"/>
      <c r="H57" s="41"/>
      <c r="I57" s="51"/>
      <c r="J57" s="52"/>
      <c r="K57" s="65" t="s">
        <v>150</v>
      </c>
      <c r="L57" s="53"/>
      <c r="M57" s="54"/>
      <c r="N57" s="57"/>
    </row>
    <row r="58" spans="1:14" ht="14.25" customHeight="1">
      <c r="A58" s="47"/>
      <c r="B58" s="36"/>
      <c r="C58" s="48" t="s">
        <v>83</v>
      </c>
      <c r="D58" s="97" t="s">
        <v>83</v>
      </c>
      <c r="E58" s="56"/>
      <c r="F58" s="49"/>
      <c r="G58" s="40"/>
      <c r="H58" s="41"/>
      <c r="I58" s="51"/>
      <c r="J58" s="52"/>
      <c r="K58" s="65" t="s">
        <v>151</v>
      </c>
      <c r="L58" s="53"/>
      <c r="M58" s="54"/>
      <c r="N58" s="57"/>
    </row>
    <row r="59" spans="2:14" ht="14.25" customHeight="1">
      <c r="B59" s="36"/>
      <c r="C59" s="48">
        <v>32877000</v>
      </c>
      <c r="D59" s="48">
        <v>110000</v>
      </c>
      <c r="E59" s="56"/>
      <c r="F59" s="49"/>
      <c r="G59" s="40"/>
      <c r="H59" s="59"/>
      <c r="I59" s="60"/>
      <c r="J59" s="60"/>
      <c r="K59" s="53"/>
      <c r="L59" s="53"/>
      <c r="M59" s="54"/>
      <c r="N59" s="55"/>
    </row>
    <row r="60" spans="2:14" ht="14.25" customHeight="1">
      <c r="B60" s="36"/>
      <c r="C60" s="48" t="s">
        <v>88</v>
      </c>
      <c r="D60" s="48" t="s">
        <v>88</v>
      </c>
      <c r="E60" s="56"/>
      <c r="F60" s="49">
        <v>2</v>
      </c>
      <c r="G60" s="40"/>
      <c r="H60" s="59" t="s">
        <v>152</v>
      </c>
      <c r="I60" s="60">
        <v>16972000</v>
      </c>
      <c r="J60" s="60">
        <v>13438411</v>
      </c>
      <c r="K60" s="53" t="s">
        <v>110</v>
      </c>
      <c r="L60" s="53"/>
      <c r="M60" s="54"/>
      <c r="N60" s="55"/>
    </row>
    <row r="61" spans="2:14" ht="14.25" customHeight="1">
      <c r="B61" s="36"/>
      <c r="C61" s="48">
        <v>316511000</v>
      </c>
      <c r="D61" s="48">
        <v>232334420</v>
      </c>
      <c r="E61" s="56"/>
      <c r="F61" s="49"/>
      <c r="G61" s="50"/>
      <c r="H61" s="59"/>
      <c r="I61" s="60"/>
      <c r="J61" s="60"/>
      <c r="K61" s="65" t="s">
        <v>153</v>
      </c>
      <c r="L61" s="53"/>
      <c r="M61" s="54"/>
      <c r="N61" s="55"/>
    </row>
    <row r="62" spans="2:14" ht="14.25" customHeight="1">
      <c r="B62" s="58"/>
      <c r="C62" s="48" t="s">
        <v>91</v>
      </c>
      <c r="D62" s="48" t="s">
        <v>91</v>
      </c>
      <c r="E62" s="56"/>
      <c r="F62" s="49"/>
      <c r="G62" s="50"/>
      <c r="H62" s="59"/>
      <c r="I62" s="60"/>
      <c r="J62" s="60"/>
      <c r="K62" s="65" t="s">
        <v>154</v>
      </c>
      <c r="L62" s="53"/>
      <c r="M62" s="54"/>
      <c r="N62" s="57"/>
    </row>
    <row r="63" spans="2:14" ht="14.25" customHeight="1">
      <c r="B63" s="58"/>
      <c r="C63" s="48">
        <v>175876000</v>
      </c>
      <c r="D63" s="48">
        <v>167267043</v>
      </c>
      <c r="E63" s="56"/>
      <c r="F63" s="49"/>
      <c r="G63" s="50"/>
      <c r="H63" s="59"/>
      <c r="I63" s="60"/>
      <c r="J63" s="60"/>
      <c r="K63" s="43"/>
      <c r="L63" s="53"/>
      <c r="M63" s="54"/>
      <c r="N63" s="57"/>
    </row>
    <row r="64" spans="2:14" ht="14.25" customHeight="1">
      <c r="B64" s="58"/>
      <c r="C64" s="48"/>
      <c r="D64" s="48"/>
      <c r="E64" s="56"/>
      <c r="F64" s="49">
        <v>3</v>
      </c>
      <c r="G64" s="50"/>
      <c r="H64" s="59" t="s">
        <v>155</v>
      </c>
      <c r="I64" s="60">
        <v>1223000</v>
      </c>
      <c r="J64" s="60">
        <v>1223000</v>
      </c>
      <c r="K64" s="53" t="s">
        <v>110</v>
      </c>
      <c r="L64" s="53"/>
      <c r="M64" s="54"/>
      <c r="N64" s="46"/>
    </row>
    <row r="65" spans="2:14" ht="14.25" customHeight="1">
      <c r="B65" s="58"/>
      <c r="C65" s="48"/>
      <c r="D65" s="48"/>
      <c r="E65" s="56"/>
      <c r="F65" s="49"/>
      <c r="G65" s="50"/>
      <c r="H65" s="59"/>
      <c r="I65" s="60"/>
      <c r="J65" s="60"/>
      <c r="K65" s="53"/>
      <c r="L65" s="53"/>
      <c r="M65" s="54"/>
      <c r="N65" s="46"/>
    </row>
    <row r="66" spans="2:14" ht="14.25" customHeight="1">
      <c r="B66" s="58"/>
      <c r="C66" s="48"/>
      <c r="D66" s="48"/>
      <c r="E66" s="56"/>
      <c r="F66" s="49">
        <v>4</v>
      </c>
      <c r="G66" s="50"/>
      <c r="H66" s="59" t="s">
        <v>156</v>
      </c>
      <c r="I66" s="60">
        <v>54515000</v>
      </c>
      <c r="J66" s="60">
        <v>50405408</v>
      </c>
      <c r="K66" s="53" t="s">
        <v>110</v>
      </c>
      <c r="L66" s="53"/>
      <c r="M66" s="54"/>
      <c r="N66" s="46"/>
    </row>
    <row r="67" spans="2:14" ht="14.25" customHeight="1">
      <c r="B67" s="58"/>
      <c r="C67" s="48"/>
      <c r="D67" s="48"/>
      <c r="E67" s="56"/>
      <c r="F67" s="49"/>
      <c r="G67" s="50"/>
      <c r="H67" s="59"/>
      <c r="I67" s="60"/>
      <c r="J67" s="60"/>
      <c r="K67" s="65" t="s">
        <v>157</v>
      </c>
      <c r="L67" s="53"/>
      <c r="M67" s="54"/>
      <c r="N67" s="46"/>
    </row>
    <row r="68" spans="2:14" ht="14.25" customHeight="1">
      <c r="B68" s="58"/>
      <c r="C68" s="48"/>
      <c r="D68" s="48"/>
      <c r="E68" s="56"/>
      <c r="F68" s="49"/>
      <c r="G68" s="50"/>
      <c r="H68" s="59"/>
      <c r="I68" s="60"/>
      <c r="J68" s="60"/>
      <c r="K68" s="65" t="s">
        <v>158</v>
      </c>
      <c r="L68" s="53"/>
      <c r="M68" s="54"/>
      <c r="N68" s="46"/>
    </row>
    <row r="69" spans="2:14" ht="14.25" customHeight="1">
      <c r="B69" s="58"/>
      <c r="C69" s="48"/>
      <c r="D69" s="48"/>
      <c r="E69" s="56"/>
      <c r="F69" s="49"/>
      <c r="G69" s="50"/>
      <c r="H69" s="59"/>
      <c r="I69" s="60"/>
      <c r="J69" s="60"/>
      <c r="K69" s="53"/>
      <c r="L69" s="53"/>
      <c r="M69" s="54"/>
      <c r="N69" s="46"/>
    </row>
    <row r="70" spans="2:14" ht="14.25" customHeight="1">
      <c r="B70" s="58"/>
      <c r="C70" s="48"/>
      <c r="D70" s="48"/>
      <c r="E70" s="56"/>
      <c r="F70" s="49">
        <v>5</v>
      </c>
      <c r="G70" s="50"/>
      <c r="H70" s="61" t="s">
        <v>159</v>
      </c>
      <c r="I70" s="60">
        <v>97374000</v>
      </c>
      <c r="J70" s="60">
        <v>95472907</v>
      </c>
      <c r="K70" s="65" t="s">
        <v>160</v>
      </c>
      <c r="L70" s="53" t="s">
        <v>110</v>
      </c>
      <c r="M70" s="54" t="s">
        <v>161</v>
      </c>
      <c r="N70" s="46"/>
    </row>
    <row r="71" spans="2:14" ht="14.25" customHeight="1">
      <c r="B71" s="58"/>
      <c r="C71" s="48"/>
      <c r="D71" s="48"/>
      <c r="E71" s="56"/>
      <c r="F71" s="49"/>
      <c r="G71" s="50"/>
      <c r="H71" s="59"/>
      <c r="I71" s="60"/>
      <c r="J71" s="60"/>
      <c r="K71" s="65" t="s">
        <v>162</v>
      </c>
      <c r="L71" s="53"/>
      <c r="M71" s="54"/>
      <c r="N71" s="46"/>
    </row>
    <row r="72" spans="2:14" s="77" customFormat="1" ht="14.25" customHeight="1">
      <c r="B72" s="78"/>
      <c r="C72" s="79"/>
      <c r="D72" s="79"/>
      <c r="E72" s="80"/>
      <c r="F72" s="49"/>
      <c r="G72" s="82"/>
      <c r="H72" s="83"/>
      <c r="I72" s="60"/>
      <c r="J72" s="60"/>
      <c r="K72" s="65" t="s">
        <v>163</v>
      </c>
      <c r="L72" s="84"/>
      <c r="M72" s="85"/>
      <c r="N72" s="81"/>
    </row>
    <row r="73" spans="2:14" s="77" customFormat="1" ht="14.25" customHeight="1">
      <c r="B73" s="78"/>
      <c r="C73" s="79"/>
      <c r="D73" s="79"/>
      <c r="E73" s="80"/>
      <c r="F73" s="49"/>
      <c r="G73" s="82"/>
      <c r="H73" s="83"/>
      <c r="I73" s="60"/>
      <c r="J73" s="60"/>
      <c r="K73" s="65" t="s">
        <v>164</v>
      </c>
      <c r="L73" s="84"/>
      <c r="M73" s="85"/>
      <c r="N73" s="81"/>
    </row>
    <row r="74" spans="2:14" s="77" customFormat="1" ht="14.25" customHeight="1">
      <c r="B74" s="78"/>
      <c r="C74" s="79"/>
      <c r="D74" s="79"/>
      <c r="E74" s="80"/>
      <c r="F74" s="49"/>
      <c r="G74" s="82"/>
      <c r="H74" s="83"/>
      <c r="I74" s="60"/>
      <c r="J74" s="60"/>
      <c r="K74" s="43"/>
      <c r="L74" s="84"/>
      <c r="M74" s="85"/>
      <c r="N74" s="81"/>
    </row>
    <row r="75" spans="2:14" ht="14.25" customHeight="1">
      <c r="B75" s="58"/>
      <c r="C75" s="48"/>
      <c r="D75" s="48"/>
      <c r="E75" s="56"/>
      <c r="F75" s="49">
        <v>6</v>
      </c>
      <c r="G75" s="50"/>
      <c r="H75" s="59" t="s">
        <v>165</v>
      </c>
      <c r="I75" s="60">
        <v>10107000</v>
      </c>
      <c r="J75" s="60">
        <v>10107000</v>
      </c>
      <c r="K75" s="65" t="s">
        <v>166</v>
      </c>
      <c r="L75" s="53" t="s">
        <v>167</v>
      </c>
      <c r="M75" s="54" t="s">
        <v>167</v>
      </c>
      <c r="N75" s="46"/>
    </row>
    <row r="76" spans="2:14" ht="14.25" customHeight="1">
      <c r="B76" s="58"/>
      <c r="C76" s="64"/>
      <c r="D76" s="48"/>
      <c r="E76" s="38"/>
      <c r="F76" s="49"/>
      <c r="G76" s="50"/>
      <c r="H76" s="59"/>
      <c r="I76" s="60"/>
      <c r="J76" s="60"/>
      <c r="K76" s="65" t="s">
        <v>168</v>
      </c>
      <c r="L76" s="53"/>
      <c r="M76" s="54"/>
      <c r="N76" s="57"/>
    </row>
    <row r="77" spans="2:14" ht="14.25" customHeight="1">
      <c r="B77" s="58"/>
      <c r="C77" s="48"/>
      <c r="D77" s="48"/>
      <c r="E77" s="56"/>
      <c r="F77" s="49"/>
      <c r="G77" s="50"/>
      <c r="H77" s="59"/>
      <c r="I77" s="60"/>
      <c r="J77" s="60"/>
      <c r="K77" s="43"/>
      <c r="L77" s="53"/>
      <c r="M77" s="54"/>
      <c r="N77" s="46"/>
    </row>
    <row r="78" spans="2:14" ht="14.25" customHeight="1">
      <c r="B78" s="58"/>
      <c r="C78" s="48"/>
      <c r="D78" s="48"/>
      <c r="E78" s="56"/>
      <c r="F78" s="49">
        <v>7</v>
      </c>
      <c r="G78" s="50"/>
      <c r="H78" s="59" t="s">
        <v>169</v>
      </c>
      <c r="I78" s="60">
        <v>6000</v>
      </c>
      <c r="J78" s="60">
        <v>5670</v>
      </c>
      <c r="K78" s="53" t="s">
        <v>110</v>
      </c>
      <c r="L78" s="53"/>
      <c r="M78" s="54"/>
      <c r="N78" s="46"/>
    </row>
    <row r="79" spans="2:14" s="77" customFormat="1" ht="14.25" customHeight="1">
      <c r="B79" s="78"/>
      <c r="C79" s="79"/>
      <c r="D79" s="79"/>
      <c r="E79" s="80"/>
      <c r="F79" s="49"/>
      <c r="G79" s="82"/>
      <c r="H79" s="83"/>
      <c r="I79" s="60"/>
      <c r="J79" s="60"/>
      <c r="K79" s="43"/>
      <c r="L79" s="84"/>
      <c r="M79" s="85"/>
      <c r="N79" s="81"/>
    </row>
    <row r="80" spans="2:14" ht="14.25" customHeight="1">
      <c r="B80" s="58"/>
      <c r="C80" s="48"/>
      <c r="D80" s="48"/>
      <c r="E80" s="56"/>
      <c r="F80" s="49">
        <v>8</v>
      </c>
      <c r="G80" s="50"/>
      <c r="H80" s="61" t="s">
        <v>170</v>
      </c>
      <c r="I80" s="60">
        <v>2774000</v>
      </c>
      <c r="J80" s="60">
        <v>2774000</v>
      </c>
      <c r="K80" s="98" t="s">
        <v>171</v>
      </c>
      <c r="L80" s="53" t="s">
        <v>110</v>
      </c>
      <c r="M80" s="54" t="s">
        <v>172</v>
      </c>
      <c r="N80" s="46"/>
    </row>
    <row r="81" spans="2:14" ht="14.25" customHeight="1">
      <c r="B81" s="58"/>
      <c r="C81" s="64"/>
      <c r="D81" s="48"/>
      <c r="E81" s="38"/>
      <c r="F81" s="49"/>
      <c r="G81" s="50"/>
      <c r="H81" s="61" t="s">
        <v>173</v>
      </c>
      <c r="I81" s="60"/>
      <c r="J81" s="60"/>
      <c r="K81" s="65" t="s">
        <v>174</v>
      </c>
      <c r="L81" s="53"/>
      <c r="M81" s="54"/>
      <c r="N81" s="57"/>
    </row>
    <row r="82" spans="2:14" ht="14.25" customHeight="1">
      <c r="B82" s="58"/>
      <c r="C82" s="48"/>
      <c r="D82" s="48"/>
      <c r="E82" s="56"/>
      <c r="F82" s="49"/>
      <c r="G82" s="50"/>
      <c r="H82" s="59"/>
      <c r="I82" s="60"/>
      <c r="J82" s="60"/>
      <c r="K82" s="65" t="s">
        <v>175</v>
      </c>
      <c r="L82" s="53"/>
      <c r="M82" s="54"/>
      <c r="N82" s="46"/>
    </row>
    <row r="83" spans="2:14" ht="14.25" customHeight="1">
      <c r="B83" s="58"/>
      <c r="C83" s="48"/>
      <c r="D83" s="48"/>
      <c r="E83" s="56"/>
      <c r="F83" s="49"/>
      <c r="G83" s="50"/>
      <c r="H83" s="59"/>
      <c r="I83" s="60"/>
      <c r="J83" s="60"/>
      <c r="K83" s="53"/>
      <c r="L83" s="53"/>
      <c r="M83" s="54"/>
      <c r="N83" s="46"/>
    </row>
    <row r="84" spans="2:14" ht="14.25" customHeight="1">
      <c r="B84" s="58"/>
      <c r="C84" s="48"/>
      <c r="D84" s="48"/>
      <c r="E84" s="56"/>
      <c r="F84" s="99">
        <v>9</v>
      </c>
      <c r="G84" s="50"/>
      <c r="H84" s="59" t="s">
        <v>176</v>
      </c>
      <c r="I84" s="60">
        <v>9052000</v>
      </c>
      <c r="J84" s="60">
        <v>8191775</v>
      </c>
      <c r="K84" s="65" t="s">
        <v>177</v>
      </c>
      <c r="L84" s="53" t="s">
        <v>110</v>
      </c>
      <c r="M84" s="54" t="s">
        <v>178</v>
      </c>
      <c r="N84" s="46"/>
    </row>
    <row r="85" spans="2:14" s="77" customFormat="1" ht="14.25" customHeight="1">
      <c r="B85" s="78"/>
      <c r="C85" s="79"/>
      <c r="D85" s="79"/>
      <c r="E85" s="80"/>
      <c r="F85" s="49"/>
      <c r="G85" s="82"/>
      <c r="H85" s="83"/>
      <c r="I85" s="60"/>
      <c r="J85" s="60"/>
      <c r="K85" s="98" t="s">
        <v>179</v>
      </c>
      <c r="L85" s="84"/>
      <c r="M85" s="85"/>
      <c r="N85" s="81"/>
    </row>
    <row r="86" spans="2:14" ht="14.25" customHeight="1">
      <c r="B86" s="58"/>
      <c r="C86" s="64"/>
      <c r="D86" s="48"/>
      <c r="E86" s="38"/>
      <c r="F86" s="49"/>
      <c r="G86" s="50"/>
      <c r="H86" s="59"/>
      <c r="I86" s="60"/>
      <c r="J86" s="60"/>
      <c r="K86" s="43"/>
      <c r="L86" s="53"/>
      <c r="M86" s="54"/>
      <c r="N86" s="57"/>
    </row>
    <row r="87" spans="2:14" s="77" customFormat="1" ht="14.25" customHeight="1">
      <c r="B87" s="78"/>
      <c r="C87" s="79"/>
      <c r="D87" s="79"/>
      <c r="E87" s="80"/>
      <c r="F87" s="99">
        <v>10</v>
      </c>
      <c r="G87" s="82"/>
      <c r="H87" s="83" t="s">
        <v>180</v>
      </c>
      <c r="I87" s="60">
        <v>301426000</v>
      </c>
      <c r="J87" s="60">
        <v>217833335</v>
      </c>
      <c r="K87" s="53" t="s">
        <v>110</v>
      </c>
      <c r="L87" s="84"/>
      <c r="M87" s="85"/>
      <c r="N87" s="81"/>
    </row>
    <row r="88" spans="2:14" ht="14.25" customHeight="1">
      <c r="B88" s="58"/>
      <c r="C88" s="48"/>
      <c r="D88" s="48"/>
      <c r="E88" s="56"/>
      <c r="F88" s="49"/>
      <c r="G88" s="50"/>
      <c r="H88" s="59"/>
      <c r="I88" s="60"/>
      <c r="J88" s="60"/>
      <c r="K88" s="65" t="s">
        <v>181</v>
      </c>
      <c r="L88" s="53"/>
      <c r="M88" s="54"/>
      <c r="N88" s="46"/>
    </row>
    <row r="89" spans="2:14" ht="14.25" customHeight="1">
      <c r="B89" s="58"/>
      <c r="C89" s="64"/>
      <c r="D89" s="48"/>
      <c r="E89" s="38"/>
      <c r="F89" s="49"/>
      <c r="G89" s="50"/>
      <c r="H89" s="59"/>
      <c r="I89" s="60"/>
      <c r="J89" s="60"/>
      <c r="K89" s="65" t="s">
        <v>182</v>
      </c>
      <c r="L89" s="100"/>
      <c r="M89" s="54"/>
      <c r="N89" s="57"/>
    </row>
    <row r="90" spans="2:14" ht="14.25" customHeight="1">
      <c r="B90" s="58"/>
      <c r="C90" s="64"/>
      <c r="D90" s="48"/>
      <c r="E90" s="38"/>
      <c r="F90" s="49"/>
      <c r="G90" s="50"/>
      <c r="H90" s="59"/>
      <c r="I90" s="60"/>
      <c r="J90" s="60"/>
      <c r="K90" s="65" t="s">
        <v>183</v>
      </c>
      <c r="L90" s="53"/>
      <c r="M90" s="54"/>
      <c r="N90" s="57"/>
    </row>
    <row r="91" spans="2:14" ht="14.25" customHeight="1">
      <c r="B91" s="58"/>
      <c r="C91" s="64"/>
      <c r="D91" s="48"/>
      <c r="E91" s="38"/>
      <c r="F91" s="49"/>
      <c r="G91" s="50"/>
      <c r="H91" s="59"/>
      <c r="I91" s="60"/>
      <c r="J91" s="60"/>
      <c r="K91" s="65" t="s">
        <v>184</v>
      </c>
      <c r="L91" s="100"/>
      <c r="M91" s="54"/>
      <c r="N91" s="57"/>
    </row>
    <row r="92" spans="2:14" ht="14.25" customHeight="1" thickBot="1">
      <c r="B92" s="86"/>
      <c r="C92" s="101"/>
      <c r="D92" s="87"/>
      <c r="E92" s="88"/>
      <c r="F92" s="89"/>
      <c r="G92" s="90"/>
      <c r="H92" s="91"/>
      <c r="I92" s="102"/>
      <c r="J92" s="102"/>
      <c r="K92" s="103"/>
      <c r="L92" s="104"/>
      <c r="M92" s="105"/>
      <c r="N92" s="57"/>
    </row>
    <row r="93" spans="2:14" ht="14.25" customHeight="1">
      <c r="B93" s="58"/>
      <c r="C93" s="48"/>
      <c r="D93" s="48"/>
      <c r="E93" s="56"/>
      <c r="F93" s="99">
        <v>11</v>
      </c>
      <c r="G93" s="50"/>
      <c r="H93" s="59" t="s">
        <v>185</v>
      </c>
      <c r="I93" s="60">
        <v>32767000</v>
      </c>
      <c r="J93" s="60">
        <v>0</v>
      </c>
      <c r="K93" s="106" t="s">
        <v>186</v>
      </c>
      <c r="L93" s="53"/>
      <c r="M93" s="54"/>
      <c r="N93" s="46"/>
    </row>
    <row r="94" spans="2:14" ht="14.25" customHeight="1">
      <c r="B94" s="58"/>
      <c r="C94" s="64"/>
      <c r="D94" s="48"/>
      <c r="E94" s="38"/>
      <c r="F94" s="49"/>
      <c r="G94" s="50"/>
      <c r="H94" s="59"/>
      <c r="I94" s="60"/>
      <c r="J94" s="60"/>
      <c r="K94" s="62"/>
      <c r="L94" s="53"/>
      <c r="M94" s="54"/>
      <c r="N94" s="57"/>
    </row>
    <row r="95" spans="2:14" ht="14.25" customHeight="1">
      <c r="B95" s="58"/>
      <c r="C95" s="64"/>
      <c r="D95" s="48"/>
      <c r="E95" s="38"/>
      <c r="F95" s="99">
        <v>12</v>
      </c>
      <c r="G95" s="50"/>
      <c r="H95" s="59" t="s">
        <v>99</v>
      </c>
      <c r="I95" s="60">
        <v>-1445000</v>
      </c>
      <c r="J95" s="60">
        <v>0</v>
      </c>
      <c r="K95" s="53" t="s">
        <v>81</v>
      </c>
      <c r="L95" s="100"/>
      <c r="M95" s="54"/>
      <c r="N95" s="57"/>
    </row>
    <row r="96" spans="2:14" ht="14.25" customHeight="1" thickBot="1">
      <c r="B96" s="86"/>
      <c r="C96" s="87"/>
      <c r="D96" s="87"/>
      <c r="E96" s="38"/>
      <c r="F96" s="49"/>
      <c r="G96" s="50"/>
      <c r="H96" s="59"/>
      <c r="I96" s="92"/>
      <c r="J96" s="92"/>
      <c r="K96" s="93"/>
      <c r="L96" s="94"/>
      <c r="M96" s="95"/>
      <c r="N96" s="46"/>
    </row>
    <row r="97" spans="2:14" ht="14.25" customHeight="1">
      <c r="B97" s="67"/>
      <c r="C97" s="68"/>
      <c r="D97" s="68"/>
      <c r="E97" s="69"/>
      <c r="F97" s="70"/>
      <c r="G97" s="71"/>
      <c r="H97" s="72"/>
      <c r="I97" s="73"/>
      <c r="J97" s="73"/>
      <c r="K97" s="74"/>
      <c r="L97" s="75"/>
      <c r="M97" s="76"/>
      <c r="N97" s="46"/>
    </row>
    <row r="98" spans="1:14" ht="14.25" customHeight="1">
      <c r="A98" s="47"/>
      <c r="B98" s="36" t="s">
        <v>187</v>
      </c>
      <c r="C98" s="48">
        <f>SUM(I97:I129)</f>
        <v>439009000</v>
      </c>
      <c r="D98" s="48">
        <f>SUM(J97:J129)</f>
        <v>416806430</v>
      </c>
      <c r="E98" s="38" t="s">
        <v>188</v>
      </c>
      <c r="F98" s="49">
        <v>1</v>
      </c>
      <c r="G98" s="50"/>
      <c r="H98" s="41" t="s">
        <v>189</v>
      </c>
      <c r="I98" s="51">
        <v>90082000</v>
      </c>
      <c r="J98" s="52">
        <v>83202667</v>
      </c>
      <c r="K98" s="65" t="s">
        <v>190</v>
      </c>
      <c r="L98" s="53" t="s">
        <v>191</v>
      </c>
      <c r="M98" s="54" t="s">
        <v>191</v>
      </c>
      <c r="N98" s="55"/>
    </row>
    <row r="99" spans="1:14" ht="14.25" customHeight="1">
      <c r="A99" s="47"/>
      <c r="B99" s="36"/>
      <c r="C99" s="48"/>
      <c r="D99" s="37"/>
      <c r="E99" s="56"/>
      <c r="F99" s="49"/>
      <c r="G99" s="40"/>
      <c r="H99" s="41"/>
      <c r="I99" s="51"/>
      <c r="J99" s="52"/>
      <c r="K99" s="43"/>
      <c r="L99" s="53" t="s">
        <v>192</v>
      </c>
      <c r="M99" s="54" t="s">
        <v>193</v>
      </c>
      <c r="N99" s="57"/>
    </row>
    <row r="100" spans="2:14" ht="14.25" customHeight="1">
      <c r="B100" s="58"/>
      <c r="C100" s="48" t="s">
        <v>83</v>
      </c>
      <c r="D100" s="48" t="s">
        <v>83</v>
      </c>
      <c r="E100" s="56"/>
      <c r="F100" s="49"/>
      <c r="G100" s="50"/>
      <c r="H100" s="59"/>
      <c r="I100" s="60"/>
      <c r="J100" s="60"/>
      <c r="K100" s="65" t="s">
        <v>194</v>
      </c>
      <c r="L100" s="53" t="s">
        <v>195</v>
      </c>
      <c r="M100" s="54" t="s">
        <v>195</v>
      </c>
      <c r="N100" s="55"/>
    </row>
    <row r="101" spans="2:14" ht="14.25" customHeight="1">
      <c r="B101" s="36"/>
      <c r="C101" s="48">
        <v>82703000</v>
      </c>
      <c r="D101" s="48">
        <v>72596829</v>
      </c>
      <c r="E101" s="56"/>
      <c r="F101" s="49"/>
      <c r="G101" s="50"/>
      <c r="H101" s="59"/>
      <c r="I101" s="60"/>
      <c r="J101" s="42"/>
      <c r="K101" s="65" t="s">
        <v>196</v>
      </c>
      <c r="L101" s="53" t="s">
        <v>197</v>
      </c>
      <c r="M101" s="54" t="s">
        <v>197</v>
      </c>
      <c r="N101" s="55"/>
    </row>
    <row r="102" spans="2:14" ht="14.25" customHeight="1">
      <c r="B102" s="58"/>
      <c r="C102" s="48" t="s">
        <v>91</v>
      </c>
      <c r="D102" s="48" t="s">
        <v>91</v>
      </c>
      <c r="E102" s="56"/>
      <c r="F102" s="49"/>
      <c r="G102" s="40"/>
      <c r="H102" s="41"/>
      <c r="I102" s="60"/>
      <c r="J102" s="60"/>
      <c r="K102" s="65" t="s">
        <v>198</v>
      </c>
      <c r="L102" s="53"/>
      <c r="M102" s="54"/>
      <c r="N102" s="57"/>
    </row>
    <row r="103" spans="2:14" ht="14.25" customHeight="1">
      <c r="B103" s="58"/>
      <c r="C103" s="48">
        <f>C98-C101</f>
        <v>356306000</v>
      </c>
      <c r="D103" s="48">
        <f>D98-D101</f>
        <v>344209601</v>
      </c>
      <c r="E103" s="56"/>
      <c r="F103" s="49"/>
      <c r="G103" s="40"/>
      <c r="H103" s="41"/>
      <c r="I103" s="51"/>
      <c r="J103" s="52"/>
      <c r="K103" s="106" t="s">
        <v>199</v>
      </c>
      <c r="L103" s="53"/>
      <c r="M103" s="54"/>
      <c r="N103" s="46"/>
    </row>
    <row r="104" spans="2:14" ht="14.25" customHeight="1">
      <c r="B104" s="58"/>
      <c r="C104" s="48"/>
      <c r="D104" s="48"/>
      <c r="E104" s="56"/>
      <c r="F104" s="49"/>
      <c r="G104" s="50"/>
      <c r="H104" s="59"/>
      <c r="I104" s="60"/>
      <c r="J104" s="60"/>
      <c r="K104" s="62" t="s">
        <v>200</v>
      </c>
      <c r="L104" s="53"/>
      <c r="M104" s="54"/>
      <c r="N104" s="46"/>
    </row>
    <row r="105" spans="2:14" ht="14.25" customHeight="1">
      <c r="B105" s="58"/>
      <c r="C105" s="48"/>
      <c r="D105" s="48"/>
      <c r="E105" s="56"/>
      <c r="F105" s="49"/>
      <c r="G105" s="50"/>
      <c r="H105" s="59"/>
      <c r="I105" s="60"/>
      <c r="J105" s="60"/>
      <c r="K105" s="65" t="s">
        <v>201</v>
      </c>
      <c r="L105" s="53"/>
      <c r="M105" s="54"/>
      <c r="N105" s="46"/>
    </row>
    <row r="106" spans="2:14" ht="14.25" customHeight="1">
      <c r="B106" s="58"/>
      <c r="C106" s="48"/>
      <c r="D106" s="48"/>
      <c r="E106" s="56"/>
      <c r="F106" s="49"/>
      <c r="G106" s="50"/>
      <c r="H106" s="59"/>
      <c r="I106" s="60"/>
      <c r="J106" s="60"/>
      <c r="K106" s="65"/>
      <c r="L106" s="53"/>
      <c r="M106" s="54"/>
      <c r="N106" s="46"/>
    </row>
    <row r="107" spans="2:14" ht="14.25" customHeight="1">
      <c r="B107" s="58"/>
      <c r="C107" s="48"/>
      <c r="D107" s="48"/>
      <c r="E107" s="56"/>
      <c r="F107" s="49">
        <v>2</v>
      </c>
      <c r="G107" s="50"/>
      <c r="H107" s="59" t="s">
        <v>202</v>
      </c>
      <c r="I107" s="60">
        <v>41527000</v>
      </c>
      <c r="J107" s="60">
        <v>40913939</v>
      </c>
      <c r="K107" s="43" t="s">
        <v>203</v>
      </c>
      <c r="L107" s="53" t="s">
        <v>204</v>
      </c>
      <c r="M107" s="54" t="s">
        <v>205</v>
      </c>
      <c r="N107" s="46"/>
    </row>
    <row r="108" spans="2:14" s="77" customFormat="1" ht="14.25" customHeight="1">
      <c r="B108" s="78"/>
      <c r="C108" s="79"/>
      <c r="D108" s="79"/>
      <c r="E108" s="80"/>
      <c r="F108" s="49"/>
      <c r="G108" s="50"/>
      <c r="H108" s="59"/>
      <c r="I108" s="60"/>
      <c r="J108" s="60"/>
      <c r="K108" s="43"/>
      <c r="L108" s="53" t="s">
        <v>206</v>
      </c>
      <c r="M108" s="54" t="s">
        <v>207</v>
      </c>
      <c r="N108" s="81"/>
    </row>
    <row r="109" spans="2:14" ht="14.25" customHeight="1">
      <c r="B109" s="58"/>
      <c r="C109" s="48"/>
      <c r="D109" s="48"/>
      <c r="E109" s="56"/>
      <c r="F109" s="49"/>
      <c r="G109" s="50"/>
      <c r="H109" s="59"/>
      <c r="I109" s="60"/>
      <c r="J109" s="60"/>
      <c r="K109" s="43"/>
      <c r="L109" s="53"/>
      <c r="M109" s="54"/>
      <c r="N109" s="46"/>
    </row>
    <row r="110" spans="2:14" ht="14.25" customHeight="1">
      <c r="B110" s="58"/>
      <c r="C110" s="64"/>
      <c r="D110" s="48"/>
      <c r="E110" s="38"/>
      <c r="F110" s="49">
        <v>3</v>
      </c>
      <c r="G110" s="50"/>
      <c r="H110" s="59" t="s">
        <v>208</v>
      </c>
      <c r="I110" s="60">
        <v>52256000</v>
      </c>
      <c r="J110" s="60">
        <v>52166248</v>
      </c>
      <c r="K110" s="53" t="s">
        <v>81</v>
      </c>
      <c r="L110" s="53"/>
      <c r="M110" s="54"/>
      <c r="N110" s="57"/>
    </row>
    <row r="111" spans="2:14" ht="14.25" customHeight="1">
      <c r="B111" s="58"/>
      <c r="C111" s="64"/>
      <c r="D111" s="48"/>
      <c r="E111" s="38"/>
      <c r="F111" s="49"/>
      <c r="G111" s="50"/>
      <c r="H111" s="59"/>
      <c r="I111" s="60"/>
      <c r="J111" s="60"/>
      <c r="K111" s="43" t="s">
        <v>209</v>
      </c>
      <c r="L111" s="53"/>
      <c r="M111" s="54"/>
      <c r="N111" s="57"/>
    </row>
    <row r="112" spans="2:14" ht="14.25" customHeight="1">
      <c r="B112" s="58"/>
      <c r="C112" s="64"/>
      <c r="D112" s="48"/>
      <c r="E112" s="38"/>
      <c r="F112" s="49"/>
      <c r="G112" s="50"/>
      <c r="H112" s="59"/>
      <c r="I112" s="60"/>
      <c r="J112" s="60"/>
      <c r="K112" s="43"/>
      <c r="L112" s="53"/>
      <c r="M112" s="54"/>
      <c r="N112" s="57"/>
    </row>
    <row r="113" spans="2:14" ht="14.25" customHeight="1">
      <c r="B113" s="58"/>
      <c r="C113" s="64"/>
      <c r="D113" s="48"/>
      <c r="E113" s="38"/>
      <c r="F113" s="49">
        <v>4</v>
      </c>
      <c r="G113" s="82"/>
      <c r="H113" s="83" t="s">
        <v>210</v>
      </c>
      <c r="I113" s="60">
        <v>227000000</v>
      </c>
      <c r="J113" s="60">
        <v>226761000</v>
      </c>
      <c r="K113" s="53" t="s">
        <v>81</v>
      </c>
      <c r="L113" s="84"/>
      <c r="M113" s="85"/>
      <c r="N113" s="57"/>
    </row>
    <row r="114" spans="2:14" ht="14.25" customHeight="1">
      <c r="B114" s="58"/>
      <c r="C114" s="64"/>
      <c r="D114" s="48"/>
      <c r="E114" s="38"/>
      <c r="F114" s="49"/>
      <c r="G114" s="50"/>
      <c r="H114" s="59"/>
      <c r="I114" s="60"/>
      <c r="J114" s="60"/>
      <c r="K114" s="43" t="s">
        <v>211</v>
      </c>
      <c r="L114" s="53"/>
      <c r="M114" s="54"/>
      <c r="N114" s="57"/>
    </row>
    <row r="115" spans="2:14" ht="14.25" customHeight="1">
      <c r="B115" s="58"/>
      <c r="C115" s="64"/>
      <c r="D115" s="48"/>
      <c r="E115" s="38"/>
      <c r="F115" s="49"/>
      <c r="G115" s="50"/>
      <c r="H115" s="59"/>
      <c r="I115" s="60"/>
      <c r="J115" s="60"/>
      <c r="K115" s="43"/>
      <c r="L115" s="53"/>
      <c r="M115" s="54"/>
      <c r="N115" s="57"/>
    </row>
    <row r="116" spans="2:14" ht="14.25" customHeight="1">
      <c r="B116" s="58"/>
      <c r="C116" s="64"/>
      <c r="D116" s="48"/>
      <c r="E116" s="38"/>
      <c r="F116" s="49">
        <v>5</v>
      </c>
      <c r="G116" s="82"/>
      <c r="H116" s="107" t="s">
        <v>212</v>
      </c>
      <c r="I116" s="60">
        <v>1790000</v>
      </c>
      <c r="J116" s="60">
        <v>1212440</v>
      </c>
      <c r="K116" s="53" t="s">
        <v>81</v>
      </c>
      <c r="L116" s="84"/>
      <c r="M116" s="85"/>
      <c r="N116" s="57"/>
    </row>
    <row r="117" spans="2:14" ht="14.25" customHeight="1">
      <c r="B117" s="58"/>
      <c r="C117" s="64"/>
      <c r="D117" s="48"/>
      <c r="E117" s="38"/>
      <c r="F117" s="49"/>
      <c r="G117" s="50"/>
      <c r="H117" s="59"/>
      <c r="I117" s="60"/>
      <c r="J117" s="60"/>
      <c r="K117" s="65" t="s">
        <v>213</v>
      </c>
      <c r="L117" s="53"/>
      <c r="M117" s="54"/>
      <c r="N117" s="57"/>
    </row>
    <row r="118" spans="2:14" ht="14.25" customHeight="1">
      <c r="B118" s="58"/>
      <c r="C118" s="64"/>
      <c r="D118" s="48"/>
      <c r="E118" s="38"/>
      <c r="F118" s="49"/>
      <c r="G118" s="50"/>
      <c r="H118" s="59"/>
      <c r="I118" s="60"/>
      <c r="J118" s="60"/>
      <c r="K118" s="65" t="s">
        <v>214</v>
      </c>
      <c r="L118" s="53"/>
      <c r="M118" s="54"/>
      <c r="N118" s="57"/>
    </row>
    <row r="119" spans="2:14" ht="14.25" customHeight="1">
      <c r="B119" s="58"/>
      <c r="C119" s="64"/>
      <c r="D119" s="48"/>
      <c r="E119" s="38"/>
      <c r="F119" s="49"/>
      <c r="G119" s="50"/>
      <c r="H119" s="59"/>
      <c r="I119" s="60"/>
      <c r="J119" s="60"/>
      <c r="K119" s="43"/>
      <c r="L119" s="53"/>
      <c r="M119" s="54"/>
      <c r="N119" s="57"/>
    </row>
    <row r="120" spans="2:14" ht="14.25" customHeight="1">
      <c r="B120" s="58"/>
      <c r="C120" s="64"/>
      <c r="D120" s="48"/>
      <c r="E120" s="38"/>
      <c r="F120" s="49">
        <v>6</v>
      </c>
      <c r="G120" s="82"/>
      <c r="H120" s="83" t="s">
        <v>215</v>
      </c>
      <c r="I120" s="60">
        <v>16948000</v>
      </c>
      <c r="J120" s="60">
        <v>12550136</v>
      </c>
      <c r="K120" s="53" t="s">
        <v>81</v>
      </c>
      <c r="L120" s="84"/>
      <c r="M120" s="85"/>
      <c r="N120" s="57"/>
    </row>
    <row r="121" spans="2:14" ht="14.25" customHeight="1">
      <c r="B121" s="58"/>
      <c r="C121" s="64"/>
      <c r="D121" s="48"/>
      <c r="E121" s="38"/>
      <c r="F121" s="49"/>
      <c r="G121" s="50"/>
      <c r="H121" s="59"/>
      <c r="I121" s="60"/>
      <c r="J121" s="60"/>
      <c r="K121" s="108" t="s">
        <v>216</v>
      </c>
      <c r="L121" s="53"/>
      <c r="M121" s="54"/>
      <c r="N121" s="57"/>
    </row>
    <row r="122" spans="2:14" ht="14.25" customHeight="1">
      <c r="B122" s="58"/>
      <c r="C122" s="64"/>
      <c r="D122" s="48"/>
      <c r="E122" s="38"/>
      <c r="F122" s="49"/>
      <c r="G122" s="50"/>
      <c r="H122" s="59"/>
      <c r="I122" s="60"/>
      <c r="J122" s="60"/>
      <c r="K122" s="108" t="s">
        <v>217</v>
      </c>
      <c r="L122" s="53"/>
      <c r="M122" s="54"/>
      <c r="N122" s="57"/>
    </row>
    <row r="123" spans="2:14" ht="14.25" customHeight="1">
      <c r="B123" s="58"/>
      <c r="C123" s="64"/>
      <c r="D123" s="48"/>
      <c r="E123" s="38"/>
      <c r="F123" s="49"/>
      <c r="G123" s="50"/>
      <c r="H123" s="59"/>
      <c r="I123" s="60"/>
      <c r="J123" s="60"/>
      <c r="K123" s="109"/>
      <c r="L123" s="53"/>
      <c r="M123" s="54"/>
      <c r="N123" s="57"/>
    </row>
    <row r="124" spans="2:14" ht="14.25" customHeight="1">
      <c r="B124" s="58"/>
      <c r="C124" s="64"/>
      <c r="D124" s="48"/>
      <c r="E124" s="38"/>
      <c r="F124" s="49">
        <v>7</v>
      </c>
      <c r="G124" s="82"/>
      <c r="H124" s="83" t="s">
        <v>218</v>
      </c>
      <c r="I124" s="60">
        <v>7475000</v>
      </c>
      <c r="J124" s="60">
        <v>0</v>
      </c>
      <c r="K124" s="108" t="s">
        <v>219</v>
      </c>
      <c r="L124" s="84"/>
      <c r="M124" s="85"/>
      <c r="N124" s="57"/>
    </row>
    <row r="125" spans="2:14" ht="14.25" customHeight="1">
      <c r="B125" s="58"/>
      <c r="C125" s="64"/>
      <c r="D125" s="48"/>
      <c r="E125" s="38"/>
      <c r="F125" s="49"/>
      <c r="G125" s="50"/>
      <c r="H125" s="59"/>
      <c r="I125" s="60"/>
      <c r="J125" s="60"/>
      <c r="K125" s="109"/>
      <c r="L125" s="53"/>
      <c r="M125" s="54"/>
      <c r="N125" s="57"/>
    </row>
    <row r="126" spans="2:14" ht="14.25" customHeight="1">
      <c r="B126" s="58"/>
      <c r="C126" s="64"/>
      <c r="D126" s="48"/>
      <c r="E126" s="38"/>
      <c r="F126" s="49">
        <v>8</v>
      </c>
      <c r="G126" s="82"/>
      <c r="H126" s="83" t="s">
        <v>220</v>
      </c>
      <c r="I126" s="60">
        <v>2500000</v>
      </c>
      <c r="J126" s="60">
        <v>0</v>
      </c>
      <c r="K126" s="108" t="s">
        <v>221</v>
      </c>
      <c r="L126" s="84"/>
      <c r="M126" s="85"/>
      <c r="N126" s="57"/>
    </row>
    <row r="127" spans="2:14" ht="14.25" customHeight="1">
      <c r="B127" s="58"/>
      <c r="C127" s="64"/>
      <c r="D127" s="48"/>
      <c r="E127" s="38"/>
      <c r="F127" s="49"/>
      <c r="G127" s="50"/>
      <c r="H127" s="59"/>
      <c r="I127" s="60"/>
      <c r="J127" s="60"/>
      <c r="K127" s="43"/>
      <c r="L127" s="53"/>
      <c r="M127" s="54"/>
      <c r="N127" s="57"/>
    </row>
    <row r="128" spans="2:14" ht="14.25" customHeight="1">
      <c r="B128" s="58"/>
      <c r="C128" s="64"/>
      <c r="D128" s="48"/>
      <c r="E128" s="38"/>
      <c r="F128" s="49">
        <v>9</v>
      </c>
      <c r="G128" s="50"/>
      <c r="H128" s="59" t="s">
        <v>99</v>
      </c>
      <c r="I128" s="60">
        <v>-569000</v>
      </c>
      <c r="J128" s="60">
        <v>0</v>
      </c>
      <c r="K128" s="53" t="s">
        <v>81</v>
      </c>
      <c r="L128" s="53"/>
      <c r="M128" s="54"/>
      <c r="N128" s="57"/>
    </row>
    <row r="129" spans="2:14" ht="14.25" customHeight="1" thickBot="1">
      <c r="B129" s="86"/>
      <c r="C129" s="87"/>
      <c r="D129" s="87"/>
      <c r="E129" s="88"/>
      <c r="F129" s="89"/>
      <c r="G129" s="90"/>
      <c r="H129" s="91"/>
      <c r="I129" s="92"/>
      <c r="J129" s="92"/>
      <c r="K129" s="93"/>
      <c r="L129" s="94"/>
      <c r="M129" s="95"/>
      <c r="N129" s="46"/>
    </row>
    <row r="130" spans="2:14" ht="14.25" customHeight="1">
      <c r="B130" s="67"/>
      <c r="C130" s="68"/>
      <c r="D130" s="68"/>
      <c r="E130" s="69"/>
      <c r="F130" s="70"/>
      <c r="G130" s="71"/>
      <c r="H130" s="72"/>
      <c r="I130" s="73"/>
      <c r="J130" s="73"/>
      <c r="K130" s="74"/>
      <c r="L130" s="75"/>
      <c r="M130" s="76"/>
      <c r="N130" s="46"/>
    </row>
    <row r="131" spans="1:14" ht="14.25" customHeight="1">
      <c r="A131" s="47"/>
      <c r="B131" s="36" t="s">
        <v>222</v>
      </c>
      <c r="C131" s="48">
        <f>SUM(I130:I162)</f>
        <v>135622000</v>
      </c>
      <c r="D131" s="48">
        <f>SUM(J130:J162)</f>
        <v>120517698</v>
      </c>
      <c r="E131" s="38" t="s">
        <v>223</v>
      </c>
      <c r="F131" s="49">
        <v>1</v>
      </c>
      <c r="G131" s="50"/>
      <c r="H131" s="41" t="s">
        <v>224</v>
      </c>
      <c r="I131" s="51">
        <v>1218000</v>
      </c>
      <c r="J131" s="52">
        <v>365713</v>
      </c>
      <c r="K131" s="53" t="s">
        <v>81</v>
      </c>
      <c r="L131" s="53"/>
      <c r="M131" s="54"/>
      <c r="N131" s="55"/>
    </row>
    <row r="132" spans="1:14" ht="14.25" customHeight="1">
      <c r="A132" s="47"/>
      <c r="B132" s="36" t="s">
        <v>225</v>
      </c>
      <c r="C132" s="48"/>
      <c r="D132" s="37"/>
      <c r="E132" s="56" t="s">
        <v>226</v>
      </c>
      <c r="F132" s="49"/>
      <c r="G132" s="40"/>
      <c r="H132" s="41"/>
      <c r="I132" s="51"/>
      <c r="J132" s="52"/>
      <c r="K132" s="43" t="s">
        <v>227</v>
      </c>
      <c r="L132" s="53"/>
      <c r="M132" s="54"/>
      <c r="N132" s="57"/>
    </row>
    <row r="133" spans="1:14" ht="14.25" customHeight="1">
      <c r="A133" s="47"/>
      <c r="B133" s="36"/>
      <c r="C133" s="48" t="s">
        <v>83</v>
      </c>
      <c r="D133" s="48" t="s">
        <v>83</v>
      </c>
      <c r="E133" s="56"/>
      <c r="F133" s="49"/>
      <c r="G133" s="40"/>
      <c r="H133" s="41"/>
      <c r="I133" s="51"/>
      <c r="J133" s="52"/>
      <c r="K133" s="43"/>
      <c r="L133" s="53"/>
      <c r="M133" s="54"/>
      <c r="N133" s="57"/>
    </row>
    <row r="134" spans="2:14" ht="14.25" customHeight="1">
      <c r="B134" s="58"/>
      <c r="C134" s="48">
        <v>12310000</v>
      </c>
      <c r="D134" s="48">
        <v>0</v>
      </c>
      <c r="E134" s="56"/>
      <c r="F134" s="49">
        <v>2</v>
      </c>
      <c r="G134" s="50"/>
      <c r="H134" s="59" t="s">
        <v>228</v>
      </c>
      <c r="I134" s="60">
        <v>70410000</v>
      </c>
      <c r="J134" s="42">
        <v>70409011</v>
      </c>
      <c r="K134" s="65" t="s">
        <v>229</v>
      </c>
      <c r="L134" s="53" t="s">
        <v>81</v>
      </c>
      <c r="M134" s="54" t="s">
        <v>230</v>
      </c>
      <c r="N134" s="55"/>
    </row>
    <row r="135" spans="2:14" ht="14.25" customHeight="1">
      <c r="B135" s="36"/>
      <c r="C135" s="48" t="s">
        <v>88</v>
      </c>
      <c r="D135" s="48" t="s">
        <v>88</v>
      </c>
      <c r="E135" s="56"/>
      <c r="F135" s="49"/>
      <c r="G135" s="40"/>
      <c r="H135" s="41"/>
      <c r="I135" s="60"/>
      <c r="J135" s="60"/>
      <c r="K135" s="65" t="s">
        <v>231</v>
      </c>
      <c r="L135" s="53" t="s">
        <v>81</v>
      </c>
      <c r="M135" s="110" t="s">
        <v>232</v>
      </c>
      <c r="N135" s="55"/>
    </row>
    <row r="136" spans="2:14" ht="14.25" customHeight="1">
      <c r="B136" s="58"/>
      <c r="C136" s="48">
        <v>28756000</v>
      </c>
      <c r="D136" s="48">
        <v>27666709</v>
      </c>
      <c r="E136" s="56"/>
      <c r="F136" s="49"/>
      <c r="G136" s="50"/>
      <c r="H136" s="59"/>
      <c r="I136" s="60"/>
      <c r="J136" s="60"/>
      <c r="K136" s="43"/>
      <c r="L136" s="53"/>
      <c r="M136" s="110" t="s">
        <v>233</v>
      </c>
      <c r="N136" s="46"/>
    </row>
    <row r="137" spans="2:14" ht="14.25" customHeight="1">
      <c r="B137" s="58"/>
      <c r="C137" s="48" t="s">
        <v>91</v>
      </c>
      <c r="D137" s="48" t="s">
        <v>91</v>
      </c>
      <c r="E137" s="56"/>
      <c r="F137" s="49"/>
      <c r="G137" s="50"/>
      <c r="H137" s="59"/>
      <c r="I137" s="60"/>
      <c r="J137" s="60"/>
      <c r="K137" s="65" t="s">
        <v>234</v>
      </c>
      <c r="L137" s="53"/>
      <c r="M137" s="54"/>
      <c r="N137" s="57"/>
    </row>
    <row r="138" spans="2:14" ht="14.25" customHeight="1" thickBot="1">
      <c r="B138" s="86"/>
      <c r="C138" s="87">
        <v>94556000</v>
      </c>
      <c r="D138" s="87">
        <v>92850989</v>
      </c>
      <c r="E138" s="111"/>
      <c r="F138" s="89"/>
      <c r="G138" s="90"/>
      <c r="H138" s="91"/>
      <c r="I138" s="102"/>
      <c r="J138" s="102"/>
      <c r="K138" s="93"/>
      <c r="L138" s="112"/>
      <c r="M138" s="105"/>
      <c r="N138" s="46"/>
    </row>
    <row r="139" spans="2:14" ht="14.25" customHeight="1">
      <c r="B139" s="58"/>
      <c r="C139" s="48"/>
      <c r="D139" s="48"/>
      <c r="E139" s="56"/>
      <c r="F139" s="49">
        <v>3</v>
      </c>
      <c r="G139" s="50"/>
      <c r="H139" s="59" t="s">
        <v>235</v>
      </c>
      <c r="I139" s="60">
        <v>34096000</v>
      </c>
      <c r="J139" s="60">
        <v>34016240</v>
      </c>
      <c r="K139" s="65" t="s">
        <v>236</v>
      </c>
      <c r="L139" s="53" t="s">
        <v>81</v>
      </c>
      <c r="M139" s="54" t="s">
        <v>204</v>
      </c>
      <c r="N139" s="46"/>
    </row>
    <row r="140" spans="2:14" ht="14.25" customHeight="1">
      <c r="B140" s="58"/>
      <c r="C140" s="48"/>
      <c r="D140" s="48"/>
      <c r="E140" s="56"/>
      <c r="F140" s="49"/>
      <c r="G140" s="50"/>
      <c r="H140" s="59"/>
      <c r="I140" s="60"/>
      <c r="J140" s="42"/>
      <c r="K140" s="65" t="s">
        <v>237</v>
      </c>
      <c r="L140" s="53"/>
      <c r="M140" s="54" t="s">
        <v>238</v>
      </c>
      <c r="N140" s="46"/>
    </row>
    <row r="141" spans="2:14" ht="14.25" customHeight="1">
      <c r="B141" s="58"/>
      <c r="C141" s="48"/>
      <c r="D141" s="48"/>
      <c r="E141" s="56"/>
      <c r="F141" s="49"/>
      <c r="G141" s="50"/>
      <c r="H141" s="59"/>
      <c r="I141" s="60"/>
      <c r="J141" s="42"/>
      <c r="K141" s="65" t="s">
        <v>239</v>
      </c>
      <c r="L141" s="53" t="s">
        <v>81</v>
      </c>
      <c r="M141" s="54" t="s">
        <v>240</v>
      </c>
      <c r="N141" s="46"/>
    </row>
    <row r="142" spans="2:14" ht="14.25" customHeight="1">
      <c r="B142" s="58"/>
      <c r="C142" s="48"/>
      <c r="D142" s="48"/>
      <c r="E142" s="56"/>
      <c r="F142" s="49"/>
      <c r="G142" s="50"/>
      <c r="H142" s="59"/>
      <c r="I142" s="60"/>
      <c r="J142" s="42"/>
      <c r="K142" s="65" t="s">
        <v>241</v>
      </c>
      <c r="L142" s="53"/>
      <c r="M142" s="54" t="s">
        <v>242</v>
      </c>
      <c r="N142" s="46"/>
    </row>
    <row r="143" spans="2:14" ht="14.25" customHeight="1">
      <c r="B143" s="58"/>
      <c r="C143" s="48"/>
      <c r="D143" s="48"/>
      <c r="E143" s="56"/>
      <c r="F143" s="49"/>
      <c r="G143" s="50"/>
      <c r="H143" s="59"/>
      <c r="I143" s="60"/>
      <c r="J143" s="42"/>
      <c r="K143" s="43"/>
      <c r="L143" s="53"/>
      <c r="M143" s="54"/>
      <c r="N143" s="46"/>
    </row>
    <row r="144" spans="2:14" ht="14.25" customHeight="1">
      <c r="B144" s="58"/>
      <c r="C144" s="48"/>
      <c r="D144" s="48"/>
      <c r="E144" s="38"/>
      <c r="F144" s="49">
        <v>4</v>
      </c>
      <c r="G144" s="50"/>
      <c r="H144" s="59" t="s">
        <v>243</v>
      </c>
      <c r="I144" s="60">
        <v>3999000</v>
      </c>
      <c r="J144" s="60">
        <v>3191106</v>
      </c>
      <c r="K144" s="53" t="s">
        <v>81</v>
      </c>
      <c r="L144" s="53"/>
      <c r="M144" s="54"/>
      <c r="N144" s="46"/>
    </row>
    <row r="145" spans="2:14" ht="14.25" customHeight="1">
      <c r="B145" s="58"/>
      <c r="C145" s="64"/>
      <c r="D145" s="48"/>
      <c r="E145" s="56"/>
      <c r="F145" s="49"/>
      <c r="G145" s="50"/>
      <c r="H145" s="59"/>
      <c r="I145" s="60"/>
      <c r="J145" s="60"/>
      <c r="K145" s="43"/>
      <c r="L145" s="53"/>
      <c r="M145" s="54"/>
      <c r="N145" s="46"/>
    </row>
    <row r="146" spans="2:14" ht="14.25" customHeight="1">
      <c r="B146" s="58"/>
      <c r="C146" s="64"/>
      <c r="D146" s="48"/>
      <c r="E146" s="38"/>
      <c r="F146" s="49">
        <v>5</v>
      </c>
      <c r="G146" s="50"/>
      <c r="H146" s="59" t="s">
        <v>244</v>
      </c>
      <c r="I146" s="60">
        <v>2211000</v>
      </c>
      <c r="J146" s="60">
        <v>1671000</v>
      </c>
      <c r="K146" s="65" t="s">
        <v>245</v>
      </c>
      <c r="L146" s="53" t="s">
        <v>81</v>
      </c>
      <c r="M146" s="54" t="s">
        <v>246</v>
      </c>
      <c r="N146" s="57"/>
    </row>
    <row r="147" spans="2:14" ht="14.25" customHeight="1">
      <c r="B147" s="58"/>
      <c r="C147" s="48"/>
      <c r="D147" s="48"/>
      <c r="E147" s="38"/>
      <c r="F147" s="49"/>
      <c r="G147" s="50"/>
      <c r="H147" s="59"/>
      <c r="I147" s="60"/>
      <c r="J147" s="60"/>
      <c r="K147" s="65" t="s">
        <v>247</v>
      </c>
      <c r="L147" s="53"/>
      <c r="M147" s="54"/>
      <c r="N147" s="46"/>
    </row>
    <row r="148" spans="2:14" ht="14.25" customHeight="1">
      <c r="B148" s="58"/>
      <c r="C148" s="64"/>
      <c r="D148" s="48"/>
      <c r="E148" s="56"/>
      <c r="F148" s="49"/>
      <c r="G148" s="50"/>
      <c r="H148" s="59"/>
      <c r="I148" s="60"/>
      <c r="J148" s="60"/>
      <c r="K148" s="43"/>
      <c r="L148" s="53"/>
      <c r="M148" s="54"/>
      <c r="N148" s="46"/>
    </row>
    <row r="149" spans="2:14" ht="14.25" customHeight="1">
      <c r="B149" s="58"/>
      <c r="C149" s="64"/>
      <c r="D149" s="48"/>
      <c r="E149" s="38"/>
      <c r="F149" s="49">
        <v>6</v>
      </c>
      <c r="G149" s="50"/>
      <c r="H149" s="59" t="s">
        <v>248</v>
      </c>
      <c r="I149" s="60">
        <v>489000</v>
      </c>
      <c r="J149" s="60">
        <v>187508</v>
      </c>
      <c r="K149" s="53" t="s">
        <v>81</v>
      </c>
      <c r="L149" s="53"/>
      <c r="M149" s="54"/>
      <c r="N149" s="46"/>
    </row>
    <row r="150" spans="2:14" ht="14.25" customHeight="1">
      <c r="B150" s="58"/>
      <c r="C150" s="48"/>
      <c r="D150" s="48"/>
      <c r="E150" s="56"/>
      <c r="F150" s="49"/>
      <c r="G150" s="50"/>
      <c r="H150" s="59"/>
      <c r="I150" s="60"/>
      <c r="J150" s="60"/>
      <c r="K150" s="43"/>
      <c r="L150" s="53"/>
      <c r="M150" s="54"/>
      <c r="N150" s="46"/>
    </row>
    <row r="151" spans="2:14" ht="14.25" customHeight="1">
      <c r="B151" s="58"/>
      <c r="C151" s="48"/>
      <c r="D151" s="48"/>
      <c r="E151" s="56"/>
      <c r="F151" s="49">
        <v>7</v>
      </c>
      <c r="G151" s="50"/>
      <c r="H151" s="59" t="s">
        <v>249</v>
      </c>
      <c r="I151" s="60">
        <v>155000</v>
      </c>
      <c r="J151" s="60">
        <v>60000</v>
      </c>
      <c r="K151" s="65" t="s">
        <v>250</v>
      </c>
      <c r="L151" s="53" t="s">
        <v>81</v>
      </c>
      <c r="M151" s="54" t="s">
        <v>251</v>
      </c>
      <c r="N151" s="46"/>
    </row>
    <row r="152" spans="2:14" ht="14.25" customHeight="1">
      <c r="B152" s="58"/>
      <c r="C152" s="48"/>
      <c r="D152" s="48"/>
      <c r="E152" s="56"/>
      <c r="F152" s="49"/>
      <c r="G152" s="50"/>
      <c r="H152" s="59"/>
      <c r="I152" s="60"/>
      <c r="J152" s="42"/>
      <c r="K152" s="43"/>
      <c r="L152" s="53"/>
      <c r="M152" s="54"/>
      <c r="N152" s="46"/>
    </row>
    <row r="153" spans="2:14" ht="14.25" customHeight="1">
      <c r="B153" s="58"/>
      <c r="C153" s="64"/>
      <c r="D153" s="48"/>
      <c r="E153" s="38"/>
      <c r="F153" s="99">
        <v>8</v>
      </c>
      <c r="G153" s="50"/>
      <c r="H153" s="61" t="s">
        <v>252</v>
      </c>
      <c r="I153" s="60">
        <v>10402000</v>
      </c>
      <c r="J153" s="60">
        <v>10402000</v>
      </c>
      <c r="K153" s="53" t="s">
        <v>81</v>
      </c>
      <c r="L153" s="53"/>
      <c r="M153" s="54"/>
      <c r="N153" s="57"/>
    </row>
    <row r="154" spans="2:14" ht="14.25" customHeight="1">
      <c r="B154" s="58"/>
      <c r="C154" s="48"/>
      <c r="D154" s="48"/>
      <c r="E154" s="38"/>
      <c r="F154" s="49"/>
      <c r="G154" s="50"/>
      <c r="H154" s="59"/>
      <c r="I154" s="60"/>
      <c r="J154" s="60"/>
      <c r="K154" s="43" t="s">
        <v>253</v>
      </c>
      <c r="L154" s="53"/>
      <c r="M154" s="54"/>
      <c r="N154" s="46"/>
    </row>
    <row r="155" spans="2:14" ht="14.25" customHeight="1">
      <c r="B155" s="58"/>
      <c r="C155" s="64"/>
      <c r="D155" s="48"/>
      <c r="E155" s="38"/>
      <c r="F155" s="49"/>
      <c r="G155" s="50"/>
      <c r="H155" s="59"/>
      <c r="I155" s="60"/>
      <c r="J155" s="60"/>
      <c r="K155" s="65" t="s">
        <v>254</v>
      </c>
      <c r="L155" s="53"/>
      <c r="M155" s="54"/>
      <c r="N155" s="57"/>
    </row>
    <row r="156" spans="2:14" ht="14.25" customHeight="1">
      <c r="B156" s="58"/>
      <c r="C156" s="64"/>
      <c r="D156" s="48"/>
      <c r="E156" s="38"/>
      <c r="F156" s="49"/>
      <c r="G156" s="50"/>
      <c r="H156" s="59"/>
      <c r="I156" s="60"/>
      <c r="J156" s="60"/>
      <c r="K156" s="43"/>
      <c r="L156" s="53"/>
      <c r="M156" s="54"/>
      <c r="N156" s="57"/>
    </row>
    <row r="157" spans="2:14" ht="14.25" customHeight="1">
      <c r="B157" s="58"/>
      <c r="C157" s="48"/>
      <c r="D157" s="48"/>
      <c r="E157" s="38"/>
      <c r="F157" s="99">
        <v>9</v>
      </c>
      <c r="G157" s="50"/>
      <c r="H157" s="59" t="s">
        <v>255</v>
      </c>
      <c r="I157" s="60">
        <v>684000</v>
      </c>
      <c r="J157" s="60">
        <v>215120</v>
      </c>
      <c r="K157" s="53" t="s">
        <v>81</v>
      </c>
      <c r="L157" s="53"/>
      <c r="M157" s="54"/>
      <c r="N157" s="46"/>
    </row>
    <row r="158" spans="2:14" ht="14.25" customHeight="1">
      <c r="B158" s="58"/>
      <c r="C158" s="64"/>
      <c r="D158" s="48"/>
      <c r="E158" s="38"/>
      <c r="F158" s="49"/>
      <c r="G158" s="50"/>
      <c r="H158" s="59"/>
      <c r="I158" s="60"/>
      <c r="J158" s="60"/>
      <c r="K158" s="43"/>
      <c r="L158" s="53"/>
      <c r="M158" s="54"/>
      <c r="N158" s="57"/>
    </row>
    <row r="159" spans="2:14" ht="14.25" customHeight="1">
      <c r="B159" s="58"/>
      <c r="C159" s="48"/>
      <c r="D159" s="48"/>
      <c r="E159" s="38"/>
      <c r="F159" s="99">
        <v>10</v>
      </c>
      <c r="G159" s="50"/>
      <c r="H159" s="59" t="s">
        <v>256</v>
      </c>
      <c r="I159" s="60">
        <v>12310000</v>
      </c>
      <c r="J159" s="60">
        <v>0</v>
      </c>
      <c r="K159" s="65" t="s">
        <v>257</v>
      </c>
      <c r="L159" s="53"/>
      <c r="M159" s="54"/>
      <c r="N159" s="46"/>
    </row>
    <row r="160" spans="2:14" ht="14.25" customHeight="1">
      <c r="B160" s="58"/>
      <c r="C160" s="113"/>
      <c r="D160" s="48"/>
      <c r="E160" s="38"/>
      <c r="F160" s="49"/>
      <c r="G160" s="50"/>
      <c r="H160" s="59"/>
      <c r="I160" s="60"/>
      <c r="J160" s="60"/>
      <c r="K160" s="43"/>
      <c r="L160" s="53"/>
      <c r="M160" s="54"/>
      <c r="N160" s="55"/>
    </row>
    <row r="161" spans="2:14" ht="14.25" customHeight="1">
      <c r="B161" s="58"/>
      <c r="C161" s="64"/>
      <c r="D161" s="48"/>
      <c r="E161" s="38"/>
      <c r="F161" s="99">
        <v>11</v>
      </c>
      <c r="G161" s="50"/>
      <c r="H161" s="59" t="s">
        <v>99</v>
      </c>
      <c r="I161" s="60">
        <v>-352000</v>
      </c>
      <c r="J161" s="60">
        <v>0</v>
      </c>
      <c r="K161" s="53" t="s">
        <v>81</v>
      </c>
      <c r="L161" s="53"/>
      <c r="M161" s="54"/>
      <c r="N161" s="46"/>
    </row>
    <row r="162" spans="2:14" ht="14.25" customHeight="1" thickBot="1">
      <c r="B162" s="86"/>
      <c r="C162" s="87"/>
      <c r="D162" s="87"/>
      <c r="E162" s="38"/>
      <c r="F162" s="49"/>
      <c r="G162" s="50"/>
      <c r="H162" s="59"/>
      <c r="I162" s="92"/>
      <c r="J162" s="92"/>
      <c r="K162" s="93"/>
      <c r="L162" s="94"/>
      <c r="M162" s="95"/>
      <c r="N162" s="46"/>
    </row>
    <row r="163" spans="2:14" ht="14.25" customHeight="1">
      <c r="B163" s="67"/>
      <c r="C163" s="68"/>
      <c r="D163" s="68"/>
      <c r="E163" s="69"/>
      <c r="F163" s="70"/>
      <c r="G163" s="71"/>
      <c r="H163" s="72"/>
      <c r="I163" s="73"/>
      <c r="J163" s="73"/>
      <c r="K163" s="74"/>
      <c r="L163" s="75"/>
      <c r="M163" s="76"/>
      <c r="N163" s="46"/>
    </row>
    <row r="164" spans="1:14" ht="14.25" customHeight="1">
      <c r="A164" s="47"/>
      <c r="B164" s="36" t="s">
        <v>258</v>
      </c>
      <c r="C164" s="48">
        <f>SUM(I163:I198)</f>
        <v>424669000</v>
      </c>
      <c r="D164" s="48">
        <f>SUM(J163:J198)</f>
        <v>404625828</v>
      </c>
      <c r="E164" s="38" t="s">
        <v>259</v>
      </c>
      <c r="F164" s="49">
        <v>1</v>
      </c>
      <c r="G164" s="50"/>
      <c r="H164" s="41" t="s">
        <v>260</v>
      </c>
      <c r="I164" s="51">
        <v>180000000</v>
      </c>
      <c r="J164" s="52">
        <v>174457674</v>
      </c>
      <c r="K164" s="65" t="s">
        <v>261</v>
      </c>
      <c r="L164" s="53" t="s">
        <v>262</v>
      </c>
      <c r="M164" s="54" t="s">
        <v>263</v>
      </c>
      <c r="N164" s="55"/>
    </row>
    <row r="165" spans="1:14" ht="14.25" customHeight="1">
      <c r="A165" s="47"/>
      <c r="B165" s="36"/>
      <c r="C165" s="48"/>
      <c r="D165" s="37"/>
      <c r="E165" s="56"/>
      <c r="F165" s="49"/>
      <c r="G165" s="40"/>
      <c r="H165" s="41"/>
      <c r="I165" s="51"/>
      <c r="J165" s="52"/>
      <c r="K165" s="65" t="s">
        <v>264</v>
      </c>
      <c r="L165" s="53"/>
      <c r="M165" s="54"/>
      <c r="N165" s="57"/>
    </row>
    <row r="166" spans="2:14" ht="14.25" customHeight="1">
      <c r="B166" s="58"/>
      <c r="C166" s="48" t="s">
        <v>88</v>
      </c>
      <c r="D166" s="48" t="s">
        <v>88</v>
      </c>
      <c r="E166" s="56"/>
      <c r="F166" s="49"/>
      <c r="G166" s="50"/>
      <c r="H166" s="59"/>
      <c r="I166" s="60"/>
      <c r="J166" s="60"/>
      <c r="K166" s="43"/>
      <c r="L166" s="53"/>
      <c r="M166" s="54"/>
      <c r="N166" s="55"/>
    </row>
    <row r="167" spans="2:14" ht="14.25" customHeight="1">
      <c r="B167" s="36"/>
      <c r="C167" s="48">
        <f>2713000+37800000+4858000+1659000</f>
        <v>47030000</v>
      </c>
      <c r="D167" s="48">
        <f>727225+37800000+4858000+1029649</f>
        <v>44414874</v>
      </c>
      <c r="E167" s="56"/>
      <c r="F167" s="49">
        <v>2</v>
      </c>
      <c r="G167" s="50"/>
      <c r="H167" s="59" t="s">
        <v>265</v>
      </c>
      <c r="I167" s="60">
        <v>3270000</v>
      </c>
      <c r="J167" s="42">
        <v>1204205</v>
      </c>
      <c r="K167" s="53" t="s">
        <v>81</v>
      </c>
      <c r="L167" s="114"/>
      <c r="M167" s="115"/>
      <c r="N167" s="55"/>
    </row>
    <row r="168" spans="2:14" ht="14.25" customHeight="1">
      <c r="B168" s="58"/>
      <c r="C168" s="48" t="s">
        <v>91</v>
      </c>
      <c r="D168" s="48" t="s">
        <v>91</v>
      </c>
      <c r="E168" s="56"/>
      <c r="F168" s="49"/>
      <c r="G168" s="50"/>
      <c r="H168" s="59"/>
      <c r="I168" s="60"/>
      <c r="J168" s="60"/>
      <c r="K168" s="43" t="s">
        <v>266</v>
      </c>
      <c r="L168" s="53"/>
      <c r="M168" s="54"/>
      <c r="N168" s="46"/>
    </row>
    <row r="169" spans="2:14" ht="14.25" customHeight="1">
      <c r="B169" s="58"/>
      <c r="C169" s="48">
        <f>C164-C167</f>
        <v>377639000</v>
      </c>
      <c r="D169" s="48">
        <f>D164-D167</f>
        <v>360210954</v>
      </c>
      <c r="E169" s="56"/>
      <c r="F169" s="49"/>
      <c r="G169" s="50"/>
      <c r="H169" s="59"/>
      <c r="I169" s="60"/>
      <c r="J169" s="60"/>
      <c r="K169" s="43" t="s">
        <v>267</v>
      </c>
      <c r="L169" s="53"/>
      <c r="M169" s="54"/>
      <c r="N169" s="46"/>
    </row>
    <row r="170" spans="2:14" ht="14.25" customHeight="1">
      <c r="B170" s="58"/>
      <c r="C170" s="48"/>
      <c r="D170" s="48"/>
      <c r="E170" s="56"/>
      <c r="F170" s="49"/>
      <c r="G170" s="50"/>
      <c r="H170" s="59"/>
      <c r="I170" s="60"/>
      <c r="J170" s="60"/>
      <c r="K170" s="43"/>
      <c r="L170" s="53"/>
      <c r="M170" s="54"/>
      <c r="N170" s="46"/>
    </row>
    <row r="171" spans="2:14" ht="14.25" customHeight="1">
      <c r="B171" s="58"/>
      <c r="C171" s="48"/>
      <c r="D171" s="48"/>
      <c r="E171" s="56"/>
      <c r="F171" s="49">
        <v>3</v>
      </c>
      <c r="G171" s="50"/>
      <c r="H171" s="59" t="s">
        <v>268</v>
      </c>
      <c r="I171" s="60">
        <v>13823000</v>
      </c>
      <c r="J171" s="60">
        <v>9381378</v>
      </c>
      <c r="K171" s="53" t="s">
        <v>81</v>
      </c>
      <c r="L171" s="53"/>
      <c r="M171" s="54"/>
      <c r="N171" s="46"/>
    </row>
    <row r="172" spans="2:14" ht="14.25" customHeight="1">
      <c r="B172" s="58"/>
      <c r="C172" s="48"/>
      <c r="D172" s="48"/>
      <c r="E172" s="56"/>
      <c r="F172" s="49"/>
      <c r="G172" s="50"/>
      <c r="H172" s="59"/>
      <c r="I172" s="60"/>
      <c r="J172" s="60"/>
      <c r="K172" s="43"/>
      <c r="L172" s="53"/>
      <c r="M172" s="54"/>
      <c r="N172" s="46"/>
    </row>
    <row r="173" spans="2:14" ht="14.25" customHeight="1">
      <c r="B173" s="58"/>
      <c r="C173" s="48"/>
      <c r="D173" s="48"/>
      <c r="E173" s="56"/>
      <c r="F173" s="49">
        <v>4</v>
      </c>
      <c r="G173" s="50"/>
      <c r="H173" s="59" t="s">
        <v>269</v>
      </c>
      <c r="I173" s="60">
        <v>26244000</v>
      </c>
      <c r="J173" s="60">
        <v>24209249</v>
      </c>
      <c r="K173" s="65" t="s">
        <v>270</v>
      </c>
      <c r="L173" s="53" t="s">
        <v>110</v>
      </c>
      <c r="M173" s="54" t="s">
        <v>271</v>
      </c>
      <c r="N173" s="46"/>
    </row>
    <row r="174" spans="2:14" ht="14.25" customHeight="1">
      <c r="B174" s="58"/>
      <c r="C174" s="48"/>
      <c r="D174" s="48"/>
      <c r="E174" s="56"/>
      <c r="F174" s="49"/>
      <c r="G174" s="50"/>
      <c r="H174" s="59"/>
      <c r="I174" s="60"/>
      <c r="J174" s="60"/>
      <c r="K174" s="116"/>
      <c r="L174" s="53"/>
      <c r="M174" s="54"/>
      <c r="N174" s="46"/>
    </row>
    <row r="175" spans="2:14" ht="14.25" customHeight="1">
      <c r="B175" s="58"/>
      <c r="C175" s="48"/>
      <c r="D175" s="48"/>
      <c r="E175" s="56"/>
      <c r="F175" s="117">
        <v>5</v>
      </c>
      <c r="G175" s="50"/>
      <c r="H175" s="59" t="s">
        <v>272</v>
      </c>
      <c r="I175" s="60">
        <v>1748000</v>
      </c>
      <c r="J175" s="60">
        <v>852694</v>
      </c>
      <c r="K175" s="65" t="s">
        <v>273</v>
      </c>
      <c r="L175" s="53" t="s">
        <v>274</v>
      </c>
      <c r="M175" s="54" t="s">
        <v>275</v>
      </c>
      <c r="N175" s="46"/>
    </row>
    <row r="176" spans="2:14" ht="14.25" customHeight="1">
      <c r="B176" s="58"/>
      <c r="C176" s="48"/>
      <c r="D176" s="48"/>
      <c r="E176" s="56"/>
      <c r="F176" s="49"/>
      <c r="G176" s="50"/>
      <c r="H176" s="59"/>
      <c r="I176" s="60"/>
      <c r="J176" s="60"/>
      <c r="K176" s="43"/>
      <c r="L176" s="53"/>
      <c r="M176" s="54"/>
      <c r="N176" s="46"/>
    </row>
    <row r="177" spans="2:14" ht="14.25" customHeight="1">
      <c r="B177" s="58"/>
      <c r="C177" s="48"/>
      <c r="D177" s="48"/>
      <c r="E177" s="56"/>
      <c r="F177" s="49">
        <v>6</v>
      </c>
      <c r="G177" s="50"/>
      <c r="H177" s="59" t="s">
        <v>276</v>
      </c>
      <c r="I177" s="60">
        <v>11252000</v>
      </c>
      <c r="J177" s="60">
        <v>9293629</v>
      </c>
      <c r="K177" s="65" t="s">
        <v>277</v>
      </c>
      <c r="L177" s="53" t="s">
        <v>278</v>
      </c>
      <c r="M177" s="54" t="s">
        <v>279</v>
      </c>
      <c r="N177" s="46"/>
    </row>
    <row r="178" spans="2:14" ht="14.25" customHeight="1">
      <c r="B178" s="58"/>
      <c r="C178" s="48"/>
      <c r="D178" s="48"/>
      <c r="E178" s="56"/>
      <c r="F178" s="49"/>
      <c r="G178" s="50"/>
      <c r="H178" s="59"/>
      <c r="I178" s="60"/>
      <c r="J178" s="60"/>
      <c r="K178" s="65" t="s">
        <v>280</v>
      </c>
      <c r="L178" s="53"/>
      <c r="M178" s="54"/>
      <c r="N178" s="46"/>
    </row>
    <row r="179" spans="2:14" ht="14.25" customHeight="1">
      <c r="B179" s="58"/>
      <c r="C179" s="48"/>
      <c r="D179" s="48"/>
      <c r="E179" s="56"/>
      <c r="F179" s="49"/>
      <c r="G179" s="50"/>
      <c r="H179" s="59"/>
      <c r="I179" s="60"/>
      <c r="J179" s="60"/>
      <c r="K179" s="65" t="s">
        <v>281</v>
      </c>
      <c r="L179" s="53"/>
      <c r="M179" s="54"/>
      <c r="N179" s="46"/>
    </row>
    <row r="180" spans="2:14" ht="14.25" customHeight="1">
      <c r="B180" s="58"/>
      <c r="C180" s="48"/>
      <c r="D180" s="48"/>
      <c r="E180" s="56"/>
      <c r="F180" s="49"/>
      <c r="G180" s="50"/>
      <c r="H180" s="59"/>
      <c r="I180" s="60"/>
      <c r="J180" s="60"/>
      <c r="K180" s="43"/>
      <c r="L180" s="53"/>
      <c r="M180" s="54"/>
      <c r="N180" s="46"/>
    </row>
    <row r="181" spans="2:14" ht="14.25" customHeight="1">
      <c r="B181" s="58"/>
      <c r="C181" s="48"/>
      <c r="D181" s="48"/>
      <c r="E181" s="56"/>
      <c r="F181" s="49">
        <v>7</v>
      </c>
      <c r="G181" s="50"/>
      <c r="H181" s="59" t="s">
        <v>282</v>
      </c>
      <c r="I181" s="60">
        <v>7547000</v>
      </c>
      <c r="J181" s="60">
        <v>7547000</v>
      </c>
      <c r="K181" s="53" t="s">
        <v>81</v>
      </c>
      <c r="L181" s="53"/>
      <c r="M181" s="54"/>
      <c r="N181" s="46"/>
    </row>
    <row r="182" spans="2:14" ht="14.25" customHeight="1">
      <c r="B182" s="58"/>
      <c r="C182" s="48"/>
      <c r="D182" s="48"/>
      <c r="E182" s="56"/>
      <c r="F182" s="49"/>
      <c r="G182" s="50"/>
      <c r="H182" s="59"/>
      <c r="I182" s="60"/>
      <c r="J182" s="60"/>
      <c r="K182" s="43" t="s">
        <v>283</v>
      </c>
      <c r="L182" s="53"/>
      <c r="M182" s="54"/>
      <c r="N182" s="46"/>
    </row>
    <row r="183" spans="2:14" ht="14.25" customHeight="1" thickBot="1">
      <c r="B183" s="86"/>
      <c r="C183" s="87"/>
      <c r="D183" s="87"/>
      <c r="E183" s="111"/>
      <c r="F183" s="89"/>
      <c r="G183" s="90"/>
      <c r="H183" s="91"/>
      <c r="I183" s="102"/>
      <c r="J183" s="102"/>
      <c r="K183" s="93"/>
      <c r="L183" s="112"/>
      <c r="M183" s="105"/>
      <c r="N183" s="46"/>
    </row>
    <row r="184" spans="2:14" ht="14.25" customHeight="1">
      <c r="B184" s="58"/>
      <c r="C184" s="48"/>
      <c r="D184" s="48"/>
      <c r="E184" s="38"/>
      <c r="F184" s="99">
        <v>8</v>
      </c>
      <c r="G184" s="50"/>
      <c r="H184" s="59" t="s">
        <v>284</v>
      </c>
      <c r="I184" s="60">
        <v>25220000</v>
      </c>
      <c r="J184" s="60">
        <v>22102500</v>
      </c>
      <c r="K184" s="65" t="s">
        <v>285</v>
      </c>
      <c r="L184" s="53" t="s">
        <v>286</v>
      </c>
      <c r="M184" s="54" t="s">
        <v>287</v>
      </c>
      <c r="N184" s="46"/>
    </row>
    <row r="185" spans="2:14" ht="14.25" customHeight="1">
      <c r="B185" s="58"/>
      <c r="C185" s="48"/>
      <c r="D185" s="48"/>
      <c r="E185" s="56"/>
      <c r="F185" s="49"/>
      <c r="G185" s="50"/>
      <c r="H185" s="59"/>
      <c r="I185" s="60"/>
      <c r="J185" s="60"/>
      <c r="K185" s="65" t="s">
        <v>288</v>
      </c>
      <c r="L185" s="53"/>
      <c r="M185" s="54"/>
      <c r="N185" s="46"/>
    </row>
    <row r="186" spans="2:14" ht="14.25" customHeight="1">
      <c r="B186" s="58"/>
      <c r="C186" s="48"/>
      <c r="D186" s="48"/>
      <c r="E186" s="56"/>
      <c r="F186" s="49"/>
      <c r="G186" s="50"/>
      <c r="H186" s="59"/>
      <c r="I186" s="60"/>
      <c r="J186" s="60"/>
      <c r="K186" s="65" t="s">
        <v>289</v>
      </c>
      <c r="L186" s="53"/>
      <c r="M186" s="54"/>
      <c r="N186" s="46"/>
    </row>
    <row r="187" spans="2:14" ht="14.25" customHeight="1">
      <c r="B187" s="58"/>
      <c r="C187" s="48"/>
      <c r="D187" s="48"/>
      <c r="E187" s="56"/>
      <c r="F187" s="49"/>
      <c r="G187" s="50"/>
      <c r="H187" s="59"/>
      <c r="I187" s="60"/>
      <c r="J187" s="60"/>
      <c r="K187" s="43"/>
      <c r="L187" s="53"/>
      <c r="M187" s="54"/>
      <c r="N187" s="46"/>
    </row>
    <row r="188" spans="2:14" ht="14.25" customHeight="1">
      <c r="B188" s="58"/>
      <c r="C188" s="48"/>
      <c r="D188" s="48"/>
      <c r="E188" s="56"/>
      <c r="F188" s="99">
        <v>9</v>
      </c>
      <c r="G188" s="50"/>
      <c r="H188" s="59" t="s">
        <v>290</v>
      </c>
      <c r="I188" s="60">
        <v>38085000</v>
      </c>
      <c r="J188" s="60">
        <v>37913187</v>
      </c>
      <c r="K188" s="65" t="s">
        <v>291</v>
      </c>
      <c r="L188" s="53" t="s">
        <v>292</v>
      </c>
      <c r="M188" s="54" t="s">
        <v>293</v>
      </c>
      <c r="N188" s="46"/>
    </row>
    <row r="189" spans="2:14" ht="14.25" customHeight="1">
      <c r="B189" s="58"/>
      <c r="C189" s="48"/>
      <c r="D189" s="48"/>
      <c r="E189" s="56"/>
      <c r="F189" s="49"/>
      <c r="G189" s="50"/>
      <c r="H189" s="59"/>
      <c r="I189" s="60"/>
      <c r="J189" s="60"/>
      <c r="K189" s="65" t="s">
        <v>294</v>
      </c>
      <c r="L189" s="53"/>
      <c r="M189" s="54"/>
      <c r="N189" s="46"/>
    </row>
    <row r="190" spans="2:14" ht="14.25" customHeight="1">
      <c r="B190" s="58"/>
      <c r="C190" s="48"/>
      <c r="D190" s="48"/>
      <c r="E190" s="56"/>
      <c r="F190" s="49"/>
      <c r="G190" s="50"/>
      <c r="H190" s="59"/>
      <c r="I190" s="60"/>
      <c r="J190" s="60"/>
      <c r="K190" s="65" t="s">
        <v>295</v>
      </c>
      <c r="L190" s="53"/>
      <c r="M190" s="54"/>
      <c r="N190" s="46"/>
    </row>
    <row r="191" spans="2:14" ht="14.25" customHeight="1">
      <c r="B191" s="58"/>
      <c r="C191" s="48"/>
      <c r="D191" s="48"/>
      <c r="E191" s="56"/>
      <c r="F191" s="49"/>
      <c r="G191" s="50"/>
      <c r="H191" s="59"/>
      <c r="I191" s="60"/>
      <c r="J191" s="60"/>
      <c r="K191" s="43"/>
      <c r="L191" s="53"/>
      <c r="M191" s="54"/>
      <c r="N191" s="46"/>
    </row>
    <row r="192" spans="2:14" ht="14.25" customHeight="1">
      <c r="B192" s="58"/>
      <c r="C192" s="48"/>
      <c r="D192" s="48"/>
      <c r="E192" s="56"/>
      <c r="F192" s="99">
        <v>10</v>
      </c>
      <c r="G192" s="50"/>
      <c r="H192" s="61" t="s">
        <v>296</v>
      </c>
      <c r="I192" s="60">
        <v>118265000</v>
      </c>
      <c r="J192" s="42">
        <v>117664312</v>
      </c>
      <c r="K192" s="65" t="s">
        <v>297</v>
      </c>
      <c r="L192" s="259" t="s">
        <v>298</v>
      </c>
      <c r="M192" s="261" t="s">
        <v>298</v>
      </c>
      <c r="N192" s="46"/>
    </row>
    <row r="193" spans="2:14" ht="14.25" customHeight="1">
      <c r="B193" s="58"/>
      <c r="C193" s="48"/>
      <c r="D193" s="48"/>
      <c r="E193" s="56"/>
      <c r="F193" s="49"/>
      <c r="G193" s="50"/>
      <c r="H193" s="61" t="s">
        <v>299</v>
      </c>
      <c r="I193" s="60"/>
      <c r="J193" s="42"/>
      <c r="K193" s="65" t="s">
        <v>300</v>
      </c>
      <c r="L193" s="260"/>
      <c r="M193" s="262"/>
      <c r="N193" s="46"/>
    </row>
    <row r="194" spans="2:14" ht="14.25" customHeight="1">
      <c r="B194" s="58"/>
      <c r="C194" s="48"/>
      <c r="D194" s="48"/>
      <c r="E194" s="38"/>
      <c r="F194" s="49"/>
      <c r="G194" s="50"/>
      <c r="H194" s="59"/>
      <c r="I194" s="60"/>
      <c r="J194" s="60"/>
      <c r="K194" s="65" t="s">
        <v>301</v>
      </c>
      <c r="L194" s="118">
        <v>0.9</v>
      </c>
      <c r="M194" s="119">
        <v>0.923</v>
      </c>
      <c r="N194" s="55"/>
    </row>
    <row r="195" spans="2:14" ht="14.25" customHeight="1">
      <c r="B195" s="58"/>
      <c r="C195" s="64"/>
      <c r="D195" s="48"/>
      <c r="E195" s="38"/>
      <c r="F195" s="49"/>
      <c r="G195" s="50"/>
      <c r="H195" s="59"/>
      <c r="I195" s="60"/>
      <c r="J195" s="60"/>
      <c r="K195" s="65" t="s">
        <v>302</v>
      </c>
      <c r="L195" s="53"/>
      <c r="M195" s="54"/>
      <c r="N195" s="57"/>
    </row>
    <row r="196" spans="2:14" ht="14.25" customHeight="1">
      <c r="B196" s="58"/>
      <c r="C196" s="48"/>
      <c r="D196" s="48"/>
      <c r="E196" s="38"/>
      <c r="F196" s="99"/>
      <c r="G196" s="50"/>
      <c r="H196" s="61"/>
      <c r="I196" s="60"/>
      <c r="J196" s="60"/>
      <c r="K196" s="43"/>
      <c r="L196" s="53"/>
      <c r="M196" s="54"/>
      <c r="N196" s="46"/>
    </row>
    <row r="197" spans="2:14" ht="14.25" customHeight="1">
      <c r="B197" s="58"/>
      <c r="C197" s="64"/>
      <c r="D197" s="48"/>
      <c r="E197" s="38"/>
      <c r="F197" s="99">
        <v>11</v>
      </c>
      <c r="G197" s="50"/>
      <c r="H197" s="59" t="s">
        <v>99</v>
      </c>
      <c r="I197" s="60">
        <v>-785000</v>
      </c>
      <c r="J197" s="60">
        <v>0</v>
      </c>
      <c r="K197" s="53" t="s">
        <v>110</v>
      </c>
      <c r="L197" s="53"/>
      <c r="M197" s="54"/>
      <c r="N197" s="46"/>
    </row>
    <row r="198" spans="2:14" ht="14.25" customHeight="1" thickBot="1">
      <c r="B198" s="86"/>
      <c r="C198" s="87"/>
      <c r="D198" s="87"/>
      <c r="E198" s="38"/>
      <c r="F198" s="49"/>
      <c r="G198" s="50"/>
      <c r="H198" s="59"/>
      <c r="I198" s="92"/>
      <c r="J198" s="92"/>
      <c r="K198" s="93"/>
      <c r="L198" s="94"/>
      <c r="M198" s="95"/>
      <c r="N198" s="46"/>
    </row>
    <row r="199" spans="2:14" ht="14.25" customHeight="1">
      <c r="B199" s="67"/>
      <c r="C199" s="68"/>
      <c r="D199" s="68"/>
      <c r="E199" s="69"/>
      <c r="F199" s="70"/>
      <c r="G199" s="71"/>
      <c r="H199" s="72"/>
      <c r="I199" s="73"/>
      <c r="J199" s="73"/>
      <c r="K199" s="74"/>
      <c r="L199" s="75"/>
      <c r="M199" s="76"/>
      <c r="N199" s="46"/>
    </row>
    <row r="200" spans="1:14" ht="14.25" customHeight="1">
      <c r="A200" s="47"/>
      <c r="B200" s="36" t="s">
        <v>303</v>
      </c>
      <c r="C200" s="48">
        <f>SUM(I199:I215)</f>
        <v>308870000</v>
      </c>
      <c r="D200" s="48">
        <f>SUM(J199:J215)</f>
        <v>165993509</v>
      </c>
      <c r="E200" s="56" t="s">
        <v>304</v>
      </c>
      <c r="F200" s="49">
        <v>1</v>
      </c>
      <c r="G200" s="50"/>
      <c r="H200" s="41" t="s">
        <v>305</v>
      </c>
      <c r="I200" s="51">
        <v>281000</v>
      </c>
      <c r="J200" s="52">
        <v>242837</v>
      </c>
      <c r="K200" s="53" t="s">
        <v>110</v>
      </c>
      <c r="L200" s="53"/>
      <c r="M200" s="54"/>
      <c r="N200" s="55"/>
    </row>
    <row r="201" spans="1:14" ht="14.25" customHeight="1">
      <c r="A201" s="47"/>
      <c r="B201" s="36"/>
      <c r="C201" s="48"/>
      <c r="D201" s="48"/>
      <c r="E201" s="56"/>
      <c r="F201" s="49"/>
      <c r="G201" s="50"/>
      <c r="H201" s="59"/>
      <c r="I201" s="60"/>
      <c r="J201" s="60"/>
      <c r="K201" s="43"/>
      <c r="L201" s="53"/>
      <c r="M201" s="54"/>
      <c r="N201" s="55"/>
    </row>
    <row r="202" spans="2:14" ht="14.25" customHeight="1">
      <c r="B202" s="58"/>
      <c r="C202" s="48" t="s">
        <v>83</v>
      </c>
      <c r="D202" s="48" t="s">
        <v>83</v>
      </c>
      <c r="E202" s="56" t="s">
        <v>306</v>
      </c>
      <c r="F202" s="49">
        <v>2</v>
      </c>
      <c r="G202" s="50"/>
      <c r="H202" s="41" t="s">
        <v>307</v>
      </c>
      <c r="I202" s="51">
        <v>152893000</v>
      </c>
      <c r="J202" s="52">
        <v>141739021</v>
      </c>
      <c r="K202" s="65" t="s">
        <v>308</v>
      </c>
      <c r="L202" s="53"/>
      <c r="M202" s="54"/>
      <c r="N202" s="46"/>
    </row>
    <row r="203" spans="2:14" ht="14.25" customHeight="1">
      <c r="B203" s="58"/>
      <c r="C203" s="48">
        <v>121612000</v>
      </c>
      <c r="D203" s="48">
        <v>0</v>
      </c>
      <c r="E203" s="56"/>
      <c r="F203" s="49"/>
      <c r="G203" s="40"/>
      <c r="H203" s="41"/>
      <c r="I203" s="51"/>
      <c r="J203" s="52"/>
      <c r="K203" s="65" t="s">
        <v>309</v>
      </c>
      <c r="L203" s="53" t="s">
        <v>310</v>
      </c>
      <c r="M203" s="54" t="s">
        <v>311</v>
      </c>
      <c r="N203" s="46"/>
    </row>
    <row r="204" spans="2:14" ht="14.25" customHeight="1">
      <c r="B204" s="58"/>
      <c r="C204" s="48" t="s">
        <v>91</v>
      </c>
      <c r="D204" s="48" t="s">
        <v>91</v>
      </c>
      <c r="E204" s="56"/>
      <c r="F204" s="49"/>
      <c r="G204" s="50"/>
      <c r="H204" s="59"/>
      <c r="I204" s="60"/>
      <c r="J204" s="60"/>
      <c r="K204" s="65" t="s">
        <v>312</v>
      </c>
      <c r="L204" s="53" t="s">
        <v>313</v>
      </c>
      <c r="M204" s="54" t="s">
        <v>314</v>
      </c>
      <c r="N204" s="46"/>
    </row>
    <row r="205" spans="2:14" ht="14.25" customHeight="1">
      <c r="B205" s="58"/>
      <c r="C205" s="48">
        <f>C200-C203</f>
        <v>187258000</v>
      </c>
      <c r="D205" s="48">
        <f>D200-D203</f>
        <v>165993509</v>
      </c>
      <c r="E205" s="56"/>
      <c r="F205" s="49"/>
      <c r="G205" s="50"/>
      <c r="H205" s="59"/>
      <c r="I205" s="60"/>
      <c r="J205" s="60"/>
      <c r="K205" s="43" t="s">
        <v>315</v>
      </c>
      <c r="L205" s="53"/>
      <c r="M205" s="54"/>
      <c r="N205" s="46"/>
    </row>
    <row r="206" spans="2:14" ht="14.25" customHeight="1">
      <c r="B206" s="58"/>
      <c r="C206" s="48"/>
      <c r="D206" s="48"/>
      <c r="E206" s="56"/>
      <c r="F206" s="49"/>
      <c r="G206" s="50"/>
      <c r="H206" s="59"/>
      <c r="I206" s="60"/>
      <c r="J206" s="60"/>
      <c r="K206" s="43"/>
      <c r="L206" s="53"/>
      <c r="M206" s="54"/>
      <c r="N206" s="46"/>
    </row>
    <row r="207" spans="2:14" ht="14.25" customHeight="1">
      <c r="B207" s="58"/>
      <c r="C207" s="48"/>
      <c r="D207" s="48"/>
      <c r="E207" s="56"/>
      <c r="F207" s="49">
        <v>3</v>
      </c>
      <c r="G207" s="50"/>
      <c r="H207" s="59" t="s">
        <v>316</v>
      </c>
      <c r="I207" s="60">
        <v>14515000</v>
      </c>
      <c r="J207" s="60">
        <v>12245876</v>
      </c>
      <c r="K207" s="65" t="s">
        <v>317</v>
      </c>
      <c r="L207" s="53" t="s">
        <v>110</v>
      </c>
      <c r="M207" s="54" t="s">
        <v>318</v>
      </c>
      <c r="N207" s="46"/>
    </row>
    <row r="208" spans="2:14" ht="14.25" customHeight="1">
      <c r="B208" s="58"/>
      <c r="C208" s="48"/>
      <c r="D208" s="48"/>
      <c r="E208" s="56"/>
      <c r="F208" s="49"/>
      <c r="G208" s="50"/>
      <c r="H208" s="59"/>
      <c r="I208" s="60"/>
      <c r="J208" s="60"/>
      <c r="K208" s="65" t="s">
        <v>319</v>
      </c>
      <c r="L208" s="53"/>
      <c r="M208" s="54"/>
      <c r="N208" s="46"/>
    </row>
    <row r="209" spans="2:14" ht="14.25" customHeight="1">
      <c r="B209" s="58"/>
      <c r="C209" s="48"/>
      <c r="D209" s="48"/>
      <c r="E209" s="56"/>
      <c r="F209" s="49"/>
      <c r="G209" s="50"/>
      <c r="H209" s="59"/>
      <c r="I209" s="60"/>
      <c r="J209" s="60"/>
      <c r="K209" s="43"/>
      <c r="L209" s="53"/>
      <c r="M209" s="54"/>
      <c r="N209" s="46"/>
    </row>
    <row r="210" spans="2:14" ht="14.25" customHeight="1">
      <c r="B210" s="58"/>
      <c r="C210" s="48"/>
      <c r="D210" s="48"/>
      <c r="E210" s="56"/>
      <c r="F210" s="49">
        <v>4</v>
      </c>
      <c r="G210" s="50"/>
      <c r="H210" s="59" t="s">
        <v>320</v>
      </c>
      <c r="I210" s="60">
        <v>19744000</v>
      </c>
      <c r="J210" s="60">
        <v>11765775</v>
      </c>
      <c r="K210" s="53" t="s">
        <v>110</v>
      </c>
      <c r="L210" s="53"/>
      <c r="M210" s="54"/>
      <c r="N210" s="46"/>
    </row>
    <row r="211" spans="2:14" ht="14.25" customHeight="1">
      <c r="B211" s="58"/>
      <c r="C211" s="48"/>
      <c r="D211" s="48"/>
      <c r="E211" s="56"/>
      <c r="F211" s="49"/>
      <c r="G211" s="50"/>
      <c r="H211" s="59"/>
      <c r="I211" s="60"/>
      <c r="J211" s="60"/>
      <c r="K211" s="43"/>
      <c r="L211" s="53"/>
      <c r="M211" s="54"/>
      <c r="N211" s="46"/>
    </row>
    <row r="212" spans="2:14" ht="14.25" customHeight="1">
      <c r="B212" s="58"/>
      <c r="C212" s="48"/>
      <c r="D212" s="48"/>
      <c r="E212" s="56"/>
      <c r="F212" s="49">
        <v>5</v>
      </c>
      <c r="G212" s="50"/>
      <c r="H212" s="59" t="s">
        <v>321</v>
      </c>
      <c r="I212" s="60">
        <v>121612000</v>
      </c>
      <c r="J212" s="60">
        <v>0</v>
      </c>
      <c r="K212" s="65" t="s">
        <v>322</v>
      </c>
      <c r="L212" s="53"/>
      <c r="M212" s="54"/>
      <c r="N212" s="46"/>
    </row>
    <row r="213" spans="2:14" ht="14.25" customHeight="1">
      <c r="B213" s="58"/>
      <c r="C213" s="48"/>
      <c r="D213" s="48"/>
      <c r="E213" s="56"/>
      <c r="F213" s="49"/>
      <c r="G213" s="50"/>
      <c r="H213" s="59"/>
      <c r="I213" s="60"/>
      <c r="J213" s="60"/>
      <c r="K213" s="43"/>
      <c r="L213" s="53"/>
      <c r="M213" s="54"/>
      <c r="N213" s="46"/>
    </row>
    <row r="214" spans="2:14" ht="14.25" customHeight="1">
      <c r="B214" s="58"/>
      <c r="C214" s="48"/>
      <c r="D214" s="48"/>
      <c r="E214" s="56"/>
      <c r="F214" s="49">
        <v>6</v>
      </c>
      <c r="G214" s="50"/>
      <c r="H214" s="59" t="s">
        <v>99</v>
      </c>
      <c r="I214" s="60">
        <v>-175000</v>
      </c>
      <c r="J214" s="60">
        <v>0</v>
      </c>
      <c r="K214" s="53" t="s">
        <v>110</v>
      </c>
      <c r="L214" s="53"/>
      <c r="M214" s="54"/>
      <c r="N214" s="46"/>
    </row>
    <row r="215" spans="2:14" ht="14.25" customHeight="1" thickBot="1">
      <c r="B215" s="86"/>
      <c r="C215" s="87"/>
      <c r="D215" s="87"/>
      <c r="E215" s="38"/>
      <c r="F215" s="49"/>
      <c r="G215" s="50"/>
      <c r="H215" s="59"/>
      <c r="I215" s="92"/>
      <c r="J215" s="92"/>
      <c r="K215" s="93"/>
      <c r="L215" s="94"/>
      <c r="M215" s="95"/>
      <c r="N215" s="46"/>
    </row>
    <row r="216" spans="2:14" ht="14.25" customHeight="1">
      <c r="B216" s="67"/>
      <c r="C216" s="68"/>
      <c r="D216" s="68"/>
      <c r="E216" s="69"/>
      <c r="F216" s="70"/>
      <c r="G216" s="71"/>
      <c r="H216" s="72"/>
      <c r="I216" s="73"/>
      <c r="J216" s="73"/>
      <c r="K216" s="74"/>
      <c r="L216" s="75"/>
      <c r="M216" s="76"/>
      <c r="N216" s="46"/>
    </row>
    <row r="217" spans="1:14" ht="14.25" customHeight="1">
      <c r="A217" s="47"/>
      <c r="B217" s="36" t="s">
        <v>323</v>
      </c>
      <c r="C217" s="48">
        <f>SUM(I216:I258)</f>
        <v>297303000</v>
      </c>
      <c r="D217" s="48">
        <f>SUM(J216:J258)</f>
        <v>274614072</v>
      </c>
      <c r="E217" s="38" t="s">
        <v>324</v>
      </c>
      <c r="F217" s="49">
        <v>1</v>
      </c>
      <c r="G217" s="50"/>
      <c r="H217" s="41" t="s">
        <v>325</v>
      </c>
      <c r="I217" s="51">
        <v>16963000</v>
      </c>
      <c r="J217" s="52">
        <v>14992743</v>
      </c>
      <c r="K217" s="53" t="s">
        <v>110</v>
      </c>
      <c r="L217" s="53"/>
      <c r="M217" s="54"/>
      <c r="N217" s="55"/>
    </row>
    <row r="218" spans="1:14" ht="14.25" customHeight="1">
      <c r="A218" s="47"/>
      <c r="B218" s="36"/>
      <c r="C218" s="48"/>
      <c r="D218" s="37"/>
      <c r="E218" s="56"/>
      <c r="F218" s="49"/>
      <c r="G218" s="40"/>
      <c r="H218" s="41"/>
      <c r="I218" s="51"/>
      <c r="J218" s="52"/>
      <c r="K218" s="43"/>
      <c r="L218" s="53"/>
      <c r="M218" s="54"/>
      <c r="N218" s="57"/>
    </row>
    <row r="219" spans="1:14" ht="14.25" customHeight="1">
      <c r="A219" s="47"/>
      <c r="B219" s="36"/>
      <c r="C219" s="48" t="s">
        <v>83</v>
      </c>
      <c r="D219" s="48" t="s">
        <v>83</v>
      </c>
      <c r="E219" s="56"/>
      <c r="F219" s="99">
        <v>2</v>
      </c>
      <c r="G219" s="50"/>
      <c r="H219" s="59" t="s">
        <v>326</v>
      </c>
      <c r="I219" s="60">
        <v>35488000</v>
      </c>
      <c r="J219" s="60">
        <v>34108000</v>
      </c>
      <c r="K219" s="53" t="s">
        <v>81</v>
      </c>
      <c r="L219" s="53"/>
      <c r="M219" s="54"/>
      <c r="N219" s="57"/>
    </row>
    <row r="220" spans="2:14" ht="14.25" customHeight="1">
      <c r="B220" s="58"/>
      <c r="C220" s="48">
        <v>4407000</v>
      </c>
      <c r="D220" s="48">
        <v>0</v>
      </c>
      <c r="E220" s="56"/>
      <c r="F220" s="49"/>
      <c r="G220" s="50"/>
      <c r="H220" s="59"/>
      <c r="I220" s="60"/>
      <c r="J220" s="60"/>
      <c r="K220" s="65" t="s">
        <v>327</v>
      </c>
      <c r="L220" s="53"/>
      <c r="M220" s="54"/>
      <c r="N220" s="55"/>
    </row>
    <row r="221" spans="2:14" ht="14.25" customHeight="1">
      <c r="B221" s="36"/>
      <c r="C221" s="48" t="s">
        <v>88</v>
      </c>
      <c r="D221" s="48" t="s">
        <v>88</v>
      </c>
      <c r="E221" s="56"/>
      <c r="F221" s="99"/>
      <c r="G221" s="50"/>
      <c r="H221" s="59"/>
      <c r="I221" s="60"/>
      <c r="J221" s="60"/>
      <c r="K221" s="65" t="s">
        <v>328</v>
      </c>
      <c r="L221" s="53"/>
      <c r="M221" s="54"/>
      <c r="N221" s="55"/>
    </row>
    <row r="222" spans="2:14" ht="14.25" customHeight="1">
      <c r="B222" s="58"/>
      <c r="C222" s="48">
        <f>181235000-617000+2840000+1478000</f>
        <v>184936000</v>
      </c>
      <c r="D222" s="48">
        <f>787320+1460000+172265280</f>
        <v>174512600</v>
      </c>
      <c r="E222" s="56"/>
      <c r="F222" s="49"/>
      <c r="G222" s="40"/>
      <c r="H222" s="41"/>
      <c r="I222" s="60"/>
      <c r="J222" s="60"/>
      <c r="K222" s="43"/>
      <c r="L222" s="53"/>
      <c r="M222" s="54"/>
      <c r="N222" s="57"/>
    </row>
    <row r="223" spans="2:14" ht="14.25" customHeight="1">
      <c r="B223" s="58"/>
      <c r="C223" s="48" t="s">
        <v>91</v>
      </c>
      <c r="D223" s="48" t="s">
        <v>91</v>
      </c>
      <c r="E223" s="56"/>
      <c r="F223" s="49">
        <v>3</v>
      </c>
      <c r="G223" s="50"/>
      <c r="H223" s="59" t="s">
        <v>329</v>
      </c>
      <c r="I223" s="60">
        <v>3782000</v>
      </c>
      <c r="J223" s="60">
        <v>1012281</v>
      </c>
      <c r="K223" s="65" t="s">
        <v>330</v>
      </c>
      <c r="L223" s="53" t="s">
        <v>110</v>
      </c>
      <c r="M223" s="54" t="s">
        <v>331</v>
      </c>
      <c r="N223" s="46"/>
    </row>
    <row r="224" spans="2:14" ht="14.25" customHeight="1">
      <c r="B224" s="58"/>
      <c r="C224" s="48">
        <f>C217-C220-C222</f>
        <v>107960000</v>
      </c>
      <c r="D224" s="48">
        <f>D217-D220-D222</f>
        <v>100101472</v>
      </c>
      <c r="E224" s="38"/>
      <c r="F224" s="99"/>
      <c r="G224" s="50"/>
      <c r="H224" s="59"/>
      <c r="I224" s="60"/>
      <c r="J224" s="60"/>
      <c r="K224" s="53"/>
      <c r="L224" s="53"/>
      <c r="M224" s="54"/>
      <c r="N224" s="55"/>
    </row>
    <row r="225" spans="2:14" ht="14.25" customHeight="1">
      <c r="B225" s="58"/>
      <c r="C225" s="48"/>
      <c r="D225" s="48"/>
      <c r="E225" s="56"/>
      <c r="F225" s="49">
        <v>4</v>
      </c>
      <c r="G225" s="50"/>
      <c r="H225" s="59" t="s">
        <v>332</v>
      </c>
      <c r="I225" s="60">
        <v>7928000</v>
      </c>
      <c r="J225" s="42">
        <v>6654587</v>
      </c>
      <c r="K225" s="53" t="s">
        <v>110</v>
      </c>
      <c r="L225" s="53"/>
      <c r="M225" s="54"/>
      <c r="N225" s="55"/>
    </row>
    <row r="226" spans="2:14" ht="14.25" customHeight="1">
      <c r="B226" s="58"/>
      <c r="C226" s="48"/>
      <c r="D226" s="48"/>
      <c r="E226" s="56"/>
      <c r="F226" s="49"/>
      <c r="G226" s="50"/>
      <c r="H226" s="59"/>
      <c r="I226" s="60"/>
      <c r="J226" s="42"/>
      <c r="K226" s="43" t="s">
        <v>333</v>
      </c>
      <c r="L226" s="53"/>
      <c r="M226" s="54"/>
      <c r="N226" s="46"/>
    </row>
    <row r="227" spans="2:14" ht="14.25" customHeight="1">
      <c r="B227" s="58"/>
      <c r="C227" s="48"/>
      <c r="D227" s="48"/>
      <c r="E227" s="56"/>
      <c r="F227" s="49"/>
      <c r="G227" s="50"/>
      <c r="H227" s="59"/>
      <c r="I227" s="60"/>
      <c r="J227" s="42"/>
      <c r="K227" s="43" t="s">
        <v>334</v>
      </c>
      <c r="L227" s="53"/>
      <c r="M227" s="54"/>
      <c r="N227" s="46"/>
    </row>
    <row r="228" spans="2:14" ht="14.25" customHeight="1" thickBot="1">
      <c r="B228" s="86"/>
      <c r="C228" s="87"/>
      <c r="D228" s="87"/>
      <c r="E228" s="111"/>
      <c r="F228" s="89"/>
      <c r="G228" s="90"/>
      <c r="H228" s="91"/>
      <c r="I228" s="102"/>
      <c r="J228" s="120"/>
      <c r="K228" s="93"/>
      <c r="L228" s="112"/>
      <c r="M228" s="105"/>
      <c r="N228" s="46"/>
    </row>
    <row r="229" spans="2:14" ht="14.25" customHeight="1">
      <c r="B229" s="58"/>
      <c r="C229" s="48"/>
      <c r="D229" s="48"/>
      <c r="E229" s="38"/>
      <c r="F229" s="49">
        <v>5</v>
      </c>
      <c r="G229" s="50"/>
      <c r="H229" s="59" t="s">
        <v>335</v>
      </c>
      <c r="I229" s="60">
        <v>2582000</v>
      </c>
      <c r="J229" s="60">
        <v>2580000</v>
      </c>
      <c r="K229" s="65" t="s">
        <v>336</v>
      </c>
      <c r="L229" s="53" t="s">
        <v>337</v>
      </c>
      <c r="M229" s="54" t="s">
        <v>338</v>
      </c>
      <c r="N229" s="46"/>
    </row>
    <row r="230" spans="2:14" ht="14.25" customHeight="1">
      <c r="B230" s="58"/>
      <c r="C230" s="64"/>
      <c r="D230" s="48"/>
      <c r="E230" s="56"/>
      <c r="F230" s="49"/>
      <c r="G230" s="50"/>
      <c r="H230" s="59"/>
      <c r="I230" s="60"/>
      <c r="J230" s="60"/>
      <c r="K230" s="43" t="s">
        <v>339</v>
      </c>
      <c r="L230" s="53"/>
      <c r="M230" s="54"/>
      <c r="N230" s="46"/>
    </row>
    <row r="231" spans="2:14" ht="14.25" customHeight="1">
      <c r="B231" s="58"/>
      <c r="C231" s="64"/>
      <c r="D231" s="48"/>
      <c r="E231" s="38"/>
      <c r="F231" s="49"/>
      <c r="G231" s="50"/>
      <c r="H231" s="59"/>
      <c r="I231" s="60"/>
      <c r="J231" s="60"/>
      <c r="K231" s="43" t="s">
        <v>340</v>
      </c>
      <c r="L231" s="53"/>
      <c r="M231" s="54"/>
      <c r="N231" s="57"/>
    </row>
    <row r="232" spans="2:14" ht="14.25" customHeight="1">
      <c r="B232" s="58"/>
      <c r="C232" s="48"/>
      <c r="D232" s="48"/>
      <c r="E232" s="38"/>
      <c r="F232" s="49"/>
      <c r="G232" s="50"/>
      <c r="H232" s="59"/>
      <c r="I232" s="60"/>
      <c r="J232" s="60"/>
      <c r="K232" s="43"/>
      <c r="L232" s="53"/>
      <c r="M232" s="54"/>
      <c r="N232" s="46"/>
    </row>
    <row r="233" spans="2:14" ht="14.25" customHeight="1">
      <c r="B233" s="58"/>
      <c r="C233" s="64"/>
      <c r="D233" s="48"/>
      <c r="E233" s="56"/>
      <c r="F233" s="49">
        <v>6</v>
      </c>
      <c r="G233" s="50"/>
      <c r="H233" s="59" t="s">
        <v>341</v>
      </c>
      <c r="I233" s="60">
        <v>2751000</v>
      </c>
      <c r="J233" s="60">
        <v>1592354</v>
      </c>
      <c r="K233" s="65" t="s">
        <v>342</v>
      </c>
      <c r="L233" s="53" t="s">
        <v>119</v>
      </c>
      <c r="M233" s="54" t="s">
        <v>119</v>
      </c>
      <c r="N233" s="46"/>
    </row>
    <row r="234" spans="2:14" ht="14.25" customHeight="1">
      <c r="B234" s="58"/>
      <c r="C234" s="64"/>
      <c r="D234" s="48"/>
      <c r="E234" s="38"/>
      <c r="F234" s="49"/>
      <c r="G234" s="50"/>
      <c r="H234" s="59"/>
      <c r="I234" s="60"/>
      <c r="J234" s="60"/>
      <c r="K234" s="43"/>
      <c r="L234" s="53"/>
      <c r="M234" s="54"/>
      <c r="N234" s="57"/>
    </row>
    <row r="235" spans="2:14" ht="14.25" customHeight="1">
      <c r="B235" s="58"/>
      <c r="C235" s="48"/>
      <c r="D235" s="48"/>
      <c r="E235" s="38"/>
      <c r="F235" s="49">
        <v>7</v>
      </c>
      <c r="G235" s="50"/>
      <c r="H235" s="59" t="s">
        <v>343</v>
      </c>
      <c r="I235" s="60">
        <v>35000000</v>
      </c>
      <c r="J235" s="60">
        <v>35000000</v>
      </c>
      <c r="K235" s="65" t="s">
        <v>344</v>
      </c>
      <c r="L235" s="53" t="s">
        <v>345</v>
      </c>
      <c r="M235" s="54" t="s">
        <v>346</v>
      </c>
      <c r="N235" s="46"/>
    </row>
    <row r="236" spans="2:14" ht="14.25" customHeight="1">
      <c r="B236" s="58"/>
      <c r="C236" s="64"/>
      <c r="D236" s="48"/>
      <c r="E236" s="56"/>
      <c r="F236" s="49"/>
      <c r="G236" s="50"/>
      <c r="H236" s="59"/>
      <c r="I236" s="60"/>
      <c r="J236" s="60"/>
      <c r="K236" s="65" t="s">
        <v>347</v>
      </c>
      <c r="L236" s="53"/>
      <c r="M236" s="54"/>
      <c r="N236" s="46"/>
    </row>
    <row r="237" spans="2:14" ht="14.25" customHeight="1">
      <c r="B237" s="58"/>
      <c r="C237" s="64"/>
      <c r="D237" s="48"/>
      <c r="E237" s="38"/>
      <c r="F237" s="49"/>
      <c r="G237" s="50"/>
      <c r="H237" s="59"/>
      <c r="I237" s="60"/>
      <c r="J237" s="60"/>
      <c r="K237" s="43"/>
      <c r="L237" s="53"/>
      <c r="M237" s="54"/>
      <c r="N237" s="46"/>
    </row>
    <row r="238" spans="2:14" ht="14.25" customHeight="1">
      <c r="B238" s="58"/>
      <c r="C238" s="48"/>
      <c r="D238" s="48"/>
      <c r="E238" s="56"/>
      <c r="F238" s="99">
        <v>8</v>
      </c>
      <c r="G238" s="50"/>
      <c r="H238" s="59" t="s">
        <v>348</v>
      </c>
      <c r="I238" s="60">
        <v>2143000</v>
      </c>
      <c r="J238" s="60">
        <v>1420278</v>
      </c>
      <c r="K238" s="43" t="s">
        <v>349</v>
      </c>
      <c r="L238" s="53" t="s">
        <v>350</v>
      </c>
      <c r="M238" s="54" t="s">
        <v>351</v>
      </c>
      <c r="N238" s="46"/>
    </row>
    <row r="239" spans="2:14" ht="14.25" customHeight="1">
      <c r="B239" s="58"/>
      <c r="C239" s="64"/>
      <c r="D239" s="48"/>
      <c r="E239" s="38"/>
      <c r="F239" s="99"/>
      <c r="G239" s="50"/>
      <c r="H239" s="59"/>
      <c r="I239" s="60"/>
      <c r="J239" s="60"/>
      <c r="K239" s="43" t="s">
        <v>352</v>
      </c>
      <c r="L239" s="53"/>
      <c r="M239" s="54"/>
      <c r="N239" s="57"/>
    </row>
    <row r="240" spans="2:14" ht="14.25" customHeight="1">
      <c r="B240" s="58"/>
      <c r="C240" s="48"/>
      <c r="D240" s="48"/>
      <c r="E240" s="38"/>
      <c r="F240" s="49"/>
      <c r="G240" s="50"/>
      <c r="H240" s="59"/>
      <c r="I240" s="60"/>
      <c r="J240" s="60"/>
      <c r="K240" s="43" t="s">
        <v>353</v>
      </c>
      <c r="L240" s="53"/>
      <c r="M240" s="54"/>
      <c r="N240" s="46"/>
    </row>
    <row r="241" spans="2:14" ht="14.25" customHeight="1">
      <c r="B241" s="58"/>
      <c r="C241" s="64"/>
      <c r="D241" s="48"/>
      <c r="E241" s="56"/>
      <c r="F241" s="49"/>
      <c r="G241" s="50"/>
      <c r="H241" s="59"/>
      <c r="I241" s="60"/>
      <c r="J241" s="60"/>
      <c r="K241" s="43"/>
      <c r="L241" s="53"/>
      <c r="M241" s="54"/>
      <c r="N241" s="46"/>
    </row>
    <row r="242" spans="2:14" ht="14.25" customHeight="1">
      <c r="B242" s="58"/>
      <c r="C242" s="64"/>
      <c r="D242" s="48"/>
      <c r="E242" s="38"/>
      <c r="F242" s="99">
        <v>9</v>
      </c>
      <c r="G242" s="50"/>
      <c r="H242" s="59" t="s">
        <v>354</v>
      </c>
      <c r="I242" s="60">
        <v>1459000</v>
      </c>
      <c r="J242" s="60">
        <v>920884</v>
      </c>
      <c r="K242" s="43" t="s">
        <v>349</v>
      </c>
      <c r="L242" s="53" t="s">
        <v>355</v>
      </c>
      <c r="M242" s="54" t="s">
        <v>356</v>
      </c>
      <c r="N242" s="57"/>
    </row>
    <row r="243" spans="2:14" ht="14.25" customHeight="1">
      <c r="B243" s="58"/>
      <c r="C243" s="48"/>
      <c r="D243" s="48"/>
      <c r="E243" s="38"/>
      <c r="F243" s="99"/>
      <c r="G243" s="50"/>
      <c r="H243" s="59"/>
      <c r="I243" s="60"/>
      <c r="J243" s="60"/>
      <c r="K243" s="62" t="s">
        <v>352</v>
      </c>
      <c r="L243" s="53"/>
      <c r="M243" s="54"/>
      <c r="N243" s="55"/>
    </row>
    <row r="244" spans="2:14" ht="14.25" customHeight="1">
      <c r="B244" s="58"/>
      <c r="C244" s="113"/>
      <c r="D244" s="48"/>
      <c r="E244" s="38"/>
      <c r="F244" s="99"/>
      <c r="G244" s="50"/>
      <c r="H244" s="59"/>
      <c r="I244" s="60"/>
      <c r="J244" s="60"/>
      <c r="K244" s="62" t="s">
        <v>357</v>
      </c>
      <c r="L244" s="53"/>
      <c r="M244" s="54"/>
      <c r="N244" s="55"/>
    </row>
    <row r="245" spans="2:14" ht="14.25" customHeight="1">
      <c r="B245" s="58"/>
      <c r="C245" s="113"/>
      <c r="D245" s="48"/>
      <c r="E245" s="38"/>
      <c r="F245" s="99"/>
      <c r="G245" s="50"/>
      <c r="H245" s="59"/>
      <c r="I245" s="60"/>
      <c r="J245" s="60"/>
      <c r="K245" s="62"/>
      <c r="L245" s="53"/>
      <c r="M245" s="54"/>
      <c r="N245" s="55"/>
    </row>
    <row r="246" spans="2:14" ht="14.25" customHeight="1">
      <c r="B246" s="58"/>
      <c r="C246" s="113"/>
      <c r="D246" s="48"/>
      <c r="E246" s="38"/>
      <c r="F246" s="99">
        <v>10</v>
      </c>
      <c r="G246" s="50"/>
      <c r="H246" s="59" t="s">
        <v>358</v>
      </c>
      <c r="I246" s="60">
        <v>1027000</v>
      </c>
      <c r="J246" s="60">
        <v>0</v>
      </c>
      <c r="K246" s="65" t="s">
        <v>359</v>
      </c>
      <c r="L246" s="53" t="s">
        <v>360</v>
      </c>
      <c r="M246" s="54" t="s">
        <v>361</v>
      </c>
      <c r="N246" s="55"/>
    </row>
    <row r="247" spans="2:14" ht="14.25" customHeight="1">
      <c r="B247" s="58"/>
      <c r="C247" s="48"/>
      <c r="D247" s="48"/>
      <c r="E247" s="38"/>
      <c r="F247" s="49"/>
      <c r="G247" s="50"/>
      <c r="H247" s="59"/>
      <c r="I247" s="60"/>
      <c r="J247" s="60"/>
      <c r="K247" s="62"/>
      <c r="L247" s="53"/>
      <c r="M247" s="54"/>
      <c r="N247" s="55"/>
    </row>
    <row r="248" spans="2:14" ht="14.25" customHeight="1">
      <c r="B248" s="58"/>
      <c r="C248" s="113"/>
      <c r="D248" s="48"/>
      <c r="E248" s="38"/>
      <c r="F248" s="99">
        <v>11</v>
      </c>
      <c r="G248" s="50"/>
      <c r="H248" s="59" t="s">
        <v>362</v>
      </c>
      <c r="I248" s="60">
        <v>181235000</v>
      </c>
      <c r="J248" s="60">
        <v>173193781</v>
      </c>
      <c r="K248" s="43" t="s">
        <v>363</v>
      </c>
      <c r="L248" s="53" t="s">
        <v>364</v>
      </c>
      <c r="M248" s="54" t="s">
        <v>365</v>
      </c>
      <c r="N248" s="55"/>
    </row>
    <row r="249" spans="2:14" ht="14.25" customHeight="1">
      <c r="B249" s="58"/>
      <c r="C249" s="48"/>
      <c r="D249" s="48"/>
      <c r="E249" s="38"/>
      <c r="F249" s="49"/>
      <c r="G249" s="50"/>
      <c r="H249" s="59"/>
      <c r="I249" s="60"/>
      <c r="J249" s="60"/>
      <c r="K249" s="43" t="s">
        <v>366</v>
      </c>
      <c r="L249" s="53"/>
      <c r="M249" s="54"/>
      <c r="N249" s="46"/>
    </row>
    <row r="250" spans="2:14" ht="14.25" customHeight="1">
      <c r="B250" s="58"/>
      <c r="C250" s="64"/>
      <c r="D250" s="48"/>
      <c r="E250" s="56"/>
      <c r="F250" s="49"/>
      <c r="G250" s="50"/>
      <c r="H250" s="59"/>
      <c r="I250" s="60"/>
      <c r="J250" s="60"/>
      <c r="K250" s="43" t="s">
        <v>367</v>
      </c>
      <c r="L250" s="53"/>
      <c r="M250" s="54"/>
      <c r="N250" s="46"/>
    </row>
    <row r="251" spans="2:14" ht="14.25" customHeight="1">
      <c r="B251" s="58"/>
      <c r="C251" s="64"/>
      <c r="D251" s="48"/>
      <c r="E251" s="38"/>
      <c r="F251" s="49"/>
      <c r="G251" s="50"/>
      <c r="H251" s="59"/>
      <c r="I251" s="60"/>
      <c r="J251" s="60"/>
      <c r="K251" s="43" t="s">
        <v>368</v>
      </c>
      <c r="L251" s="53"/>
      <c r="M251" s="54"/>
      <c r="N251" s="57"/>
    </row>
    <row r="252" spans="2:14" ht="14.25" customHeight="1">
      <c r="B252" s="58"/>
      <c r="C252" s="48"/>
      <c r="D252" s="48"/>
      <c r="E252" s="38"/>
      <c r="F252" s="99"/>
      <c r="G252" s="50"/>
      <c r="H252" s="59"/>
      <c r="I252" s="60"/>
      <c r="J252" s="60"/>
      <c r="K252" s="43"/>
      <c r="L252" s="53"/>
      <c r="M252" s="54"/>
      <c r="N252" s="46"/>
    </row>
    <row r="253" spans="2:14" ht="14.25" customHeight="1">
      <c r="B253" s="58"/>
      <c r="C253" s="64"/>
      <c r="D253" s="48"/>
      <c r="E253" s="56"/>
      <c r="F253" s="99">
        <v>12</v>
      </c>
      <c r="G253" s="50"/>
      <c r="H253" s="59" t="s">
        <v>369</v>
      </c>
      <c r="I253" s="60">
        <v>4078000</v>
      </c>
      <c r="J253" s="60">
        <v>3139164</v>
      </c>
      <c r="K253" s="121" t="s">
        <v>110</v>
      </c>
      <c r="L253" s="53"/>
      <c r="M253" s="54"/>
      <c r="N253" s="46"/>
    </row>
    <row r="254" spans="2:14" ht="14.25" customHeight="1">
      <c r="B254" s="58"/>
      <c r="C254" s="48"/>
      <c r="D254" s="48"/>
      <c r="E254" s="38"/>
      <c r="F254" s="99"/>
      <c r="G254" s="50"/>
      <c r="H254" s="59"/>
      <c r="I254" s="60"/>
      <c r="J254" s="60"/>
      <c r="K254" s="53"/>
      <c r="L254" s="53"/>
      <c r="M254" s="54"/>
      <c r="N254" s="55"/>
    </row>
    <row r="255" spans="2:14" ht="14.25" customHeight="1">
      <c r="B255" s="58"/>
      <c r="C255" s="113"/>
      <c r="D255" s="48"/>
      <c r="E255" s="38"/>
      <c r="F255" s="99">
        <v>13</v>
      </c>
      <c r="G255" s="50"/>
      <c r="H255" s="59" t="s">
        <v>370</v>
      </c>
      <c r="I255" s="60">
        <v>4407000</v>
      </c>
      <c r="J255" s="60">
        <v>0</v>
      </c>
      <c r="K255" s="106" t="s">
        <v>371</v>
      </c>
      <c r="L255" s="53"/>
      <c r="M255" s="54"/>
      <c r="N255" s="55"/>
    </row>
    <row r="256" spans="2:14" ht="14.25" customHeight="1">
      <c r="B256" s="58"/>
      <c r="C256" s="113"/>
      <c r="D256" s="48"/>
      <c r="E256" s="38"/>
      <c r="F256" s="99"/>
      <c r="G256" s="50"/>
      <c r="H256" s="59"/>
      <c r="I256" s="60"/>
      <c r="J256" s="60"/>
      <c r="K256" s="62"/>
      <c r="L256" s="53"/>
      <c r="M256" s="54"/>
      <c r="N256" s="55"/>
    </row>
    <row r="257" spans="2:14" ht="14.25" customHeight="1">
      <c r="B257" s="58"/>
      <c r="C257" s="113"/>
      <c r="D257" s="48"/>
      <c r="E257" s="38"/>
      <c r="F257" s="99">
        <v>14</v>
      </c>
      <c r="G257" s="50"/>
      <c r="H257" s="59" t="s">
        <v>99</v>
      </c>
      <c r="I257" s="60">
        <v>-1540000</v>
      </c>
      <c r="J257" s="60">
        <v>0</v>
      </c>
      <c r="K257" s="121" t="s">
        <v>110</v>
      </c>
      <c r="L257" s="53"/>
      <c r="M257" s="54"/>
      <c r="N257" s="55"/>
    </row>
    <row r="258" spans="2:14" ht="14.25" customHeight="1" thickBot="1">
      <c r="B258" s="122"/>
      <c r="C258" s="123"/>
      <c r="D258" s="123"/>
      <c r="E258" s="124"/>
      <c r="F258" s="125"/>
      <c r="G258" s="126"/>
      <c r="H258" s="127"/>
      <c r="I258" s="128"/>
      <c r="J258" s="128"/>
      <c r="K258" s="129"/>
      <c r="L258" s="130"/>
      <c r="M258" s="131"/>
      <c r="N258" s="46"/>
    </row>
    <row r="259" spans="2:14" ht="14.25" customHeight="1">
      <c r="B259" s="67"/>
      <c r="C259" s="68"/>
      <c r="D259" s="68"/>
      <c r="E259" s="69"/>
      <c r="F259" s="70"/>
      <c r="G259" s="71"/>
      <c r="H259" s="72"/>
      <c r="I259" s="73"/>
      <c r="J259" s="73"/>
      <c r="K259" s="74"/>
      <c r="L259" s="75"/>
      <c r="M259" s="76"/>
      <c r="N259" s="46"/>
    </row>
    <row r="260" spans="1:14" ht="14.25" customHeight="1">
      <c r="A260" s="47"/>
      <c r="B260" s="36" t="s">
        <v>372</v>
      </c>
      <c r="C260" s="48">
        <f>SUM(I259:I294)</f>
        <v>340204000</v>
      </c>
      <c r="D260" s="48">
        <f>SUM(J259:J294)</f>
        <v>330886057</v>
      </c>
      <c r="E260" s="56" t="s">
        <v>373</v>
      </c>
      <c r="F260" s="49">
        <v>1</v>
      </c>
      <c r="G260" s="50"/>
      <c r="H260" s="96" t="s">
        <v>374</v>
      </c>
      <c r="I260" s="51">
        <v>56719000</v>
      </c>
      <c r="J260" s="52">
        <v>50537993</v>
      </c>
      <c r="K260" s="65" t="s">
        <v>375</v>
      </c>
      <c r="L260" s="53" t="s">
        <v>376</v>
      </c>
      <c r="M260" s="54" t="s">
        <v>376</v>
      </c>
      <c r="N260" s="55"/>
    </row>
    <row r="261" spans="1:14" ht="14.25" customHeight="1">
      <c r="A261" s="47"/>
      <c r="B261" s="36" t="s">
        <v>377</v>
      </c>
      <c r="C261" s="48"/>
      <c r="D261" s="37"/>
      <c r="E261" s="56" t="s">
        <v>378</v>
      </c>
      <c r="F261" s="49"/>
      <c r="G261" s="40"/>
      <c r="H261" s="41"/>
      <c r="I261" s="51"/>
      <c r="J261" s="52"/>
      <c r="K261" s="43"/>
      <c r="L261" s="53" t="s">
        <v>379</v>
      </c>
      <c r="M261" s="54" t="s">
        <v>380</v>
      </c>
      <c r="N261" s="57"/>
    </row>
    <row r="262" spans="2:14" ht="14.25" customHeight="1">
      <c r="B262" s="58"/>
      <c r="C262" s="48" t="s">
        <v>88</v>
      </c>
      <c r="D262" s="48" t="s">
        <v>88</v>
      </c>
      <c r="E262" s="56"/>
      <c r="F262" s="49"/>
      <c r="G262" s="50"/>
      <c r="H262" s="59"/>
      <c r="I262" s="60"/>
      <c r="J262" s="60"/>
      <c r="K262" s="65" t="s">
        <v>381</v>
      </c>
      <c r="L262" s="53"/>
      <c r="M262" s="54"/>
      <c r="N262" s="55"/>
    </row>
    <row r="263" spans="2:14" ht="14.25" customHeight="1">
      <c r="B263" s="36"/>
      <c r="C263" s="48">
        <v>172761000</v>
      </c>
      <c r="D263" s="48">
        <v>169860127</v>
      </c>
      <c r="E263" s="56"/>
      <c r="F263" s="49"/>
      <c r="G263" s="50"/>
      <c r="H263" s="59"/>
      <c r="I263" s="60"/>
      <c r="J263" s="42"/>
      <c r="K263" s="43" t="s">
        <v>382</v>
      </c>
      <c r="L263" s="53"/>
      <c r="M263" s="54"/>
      <c r="N263" s="55"/>
    </row>
    <row r="264" spans="2:14" ht="14.25" customHeight="1">
      <c r="B264" s="58"/>
      <c r="C264" s="48" t="s">
        <v>91</v>
      </c>
      <c r="D264" s="48" t="s">
        <v>91</v>
      </c>
      <c r="E264" s="56"/>
      <c r="F264" s="49"/>
      <c r="G264" s="40"/>
      <c r="H264" s="41"/>
      <c r="I264" s="60"/>
      <c r="J264" s="60"/>
      <c r="K264" s="65" t="s">
        <v>383</v>
      </c>
      <c r="L264" s="53"/>
      <c r="M264" s="54"/>
      <c r="N264" s="57"/>
    </row>
    <row r="265" spans="2:14" ht="14.25" customHeight="1">
      <c r="B265" s="58"/>
      <c r="C265" s="48">
        <f>C260-C263</f>
        <v>167443000</v>
      </c>
      <c r="D265" s="48">
        <f>D260-D263</f>
        <v>161025930</v>
      </c>
      <c r="E265" s="56"/>
      <c r="F265" s="49"/>
      <c r="G265" s="50"/>
      <c r="H265" s="59"/>
      <c r="I265" s="60"/>
      <c r="J265" s="60"/>
      <c r="K265" s="43" t="s">
        <v>384</v>
      </c>
      <c r="L265" s="53"/>
      <c r="M265" s="54"/>
      <c r="N265" s="46"/>
    </row>
    <row r="266" spans="2:14" ht="14.25" customHeight="1">
      <c r="B266" s="58"/>
      <c r="C266" s="48"/>
      <c r="D266" s="48"/>
      <c r="E266" s="56"/>
      <c r="F266" s="49"/>
      <c r="G266" s="50"/>
      <c r="H266" s="59"/>
      <c r="I266" s="60"/>
      <c r="J266" s="60"/>
      <c r="K266" s="65"/>
      <c r="L266" s="53"/>
      <c r="M266" s="54"/>
      <c r="N266" s="46"/>
    </row>
    <row r="267" spans="2:14" ht="14.25" customHeight="1">
      <c r="B267" s="58"/>
      <c r="C267" s="48"/>
      <c r="D267" s="48"/>
      <c r="E267" s="56"/>
      <c r="F267" s="49">
        <v>2</v>
      </c>
      <c r="G267" s="50"/>
      <c r="H267" s="61" t="s">
        <v>385</v>
      </c>
      <c r="I267" s="60">
        <v>53100000</v>
      </c>
      <c r="J267" s="42">
        <v>52007273</v>
      </c>
      <c r="K267" s="65" t="s">
        <v>386</v>
      </c>
      <c r="L267" s="132" t="s">
        <v>387</v>
      </c>
      <c r="M267" s="110" t="s">
        <v>387</v>
      </c>
      <c r="N267" s="46"/>
    </row>
    <row r="268" spans="2:14" ht="14.25" customHeight="1">
      <c r="B268" s="58"/>
      <c r="C268" s="48"/>
      <c r="D268" s="48"/>
      <c r="E268" s="56"/>
      <c r="F268" s="49"/>
      <c r="G268" s="50"/>
      <c r="H268" s="59"/>
      <c r="I268" s="60"/>
      <c r="J268" s="42"/>
      <c r="K268" s="65"/>
      <c r="L268" s="132" t="s">
        <v>388</v>
      </c>
      <c r="M268" s="110" t="s">
        <v>388</v>
      </c>
      <c r="N268" s="46"/>
    </row>
    <row r="269" spans="2:14" ht="14.25" customHeight="1">
      <c r="B269" s="58"/>
      <c r="C269" s="48"/>
      <c r="D269" s="48"/>
      <c r="E269" s="38"/>
      <c r="F269" s="49"/>
      <c r="G269" s="50"/>
      <c r="H269" s="59"/>
      <c r="I269" s="60"/>
      <c r="J269" s="60"/>
      <c r="K269" s="65" t="s">
        <v>389</v>
      </c>
      <c r="L269" s="53"/>
      <c r="M269" s="54"/>
      <c r="N269" s="55"/>
    </row>
    <row r="270" spans="2:14" ht="14.25" customHeight="1" thickBot="1">
      <c r="B270" s="86"/>
      <c r="C270" s="87"/>
      <c r="D270" s="87"/>
      <c r="E270" s="88"/>
      <c r="F270" s="89"/>
      <c r="G270" s="90"/>
      <c r="H270" s="91"/>
      <c r="I270" s="102"/>
      <c r="J270" s="102"/>
      <c r="K270" s="93"/>
      <c r="L270" s="112"/>
      <c r="M270" s="105"/>
      <c r="N270" s="46"/>
    </row>
    <row r="271" spans="2:14" ht="14.25" customHeight="1">
      <c r="B271" s="58"/>
      <c r="C271" s="64"/>
      <c r="D271" s="48"/>
      <c r="E271" s="56"/>
      <c r="F271" s="49">
        <v>3</v>
      </c>
      <c r="G271" s="50"/>
      <c r="H271" s="61" t="s">
        <v>390</v>
      </c>
      <c r="I271" s="60">
        <v>87768000</v>
      </c>
      <c r="J271" s="60">
        <v>86434212</v>
      </c>
      <c r="K271" s="65" t="s">
        <v>391</v>
      </c>
      <c r="L271" s="53" t="s">
        <v>387</v>
      </c>
      <c r="M271" s="133" t="s">
        <v>387</v>
      </c>
      <c r="N271" s="46"/>
    </row>
    <row r="272" spans="2:14" ht="14.25" customHeight="1">
      <c r="B272" s="58"/>
      <c r="C272" s="64"/>
      <c r="D272" s="48"/>
      <c r="E272" s="38"/>
      <c r="F272" s="49"/>
      <c r="G272" s="50"/>
      <c r="H272" s="59"/>
      <c r="I272" s="60"/>
      <c r="J272" s="60"/>
      <c r="K272" s="43"/>
      <c r="L272" s="53" t="s">
        <v>392</v>
      </c>
      <c r="M272" s="54" t="s">
        <v>393</v>
      </c>
      <c r="N272" s="57"/>
    </row>
    <row r="273" spans="2:14" ht="14.25" customHeight="1">
      <c r="B273" s="58"/>
      <c r="C273" s="48"/>
      <c r="D273" s="48"/>
      <c r="E273" s="38"/>
      <c r="F273" s="49"/>
      <c r="G273" s="50"/>
      <c r="H273" s="59"/>
      <c r="I273" s="60"/>
      <c r="J273" s="60"/>
      <c r="K273" s="65" t="s">
        <v>394</v>
      </c>
      <c r="L273" s="53"/>
      <c r="M273" s="54"/>
      <c r="N273" s="46"/>
    </row>
    <row r="274" spans="2:14" ht="14.25" customHeight="1">
      <c r="B274" s="58"/>
      <c r="C274" s="64"/>
      <c r="D274" s="48"/>
      <c r="E274" s="56"/>
      <c r="F274" s="49"/>
      <c r="G274" s="50"/>
      <c r="H274" s="59"/>
      <c r="I274" s="60"/>
      <c r="J274" s="60"/>
      <c r="K274" s="65" t="s">
        <v>395</v>
      </c>
      <c r="L274" s="53"/>
      <c r="M274" s="54"/>
      <c r="N274" s="46"/>
    </row>
    <row r="275" spans="2:14" ht="14.25" customHeight="1">
      <c r="B275" s="58"/>
      <c r="C275" s="64"/>
      <c r="D275" s="48"/>
      <c r="E275" s="38"/>
      <c r="F275" s="49"/>
      <c r="G275" s="50"/>
      <c r="H275" s="59"/>
      <c r="I275" s="60"/>
      <c r="J275" s="60"/>
      <c r="K275" s="65" t="s">
        <v>396</v>
      </c>
      <c r="L275" s="53"/>
      <c r="M275" s="54"/>
      <c r="N275" s="57"/>
    </row>
    <row r="276" spans="2:14" ht="14.25" customHeight="1">
      <c r="B276" s="58"/>
      <c r="C276" s="48"/>
      <c r="D276" s="48"/>
      <c r="E276" s="38"/>
      <c r="F276" s="49"/>
      <c r="G276" s="50"/>
      <c r="H276" s="59"/>
      <c r="I276" s="60"/>
      <c r="J276" s="60"/>
      <c r="K276" s="43" t="s">
        <v>397</v>
      </c>
      <c r="L276" s="53"/>
      <c r="M276" s="54"/>
      <c r="N276" s="46"/>
    </row>
    <row r="277" spans="2:14" ht="14.25" customHeight="1">
      <c r="B277" s="58"/>
      <c r="C277" s="64"/>
      <c r="D277" s="48"/>
      <c r="E277" s="56"/>
      <c r="F277" s="49"/>
      <c r="G277" s="50"/>
      <c r="H277" s="59"/>
      <c r="I277" s="60"/>
      <c r="J277" s="60"/>
      <c r="K277" s="43" t="s">
        <v>398</v>
      </c>
      <c r="L277" s="53"/>
      <c r="M277" s="54"/>
      <c r="N277" s="46"/>
    </row>
    <row r="278" spans="2:14" ht="14.25" customHeight="1">
      <c r="B278" s="58"/>
      <c r="C278" s="64"/>
      <c r="D278" s="48"/>
      <c r="E278" s="38"/>
      <c r="F278" s="49"/>
      <c r="G278" s="50"/>
      <c r="H278" s="59"/>
      <c r="I278" s="60"/>
      <c r="J278" s="60"/>
      <c r="K278" s="43" t="s">
        <v>399</v>
      </c>
      <c r="L278" s="53"/>
      <c r="M278" s="54"/>
      <c r="N278" s="46"/>
    </row>
    <row r="279" spans="2:14" ht="14.25" customHeight="1">
      <c r="B279" s="58"/>
      <c r="C279" s="48"/>
      <c r="D279" s="48"/>
      <c r="E279" s="56"/>
      <c r="F279" s="49"/>
      <c r="G279" s="50"/>
      <c r="H279" s="59"/>
      <c r="I279" s="60"/>
      <c r="J279" s="60"/>
      <c r="K279" s="43"/>
      <c r="L279" s="53"/>
      <c r="M279" s="54"/>
      <c r="N279" s="46"/>
    </row>
    <row r="280" spans="2:14" ht="14.25" customHeight="1">
      <c r="B280" s="58"/>
      <c r="C280" s="48"/>
      <c r="D280" s="48"/>
      <c r="E280" s="56"/>
      <c r="F280" s="49">
        <v>4</v>
      </c>
      <c r="G280" s="50"/>
      <c r="H280" s="59" t="s">
        <v>400</v>
      </c>
      <c r="I280" s="60">
        <v>100252000</v>
      </c>
      <c r="J280" s="60">
        <v>102632022</v>
      </c>
      <c r="K280" s="53" t="s">
        <v>401</v>
      </c>
      <c r="L280" s="53"/>
      <c r="M280" s="54"/>
      <c r="N280" s="46"/>
    </row>
    <row r="281" spans="2:14" ht="14.25" customHeight="1">
      <c r="B281" s="58"/>
      <c r="C281" s="48"/>
      <c r="D281" s="48"/>
      <c r="E281" s="56"/>
      <c r="F281" s="49"/>
      <c r="G281" s="50"/>
      <c r="H281" s="59"/>
      <c r="I281" s="60"/>
      <c r="J281" s="42"/>
      <c r="K281" s="43" t="s">
        <v>402</v>
      </c>
      <c r="L281" s="53"/>
      <c r="M281" s="54"/>
      <c r="N281" s="46"/>
    </row>
    <row r="282" spans="2:14" ht="14.25" customHeight="1">
      <c r="B282" s="58"/>
      <c r="C282" s="48"/>
      <c r="D282" s="48"/>
      <c r="E282" s="38"/>
      <c r="F282" s="49"/>
      <c r="G282" s="50"/>
      <c r="H282" s="59"/>
      <c r="I282" s="60"/>
      <c r="J282" s="60"/>
      <c r="K282" s="43" t="s">
        <v>403</v>
      </c>
      <c r="L282" s="53"/>
      <c r="M282" s="54"/>
      <c r="N282" s="55"/>
    </row>
    <row r="283" spans="2:14" ht="14.25" customHeight="1">
      <c r="B283" s="58"/>
      <c r="C283" s="48"/>
      <c r="D283" s="48"/>
      <c r="E283" s="38"/>
      <c r="F283" s="49"/>
      <c r="G283" s="50"/>
      <c r="H283" s="59"/>
      <c r="I283" s="60"/>
      <c r="J283" s="60"/>
      <c r="K283" s="65" t="s">
        <v>404</v>
      </c>
      <c r="L283" s="53"/>
      <c r="M283" s="54"/>
      <c r="N283" s="55"/>
    </row>
    <row r="284" spans="2:14" ht="14.25" customHeight="1">
      <c r="B284" s="58"/>
      <c r="C284" s="64"/>
      <c r="D284" s="48"/>
      <c r="E284" s="38"/>
      <c r="F284" s="99"/>
      <c r="G284" s="50"/>
      <c r="H284" s="59"/>
      <c r="I284" s="60"/>
      <c r="J284" s="60"/>
      <c r="K284" s="65" t="s">
        <v>405</v>
      </c>
      <c r="L284" s="53"/>
      <c r="M284" s="54"/>
      <c r="N284" s="57"/>
    </row>
    <row r="285" spans="2:14" ht="14.25" customHeight="1">
      <c r="B285" s="58"/>
      <c r="C285" s="64"/>
      <c r="D285" s="48"/>
      <c r="E285" s="38"/>
      <c r="F285" s="99"/>
      <c r="G285" s="50"/>
      <c r="H285" s="59"/>
      <c r="I285" s="60"/>
      <c r="J285" s="60"/>
      <c r="K285" s="53"/>
      <c r="L285" s="53"/>
      <c r="M285" s="54"/>
      <c r="N285" s="57"/>
    </row>
    <row r="286" spans="2:14" ht="14.25" customHeight="1">
      <c r="B286" s="58"/>
      <c r="C286" s="64"/>
      <c r="D286" s="48"/>
      <c r="E286" s="38"/>
      <c r="F286" s="99">
        <v>5</v>
      </c>
      <c r="G286" s="50"/>
      <c r="H286" s="59" t="s">
        <v>406</v>
      </c>
      <c r="I286" s="60">
        <v>5453000</v>
      </c>
      <c r="J286" s="60">
        <v>3647873</v>
      </c>
      <c r="K286" s="53" t="s">
        <v>401</v>
      </c>
      <c r="L286" s="53"/>
      <c r="M286" s="54"/>
      <c r="N286" s="57"/>
    </row>
    <row r="287" spans="2:14" ht="14.25" customHeight="1">
      <c r="B287" s="58"/>
      <c r="C287" s="48"/>
      <c r="D287" s="48"/>
      <c r="E287" s="38"/>
      <c r="F287" s="49"/>
      <c r="G287" s="50"/>
      <c r="H287" s="59"/>
      <c r="I287" s="60"/>
      <c r="J287" s="60"/>
      <c r="K287" s="43" t="s">
        <v>407</v>
      </c>
      <c r="L287" s="53"/>
      <c r="M287" s="54"/>
      <c r="N287" s="46"/>
    </row>
    <row r="288" spans="2:14" ht="14.25" customHeight="1">
      <c r="B288" s="58"/>
      <c r="C288" s="64"/>
      <c r="D288" s="48"/>
      <c r="E288" s="56"/>
      <c r="F288" s="49"/>
      <c r="G288" s="50"/>
      <c r="H288" s="59"/>
      <c r="I288" s="60"/>
      <c r="J288" s="60"/>
      <c r="K288" s="43"/>
      <c r="L288" s="53"/>
      <c r="M288" s="54"/>
      <c r="N288" s="46"/>
    </row>
    <row r="289" spans="2:14" ht="14.25" customHeight="1">
      <c r="B289" s="58"/>
      <c r="C289" s="64"/>
      <c r="D289" s="48"/>
      <c r="E289" s="38"/>
      <c r="F289" s="99">
        <v>5</v>
      </c>
      <c r="G289" s="50"/>
      <c r="H289" s="61" t="s">
        <v>408</v>
      </c>
      <c r="I289" s="60">
        <v>37324000</v>
      </c>
      <c r="J289" s="60">
        <v>35626684</v>
      </c>
      <c r="K289" s="53" t="s">
        <v>401</v>
      </c>
      <c r="L289" s="53"/>
      <c r="M289" s="54"/>
      <c r="N289" s="57"/>
    </row>
    <row r="290" spans="2:14" ht="14.25" customHeight="1">
      <c r="B290" s="58"/>
      <c r="C290" s="64"/>
      <c r="D290" s="48"/>
      <c r="E290" s="56"/>
      <c r="F290" s="49"/>
      <c r="G290" s="50"/>
      <c r="H290" s="59"/>
      <c r="I290" s="60"/>
      <c r="J290" s="60"/>
      <c r="K290" s="65" t="s">
        <v>409</v>
      </c>
      <c r="L290" s="53"/>
      <c r="M290" s="54"/>
      <c r="N290" s="46"/>
    </row>
    <row r="291" spans="2:14" ht="14.25" customHeight="1">
      <c r="B291" s="58"/>
      <c r="C291" s="64"/>
      <c r="D291" s="48"/>
      <c r="E291" s="38"/>
      <c r="F291" s="49"/>
      <c r="G291" s="50"/>
      <c r="H291" s="59"/>
      <c r="I291" s="60"/>
      <c r="J291" s="60"/>
      <c r="K291" s="65" t="s">
        <v>410</v>
      </c>
      <c r="L291" s="53"/>
      <c r="M291" s="54"/>
      <c r="N291" s="57"/>
    </row>
    <row r="292" spans="2:14" ht="14.25" customHeight="1">
      <c r="B292" s="58"/>
      <c r="C292" s="64"/>
      <c r="D292" s="48"/>
      <c r="E292" s="38"/>
      <c r="F292" s="49"/>
      <c r="G292" s="50"/>
      <c r="H292" s="59"/>
      <c r="I292" s="60"/>
      <c r="J292" s="60"/>
      <c r="K292" s="43"/>
      <c r="L292" s="53"/>
      <c r="M292" s="54"/>
      <c r="N292" s="57"/>
    </row>
    <row r="293" spans="2:14" ht="14.25" customHeight="1">
      <c r="B293" s="58"/>
      <c r="C293" s="48"/>
      <c r="D293" s="48"/>
      <c r="E293" s="56"/>
      <c r="F293" s="99">
        <v>6</v>
      </c>
      <c r="G293" s="50"/>
      <c r="H293" s="59" t="s">
        <v>99</v>
      </c>
      <c r="I293" s="60">
        <v>-412000</v>
      </c>
      <c r="J293" s="60">
        <v>0</v>
      </c>
      <c r="K293" s="53" t="s">
        <v>110</v>
      </c>
      <c r="L293" s="53"/>
      <c r="M293" s="54"/>
      <c r="N293" s="46"/>
    </row>
    <row r="294" spans="2:14" ht="14.25" customHeight="1" thickBot="1">
      <c r="B294" s="58"/>
      <c r="C294" s="64"/>
      <c r="D294" s="48"/>
      <c r="E294" s="56"/>
      <c r="F294" s="49"/>
      <c r="G294" s="50"/>
      <c r="H294" s="59"/>
      <c r="I294" s="60"/>
      <c r="J294" s="60"/>
      <c r="K294" s="43"/>
      <c r="L294" s="53"/>
      <c r="M294" s="54"/>
      <c r="N294" s="46"/>
    </row>
    <row r="295" spans="2:14" ht="14.25" customHeight="1">
      <c r="B295" s="67"/>
      <c r="C295" s="68"/>
      <c r="D295" s="68"/>
      <c r="E295" s="69"/>
      <c r="F295" s="70"/>
      <c r="G295" s="71"/>
      <c r="H295" s="72"/>
      <c r="I295" s="73"/>
      <c r="J295" s="73"/>
      <c r="K295" s="74"/>
      <c r="L295" s="75"/>
      <c r="M295" s="76"/>
      <c r="N295" s="46"/>
    </row>
    <row r="296" spans="1:14" ht="14.25" customHeight="1">
      <c r="A296" s="47"/>
      <c r="B296" s="36" t="s">
        <v>411</v>
      </c>
      <c r="C296" s="48">
        <f>SUM(I295:I347)</f>
        <v>589417000</v>
      </c>
      <c r="D296" s="48">
        <f>SUM(J295:J347)</f>
        <v>577041845</v>
      </c>
      <c r="E296" s="38" t="s">
        <v>412</v>
      </c>
      <c r="F296" s="49">
        <v>1</v>
      </c>
      <c r="G296" s="50"/>
      <c r="H296" s="41" t="s">
        <v>413</v>
      </c>
      <c r="I296" s="51">
        <v>5010000</v>
      </c>
      <c r="J296" s="52">
        <v>3389563</v>
      </c>
      <c r="K296" s="65" t="s">
        <v>414</v>
      </c>
      <c r="L296" s="53" t="s">
        <v>415</v>
      </c>
      <c r="M296" s="54" t="s">
        <v>415</v>
      </c>
      <c r="N296" s="55"/>
    </row>
    <row r="297" spans="1:14" ht="14.25" customHeight="1">
      <c r="A297" s="47"/>
      <c r="B297" s="36"/>
      <c r="C297" s="48"/>
      <c r="D297" s="37"/>
      <c r="E297" s="56"/>
      <c r="F297" s="49"/>
      <c r="G297" s="40"/>
      <c r="H297" s="41"/>
      <c r="I297" s="51"/>
      <c r="J297" s="52"/>
      <c r="K297" s="65" t="s">
        <v>416</v>
      </c>
      <c r="L297" s="53"/>
      <c r="M297" s="54"/>
      <c r="N297" s="57"/>
    </row>
    <row r="298" spans="2:14" ht="14.25" customHeight="1">
      <c r="B298" s="58"/>
      <c r="C298" s="48" t="s">
        <v>88</v>
      </c>
      <c r="D298" s="48" t="s">
        <v>88</v>
      </c>
      <c r="E298" s="56"/>
      <c r="F298" s="49"/>
      <c r="G298" s="50"/>
      <c r="H298" s="59"/>
      <c r="I298" s="60"/>
      <c r="J298" s="60"/>
      <c r="K298" s="65" t="s">
        <v>417</v>
      </c>
      <c r="L298" s="53"/>
      <c r="M298" s="54"/>
      <c r="N298" s="55"/>
    </row>
    <row r="299" spans="2:14" ht="14.25" customHeight="1">
      <c r="B299" s="36"/>
      <c r="C299" s="48">
        <v>39176000</v>
      </c>
      <c r="D299" s="48">
        <v>36954610</v>
      </c>
      <c r="E299" s="56"/>
      <c r="F299" s="49"/>
      <c r="G299" s="50"/>
      <c r="H299" s="59"/>
      <c r="I299" s="60"/>
      <c r="J299" s="42"/>
      <c r="K299" s="43"/>
      <c r="L299" s="53"/>
      <c r="M299" s="54"/>
      <c r="N299" s="55"/>
    </row>
    <row r="300" spans="2:14" ht="14.25" customHeight="1">
      <c r="B300" s="58"/>
      <c r="C300" s="48" t="s">
        <v>91</v>
      </c>
      <c r="D300" s="48" t="s">
        <v>91</v>
      </c>
      <c r="E300" s="56"/>
      <c r="F300" s="49">
        <v>2</v>
      </c>
      <c r="G300" s="40"/>
      <c r="H300" s="134" t="s">
        <v>418</v>
      </c>
      <c r="I300" s="60">
        <v>10246000</v>
      </c>
      <c r="J300" s="60">
        <v>9662100</v>
      </c>
      <c r="K300" s="65" t="s">
        <v>419</v>
      </c>
      <c r="L300" s="53" t="s">
        <v>420</v>
      </c>
      <c r="M300" s="54" t="s">
        <v>420</v>
      </c>
      <c r="N300" s="57"/>
    </row>
    <row r="301" spans="2:14" ht="14.25" customHeight="1">
      <c r="B301" s="58"/>
      <c r="C301" s="48">
        <f>C296-C299</f>
        <v>550241000</v>
      </c>
      <c r="D301" s="48">
        <f>D296-D299</f>
        <v>540087235</v>
      </c>
      <c r="E301" s="56"/>
      <c r="F301" s="49"/>
      <c r="G301" s="50"/>
      <c r="H301" s="59"/>
      <c r="I301" s="60"/>
      <c r="J301" s="60"/>
      <c r="K301" s="65" t="s">
        <v>421</v>
      </c>
      <c r="L301" s="53"/>
      <c r="M301" s="54"/>
      <c r="N301" s="46"/>
    </row>
    <row r="302" spans="2:14" ht="14.25" customHeight="1">
      <c r="B302" s="58"/>
      <c r="C302" s="48"/>
      <c r="D302" s="48"/>
      <c r="E302" s="56"/>
      <c r="F302" s="49"/>
      <c r="G302" s="50"/>
      <c r="H302" s="59"/>
      <c r="I302" s="60"/>
      <c r="J302" s="60"/>
      <c r="K302" s="43"/>
      <c r="L302" s="53"/>
      <c r="M302" s="54"/>
      <c r="N302" s="46"/>
    </row>
    <row r="303" spans="2:14" ht="14.25" customHeight="1">
      <c r="B303" s="58"/>
      <c r="C303" s="48"/>
      <c r="D303" s="48"/>
      <c r="E303" s="56"/>
      <c r="F303" s="49">
        <v>3</v>
      </c>
      <c r="G303" s="50"/>
      <c r="H303" s="59" t="s">
        <v>422</v>
      </c>
      <c r="I303" s="60">
        <v>23922000</v>
      </c>
      <c r="J303" s="60">
        <v>23922000</v>
      </c>
      <c r="K303" s="53" t="s">
        <v>110</v>
      </c>
      <c r="L303" s="53"/>
      <c r="M303" s="54"/>
      <c r="N303" s="46"/>
    </row>
    <row r="304" spans="2:14" ht="14.25" customHeight="1">
      <c r="B304" s="58"/>
      <c r="C304" s="48"/>
      <c r="D304" s="48"/>
      <c r="E304" s="56"/>
      <c r="F304" s="49"/>
      <c r="G304" s="50"/>
      <c r="H304" s="59"/>
      <c r="I304" s="60"/>
      <c r="J304" s="60"/>
      <c r="K304" s="65" t="s">
        <v>423</v>
      </c>
      <c r="L304" s="53"/>
      <c r="M304" s="54"/>
      <c r="N304" s="46"/>
    </row>
    <row r="305" spans="2:14" ht="14.25" customHeight="1">
      <c r="B305" s="58"/>
      <c r="C305" s="48"/>
      <c r="D305" s="48"/>
      <c r="E305" s="56"/>
      <c r="F305" s="49"/>
      <c r="G305" s="50"/>
      <c r="H305" s="59"/>
      <c r="I305" s="60"/>
      <c r="J305" s="42"/>
      <c r="K305" s="43"/>
      <c r="L305" s="53"/>
      <c r="M305" s="54"/>
      <c r="N305" s="46"/>
    </row>
    <row r="306" spans="2:14" ht="14.25" customHeight="1">
      <c r="B306" s="58"/>
      <c r="C306" s="48"/>
      <c r="D306" s="48"/>
      <c r="E306" s="38"/>
      <c r="F306" s="49">
        <v>4</v>
      </c>
      <c r="G306" s="50"/>
      <c r="H306" s="59" t="s">
        <v>424</v>
      </c>
      <c r="I306" s="60">
        <v>110000000</v>
      </c>
      <c r="J306" s="60">
        <v>110000000</v>
      </c>
      <c r="K306" s="65" t="s">
        <v>425</v>
      </c>
      <c r="L306" s="53" t="s">
        <v>426</v>
      </c>
      <c r="M306" s="54" t="s">
        <v>427</v>
      </c>
      <c r="N306" s="46"/>
    </row>
    <row r="307" spans="2:14" ht="14.25" customHeight="1">
      <c r="B307" s="58"/>
      <c r="C307" s="64"/>
      <c r="D307" s="48"/>
      <c r="E307" s="56"/>
      <c r="F307" s="49"/>
      <c r="G307" s="50"/>
      <c r="H307" s="59"/>
      <c r="I307" s="60"/>
      <c r="J307" s="60"/>
      <c r="K307" s="43" t="s">
        <v>428</v>
      </c>
      <c r="L307" s="53"/>
      <c r="M307" s="54"/>
      <c r="N307" s="46"/>
    </row>
    <row r="308" spans="2:14" ht="14.25" customHeight="1">
      <c r="B308" s="58"/>
      <c r="C308" s="64"/>
      <c r="D308" s="48"/>
      <c r="E308" s="38"/>
      <c r="F308" s="49"/>
      <c r="G308" s="50"/>
      <c r="H308" s="59"/>
      <c r="I308" s="60"/>
      <c r="J308" s="60"/>
      <c r="K308" s="43" t="s">
        <v>429</v>
      </c>
      <c r="L308" s="53"/>
      <c r="M308" s="54"/>
      <c r="N308" s="57"/>
    </row>
    <row r="309" spans="2:14" ht="14.25" customHeight="1">
      <c r="B309" s="58"/>
      <c r="C309" s="48"/>
      <c r="D309" s="48"/>
      <c r="E309" s="38"/>
      <c r="F309" s="49"/>
      <c r="G309" s="50"/>
      <c r="H309" s="59"/>
      <c r="I309" s="60"/>
      <c r="J309" s="60"/>
      <c r="K309" s="43"/>
      <c r="L309" s="53"/>
      <c r="M309" s="54"/>
      <c r="N309" s="46"/>
    </row>
    <row r="310" spans="2:14" ht="14.25" customHeight="1">
      <c r="B310" s="58"/>
      <c r="C310" s="64"/>
      <c r="D310" s="48"/>
      <c r="E310" s="56"/>
      <c r="F310" s="49">
        <v>5</v>
      </c>
      <c r="G310" s="50"/>
      <c r="H310" s="59" t="s">
        <v>430</v>
      </c>
      <c r="I310" s="60">
        <v>366172000</v>
      </c>
      <c r="J310" s="60">
        <v>363954437</v>
      </c>
      <c r="K310" s="65" t="s">
        <v>431</v>
      </c>
      <c r="L310" s="135" t="s">
        <v>432</v>
      </c>
      <c r="M310" s="136" t="s">
        <v>432</v>
      </c>
      <c r="N310" s="46"/>
    </row>
    <row r="311" spans="2:14" ht="14.25" customHeight="1">
      <c r="B311" s="58"/>
      <c r="C311" s="64"/>
      <c r="D311" s="48"/>
      <c r="E311" s="38"/>
      <c r="F311" s="49"/>
      <c r="G311" s="50"/>
      <c r="H311" s="59"/>
      <c r="I311" s="60"/>
      <c r="J311" s="60"/>
      <c r="K311" s="43"/>
      <c r="L311" s="53" t="s">
        <v>433</v>
      </c>
      <c r="M311" s="54" t="s">
        <v>434</v>
      </c>
      <c r="N311" s="57"/>
    </row>
    <row r="312" spans="2:14" ht="14.25" customHeight="1">
      <c r="B312" s="58"/>
      <c r="C312" s="64"/>
      <c r="D312" s="48"/>
      <c r="E312" s="38"/>
      <c r="F312" s="49"/>
      <c r="G312" s="50"/>
      <c r="H312" s="59"/>
      <c r="I312" s="60"/>
      <c r="J312" s="60"/>
      <c r="K312" s="65" t="s">
        <v>435</v>
      </c>
      <c r="L312" s="53" t="s">
        <v>436</v>
      </c>
      <c r="M312" s="54" t="s">
        <v>436</v>
      </c>
      <c r="N312" s="57"/>
    </row>
    <row r="313" spans="2:14" ht="14.25" customHeight="1">
      <c r="B313" s="58"/>
      <c r="C313" s="64"/>
      <c r="D313" s="48"/>
      <c r="E313" s="38"/>
      <c r="F313" s="49"/>
      <c r="G313" s="50"/>
      <c r="H313" s="59"/>
      <c r="I313" s="60"/>
      <c r="J313" s="60"/>
      <c r="K313" s="43" t="s">
        <v>437</v>
      </c>
      <c r="L313" s="53"/>
      <c r="M313" s="54"/>
      <c r="N313" s="57"/>
    </row>
    <row r="314" spans="2:14" ht="14.25" customHeight="1">
      <c r="B314" s="58"/>
      <c r="C314" s="48"/>
      <c r="D314" s="48"/>
      <c r="E314" s="38"/>
      <c r="F314" s="49"/>
      <c r="G314" s="50"/>
      <c r="H314" s="59"/>
      <c r="I314" s="60"/>
      <c r="J314" s="60"/>
      <c r="K314" s="65" t="s">
        <v>438</v>
      </c>
      <c r="L314" s="53"/>
      <c r="M314" s="54"/>
      <c r="N314" s="46"/>
    </row>
    <row r="315" spans="2:14" ht="14.25" customHeight="1" thickBot="1">
      <c r="B315" s="86"/>
      <c r="C315" s="87"/>
      <c r="D315" s="87"/>
      <c r="E315" s="88"/>
      <c r="F315" s="89"/>
      <c r="G315" s="90"/>
      <c r="H315" s="91"/>
      <c r="I315" s="102"/>
      <c r="J315" s="102"/>
      <c r="K315" s="93"/>
      <c r="L315" s="112"/>
      <c r="M315" s="105"/>
      <c r="N315" s="46"/>
    </row>
    <row r="316" spans="2:14" ht="14.25" customHeight="1">
      <c r="B316" s="58"/>
      <c r="C316" s="64"/>
      <c r="D316" s="48"/>
      <c r="E316" s="56"/>
      <c r="F316" s="137">
        <v>6</v>
      </c>
      <c r="G316" s="138"/>
      <c r="H316" s="139" t="s">
        <v>439</v>
      </c>
      <c r="I316" s="140">
        <v>10209000</v>
      </c>
      <c r="J316" s="140">
        <v>10349615</v>
      </c>
      <c r="K316" s="53" t="s">
        <v>110</v>
      </c>
      <c r="L316" s="53"/>
      <c r="M316" s="54"/>
      <c r="N316" s="46"/>
    </row>
    <row r="317" spans="2:14" ht="14.25" customHeight="1">
      <c r="B317" s="58"/>
      <c r="C317" s="64"/>
      <c r="D317" s="48"/>
      <c r="E317" s="56"/>
      <c r="F317" s="137"/>
      <c r="G317" s="138"/>
      <c r="H317" s="139"/>
      <c r="I317" s="140"/>
      <c r="J317" s="140"/>
      <c r="K317" s="43" t="s">
        <v>440</v>
      </c>
      <c r="L317" s="53"/>
      <c r="M317" s="54"/>
      <c r="N317" s="46"/>
    </row>
    <row r="318" spans="2:14" ht="14.25" customHeight="1">
      <c r="B318" s="58"/>
      <c r="C318" s="48"/>
      <c r="D318" s="48"/>
      <c r="E318" s="56"/>
      <c r="F318" s="49"/>
      <c r="G318" s="50"/>
      <c r="H318" s="59"/>
      <c r="I318" s="60"/>
      <c r="J318" s="60"/>
      <c r="K318" s="65" t="s">
        <v>441</v>
      </c>
      <c r="L318" s="53"/>
      <c r="M318" s="54"/>
      <c r="N318" s="46"/>
    </row>
    <row r="319" spans="2:14" ht="14.25" customHeight="1">
      <c r="B319" s="58"/>
      <c r="C319" s="48"/>
      <c r="D319" s="48"/>
      <c r="E319" s="56"/>
      <c r="F319" s="49"/>
      <c r="G319" s="50"/>
      <c r="H319" s="59"/>
      <c r="I319" s="60"/>
      <c r="J319" s="60"/>
      <c r="K319" s="43"/>
      <c r="L319" s="53"/>
      <c r="M319" s="54"/>
      <c r="N319" s="46"/>
    </row>
    <row r="320" spans="2:14" ht="14.25" customHeight="1">
      <c r="B320" s="58"/>
      <c r="C320" s="48"/>
      <c r="D320" s="48"/>
      <c r="E320" s="56"/>
      <c r="F320" s="49">
        <v>7</v>
      </c>
      <c r="G320" s="50"/>
      <c r="H320" s="59" t="s">
        <v>442</v>
      </c>
      <c r="I320" s="60">
        <v>5192000</v>
      </c>
      <c r="J320" s="60">
        <v>3610605</v>
      </c>
      <c r="K320" s="53" t="s">
        <v>110</v>
      </c>
      <c r="L320" s="53"/>
      <c r="M320" s="110"/>
      <c r="N320" s="46"/>
    </row>
    <row r="321" spans="2:14" ht="14.25" customHeight="1">
      <c r="B321" s="58"/>
      <c r="C321" s="48"/>
      <c r="D321" s="48"/>
      <c r="E321" s="56"/>
      <c r="F321" s="49"/>
      <c r="G321" s="50"/>
      <c r="H321" s="59"/>
      <c r="I321" s="60"/>
      <c r="J321" s="42"/>
      <c r="K321" s="43" t="s">
        <v>443</v>
      </c>
      <c r="L321" s="53"/>
      <c r="M321" s="54"/>
      <c r="N321" s="46"/>
    </row>
    <row r="322" spans="2:14" ht="14.25" customHeight="1">
      <c r="B322" s="58"/>
      <c r="C322" s="48"/>
      <c r="D322" s="48"/>
      <c r="E322" s="56"/>
      <c r="F322" s="49"/>
      <c r="G322" s="50"/>
      <c r="H322" s="59"/>
      <c r="I322" s="60"/>
      <c r="J322" s="42"/>
      <c r="K322" s="43" t="s">
        <v>444</v>
      </c>
      <c r="L322" s="53"/>
      <c r="M322" s="54"/>
      <c r="N322" s="46"/>
    </row>
    <row r="323" spans="2:14" ht="14.25" customHeight="1">
      <c r="B323" s="58"/>
      <c r="C323" s="48"/>
      <c r="D323" s="48"/>
      <c r="E323" s="38"/>
      <c r="F323" s="49"/>
      <c r="G323" s="50"/>
      <c r="H323" s="59"/>
      <c r="I323" s="60"/>
      <c r="J323" s="60"/>
      <c r="K323" s="43"/>
      <c r="L323" s="53"/>
      <c r="M323" s="54"/>
      <c r="N323" s="55"/>
    </row>
    <row r="324" spans="2:14" ht="14.25" customHeight="1">
      <c r="B324" s="58"/>
      <c r="C324" s="64"/>
      <c r="D324" s="48"/>
      <c r="E324" s="38"/>
      <c r="F324" s="99">
        <v>8</v>
      </c>
      <c r="G324" s="50"/>
      <c r="H324" s="59" t="s">
        <v>445</v>
      </c>
      <c r="I324" s="60">
        <v>28825000</v>
      </c>
      <c r="J324" s="60">
        <v>27025841</v>
      </c>
      <c r="K324" s="65" t="s">
        <v>446</v>
      </c>
      <c r="L324" s="53" t="s">
        <v>110</v>
      </c>
      <c r="M324" s="54" t="s">
        <v>447</v>
      </c>
      <c r="N324" s="57"/>
    </row>
    <row r="325" spans="2:14" ht="14.25" customHeight="1">
      <c r="B325" s="58"/>
      <c r="C325" s="48"/>
      <c r="D325" s="48"/>
      <c r="E325" s="38"/>
      <c r="F325" s="49"/>
      <c r="G325" s="50"/>
      <c r="H325" s="59"/>
      <c r="I325" s="60"/>
      <c r="J325" s="60"/>
      <c r="K325" s="43"/>
      <c r="L325" s="53"/>
      <c r="M325" s="54" t="s">
        <v>448</v>
      </c>
      <c r="N325" s="46"/>
    </row>
    <row r="326" spans="2:14" ht="14.25" customHeight="1">
      <c r="B326" s="58"/>
      <c r="C326" s="64"/>
      <c r="D326" s="48"/>
      <c r="E326" s="56"/>
      <c r="F326" s="49"/>
      <c r="G326" s="50"/>
      <c r="H326" s="59"/>
      <c r="I326" s="60"/>
      <c r="J326" s="60"/>
      <c r="K326" s="43"/>
      <c r="L326" s="53"/>
      <c r="M326" s="54"/>
      <c r="N326" s="46"/>
    </row>
    <row r="327" spans="2:14" ht="14.25" customHeight="1">
      <c r="B327" s="58"/>
      <c r="C327" s="64"/>
      <c r="D327" s="48"/>
      <c r="E327" s="38"/>
      <c r="F327" s="99">
        <v>9</v>
      </c>
      <c r="G327" s="50"/>
      <c r="H327" s="59" t="s">
        <v>449</v>
      </c>
      <c r="I327" s="60">
        <v>4917000</v>
      </c>
      <c r="J327" s="60">
        <v>4565080</v>
      </c>
      <c r="K327" s="65" t="s">
        <v>450</v>
      </c>
      <c r="L327" s="53" t="s">
        <v>420</v>
      </c>
      <c r="M327" s="54" t="s">
        <v>420</v>
      </c>
      <c r="N327" s="57"/>
    </row>
    <row r="328" spans="2:14" ht="14.25" customHeight="1">
      <c r="B328" s="58"/>
      <c r="C328" s="48"/>
      <c r="D328" s="48"/>
      <c r="E328" s="38"/>
      <c r="F328" s="99"/>
      <c r="G328" s="50"/>
      <c r="H328" s="59"/>
      <c r="I328" s="60"/>
      <c r="J328" s="60"/>
      <c r="K328" s="65" t="s">
        <v>451</v>
      </c>
      <c r="L328" s="53"/>
      <c r="M328" s="54"/>
      <c r="N328" s="46"/>
    </row>
    <row r="329" spans="2:14" ht="14.25" customHeight="1">
      <c r="B329" s="58"/>
      <c r="C329" s="64"/>
      <c r="D329" s="48"/>
      <c r="E329" s="56"/>
      <c r="F329" s="49"/>
      <c r="G329" s="50"/>
      <c r="H329" s="59"/>
      <c r="I329" s="60"/>
      <c r="J329" s="60"/>
      <c r="K329" s="43" t="s">
        <v>452</v>
      </c>
      <c r="L329" s="53"/>
      <c r="M329" s="54"/>
      <c r="N329" s="46"/>
    </row>
    <row r="330" spans="2:14" ht="14.25" customHeight="1">
      <c r="B330" s="58"/>
      <c r="C330" s="64"/>
      <c r="D330" s="48"/>
      <c r="E330" s="56"/>
      <c r="F330" s="49"/>
      <c r="G330" s="50"/>
      <c r="H330" s="59"/>
      <c r="I330" s="60"/>
      <c r="J330" s="60"/>
      <c r="K330" s="43"/>
      <c r="L330" s="53"/>
      <c r="M330" s="54"/>
      <c r="N330" s="46"/>
    </row>
    <row r="331" spans="2:14" ht="14.25" customHeight="1">
      <c r="B331" s="58"/>
      <c r="C331" s="64"/>
      <c r="D331" s="48"/>
      <c r="E331" s="38"/>
      <c r="F331" s="99">
        <v>10</v>
      </c>
      <c r="G331" s="50"/>
      <c r="H331" s="59" t="s">
        <v>453</v>
      </c>
      <c r="I331" s="60">
        <v>157000</v>
      </c>
      <c r="J331" s="60">
        <v>0</v>
      </c>
      <c r="K331" s="53" t="s">
        <v>110</v>
      </c>
      <c r="L331" s="53"/>
      <c r="M331" s="54"/>
      <c r="N331" s="57"/>
    </row>
    <row r="332" spans="2:14" ht="14.25" customHeight="1">
      <c r="B332" s="58"/>
      <c r="C332" s="48"/>
      <c r="D332" s="48"/>
      <c r="E332" s="38"/>
      <c r="F332" s="99"/>
      <c r="G332" s="50"/>
      <c r="H332" s="59"/>
      <c r="I332" s="60"/>
      <c r="J332" s="60"/>
      <c r="K332" s="43"/>
      <c r="L332" s="53"/>
      <c r="M332" s="54"/>
      <c r="N332" s="46"/>
    </row>
    <row r="333" spans="2:14" ht="14.25" customHeight="1">
      <c r="B333" s="58"/>
      <c r="C333" s="64"/>
      <c r="D333" s="48"/>
      <c r="E333" s="56"/>
      <c r="F333" s="99">
        <v>11</v>
      </c>
      <c r="G333" s="50"/>
      <c r="H333" s="59" t="s">
        <v>454</v>
      </c>
      <c r="I333" s="60">
        <v>19043000</v>
      </c>
      <c r="J333" s="60">
        <v>16177812</v>
      </c>
      <c r="K333" s="43" t="s">
        <v>455</v>
      </c>
      <c r="L333" s="53" t="s">
        <v>456</v>
      </c>
      <c r="M333" s="54" t="s">
        <v>457</v>
      </c>
      <c r="N333" s="46"/>
    </row>
    <row r="334" spans="2:14" ht="14.25" customHeight="1">
      <c r="B334" s="58"/>
      <c r="C334" s="48"/>
      <c r="D334" s="48"/>
      <c r="E334" s="38"/>
      <c r="F334" s="99"/>
      <c r="G334" s="50"/>
      <c r="H334" s="59"/>
      <c r="I334" s="60"/>
      <c r="J334" s="60"/>
      <c r="K334" s="43"/>
      <c r="L334" s="53" t="s">
        <v>458</v>
      </c>
      <c r="M334" s="54" t="s">
        <v>459</v>
      </c>
      <c r="N334" s="55"/>
    </row>
    <row r="335" spans="2:14" ht="14.25" customHeight="1">
      <c r="B335" s="58"/>
      <c r="C335" s="113"/>
      <c r="D335" s="48"/>
      <c r="E335" s="38"/>
      <c r="F335" s="99"/>
      <c r="G335" s="50"/>
      <c r="H335" s="59"/>
      <c r="I335" s="60"/>
      <c r="J335" s="60"/>
      <c r="K335" s="65" t="s">
        <v>460</v>
      </c>
      <c r="L335" s="53"/>
      <c r="M335" s="54"/>
      <c r="N335" s="55"/>
    </row>
    <row r="336" spans="2:14" ht="14.25" customHeight="1">
      <c r="B336" s="58"/>
      <c r="C336" s="113"/>
      <c r="D336" s="48"/>
      <c r="E336" s="38"/>
      <c r="F336" s="99"/>
      <c r="G336" s="50"/>
      <c r="H336" s="59"/>
      <c r="I336" s="60"/>
      <c r="J336" s="60"/>
      <c r="K336" s="43" t="s">
        <v>461</v>
      </c>
      <c r="L336" s="53"/>
      <c r="M336" s="54"/>
      <c r="N336" s="55"/>
    </row>
    <row r="337" spans="2:14" ht="14.25" customHeight="1">
      <c r="B337" s="58"/>
      <c r="C337" s="113"/>
      <c r="D337" s="48"/>
      <c r="E337" s="38"/>
      <c r="F337" s="99"/>
      <c r="G337" s="50"/>
      <c r="H337" s="59"/>
      <c r="I337" s="60"/>
      <c r="J337" s="60"/>
      <c r="K337" s="43"/>
      <c r="L337" s="53"/>
      <c r="M337" s="54"/>
      <c r="N337" s="55"/>
    </row>
    <row r="338" spans="2:14" ht="14.25" customHeight="1">
      <c r="B338" s="58"/>
      <c r="C338" s="113"/>
      <c r="D338" s="48"/>
      <c r="E338" s="38"/>
      <c r="F338" s="99">
        <v>12</v>
      </c>
      <c r="G338" s="50"/>
      <c r="H338" s="59" t="s">
        <v>462</v>
      </c>
      <c r="I338" s="60">
        <v>1300000</v>
      </c>
      <c r="J338" s="60">
        <v>530407</v>
      </c>
      <c r="K338" s="65" t="s">
        <v>463</v>
      </c>
      <c r="L338" s="53" t="s">
        <v>464</v>
      </c>
      <c r="M338" s="54" t="s">
        <v>465</v>
      </c>
      <c r="N338" s="55"/>
    </row>
    <row r="339" spans="2:14" ht="14.25" customHeight="1">
      <c r="B339" s="58"/>
      <c r="C339" s="64"/>
      <c r="D339" s="48"/>
      <c r="E339" s="38"/>
      <c r="F339" s="99"/>
      <c r="G339" s="50"/>
      <c r="H339" s="59"/>
      <c r="I339" s="60"/>
      <c r="J339" s="60"/>
      <c r="K339" s="43" t="s">
        <v>466</v>
      </c>
      <c r="L339" s="53"/>
      <c r="M339" s="54"/>
      <c r="N339" s="46"/>
    </row>
    <row r="340" spans="2:14" ht="14.25" customHeight="1">
      <c r="B340" s="58"/>
      <c r="C340" s="64"/>
      <c r="D340" s="48"/>
      <c r="E340" s="38"/>
      <c r="F340" s="99"/>
      <c r="G340" s="50"/>
      <c r="H340" s="59"/>
      <c r="I340" s="60"/>
      <c r="J340" s="60"/>
      <c r="K340" s="43" t="s">
        <v>467</v>
      </c>
      <c r="L340" s="53"/>
      <c r="M340" s="54"/>
      <c r="N340" s="46"/>
    </row>
    <row r="341" spans="2:14" ht="14.25" customHeight="1">
      <c r="B341" s="58"/>
      <c r="C341" s="64"/>
      <c r="D341" s="48"/>
      <c r="E341" s="38"/>
      <c r="F341" s="99"/>
      <c r="G341" s="50"/>
      <c r="H341" s="59"/>
      <c r="I341" s="60"/>
      <c r="J341" s="60"/>
      <c r="K341" s="43"/>
      <c r="L341" s="53"/>
      <c r="M341" s="54"/>
      <c r="N341" s="46"/>
    </row>
    <row r="342" spans="2:14" ht="14.25" customHeight="1">
      <c r="B342" s="58"/>
      <c r="C342" s="113"/>
      <c r="D342" s="48"/>
      <c r="E342" s="38"/>
      <c r="F342" s="99">
        <v>13</v>
      </c>
      <c r="G342" s="50"/>
      <c r="H342" s="59" t="s">
        <v>468</v>
      </c>
      <c r="I342" s="60">
        <v>5014000</v>
      </c>
      <c r="J342" s="60">
        <v>3854385</v>
      </c>
      <c r="K342" s="65" t="s">
        <v>469</v>
      </c>
      <c r="L342" s="135" t="s">
        <v>470</v>
      </c>
      <c r="M342" s="136" t="s">
        <v>470</v>
      </c>
      <c r="N342" s="55"/>
    </row>
    <row r="343" spans="2:14" ht="14.25" customHeight="1">
      <c r="B343" s="58"/>
      <c r="C343" s="64"/>
      <c r="D343" s="48"/>
      <c r="E343" s="38"/>
      <c r="F343" s="99"/>
      <c r="G343" s="50"/>
      <c r="H343" s="59"/>
      <c r="I343" s="60"/>
      <c r="J343" s="60"/>
      <c r="K343" s="65" t="s">
        <v>471</v>
      </c>
      <c r="L343" s="53" t="s">
        <v>472</v>
      </c>
      <c r="M343" s="54" t="s">
        <v>473</v>
      </c>
      <c r="N343" s="46"/>
    </row>
    <row r="344" spans="2:14" ht="14.25" customHeight="1">
      <c r="B344" s="58"/>
      <c r="C344" s="64"/>
      <c r="D344" s="48"/>
      <c r="E344" s="38"/>
      <c r="F344" s="99"/>
      <c r="G344" s="50"/>
      <c r="H344" s="59"/>
      <c r="I344" s="60"/>
      <c r="J344" s="60"/>
      <c r="K344" s="141" t="s">
        <v>474</v>
      </c>
      <c r="L344" s="53"/>
      <c r="M344" s="136" t="s">
        <v>475</v>
      </c>
      <c r="N344" s="46"/>
    </row>
    <row r="345" spans="2:14" ht="14.25" customHeight="1">
      <c r="B345" s="58"/>
      <c r="C345" s="64"/>
      <c r="D345" s="48"/>
      <c r="E345" s="38"/>
      <c r="F345" s="99"/>
      <c r="G345" s="50"/>
      <c r="H345" s="59"/>
      <c r="I345" s="60"/>
      <c r="J345" s="60"/>
      <c r="K345" s="141"/>
      <c r="L345" s="53"/>
      <c r="M345" s="54"/>
      <c r="N345" s="46"/>
    </row>
    <row r="346" spans="2:14" ht="14.25" customHeight="1">
      <c r="B346" s="58"/>
      <c r="C346" s="64"/>
      <c r="D346" s="48"/>
      <c r="E346" s="38"/>
      <c r="F346" s="99">
        <v>14</v>
      </c>
      <c r="G346" s="50"/>
      <c r="H346" s="59" t="s">
        <v>99</v>
      </c>
      <c r="I346" s="60">
        <v>-590000</v>
      </c>
      <c r="J346" s="60">
        <v>0</v>
      </c>
      <c r="K346" s="53" t="s">
        <v>110</v>
      </c>
      <c r="L346" s="53"/>
      <c r="M346" s="54"/>
      <c r="N346" s="46"/>
    </row>
    <row r="347" spans="2:14" ht="14.25" customHeight="1" thickBot="1">
      <c r="B347" s="86"/>
      <c r="C347" s="87"/>
      <c r="D347" s="87"/>
      <c r="E347" s="38"/>
      <c r="F347" s="49"/>
      <c r="G347" s="50"/>
      <c r="H347" s="59"/>
      <c r="I347" s="92"/>
      <c r="J347" s="92"/>
      <c r="K347" s="93"/>
      <c r="L347" s="94"/>
      <c r="M347" s="95"/>
      <c r="N347" s="46"/>
    </row>
    <row r="348" spans="2:14" ht="14.25" customHeight="1">
      <c r="B348" s="67"/>
      <c r="C348" s="68"/>
      <c r="D348" s="68"/>
      <c r="E348" s="69"/>
      <c r="F348" s="70"/>
      <c r="G348" s="71"/>
      <c r="H348" s="72"/>
      <c r="I348" s="73"/>
      <c r="J348" s="73"/>
      <c r="K348" s="74"/>
      <c r="L348" s="75"/>
      <c r="M348" s="76"/>
      <c r="N348" s="46"/>
    </row>
    <row r="349" spans="1:14" ht="14.25" customHeight="1">
      <c r="A349" s="47"/>
      <c r="B349" s="36" t="s">
        <v>18</v>
      </c>
      <c r="C349" s="48">
        <f>SUM(I348:I389)</f>
        <v>96922000</v>
      </c>
      <c r="D349" s="48">
        <f>SUM(J348:J389)</f>
        <v>91684348</v>
      </c>
      <c r="E349" s="38" t="s">
        <v>476</v>
      </c>
      <c r="F349" s="49">
        <v>1</v>
      </c>
      <c r="G349" s="50"/>
      <c r="H349" s="41" t="s">
        <v>477</v>
      </c>
      <c r="I349" s="51">
        <v>2202000</v>
      </c>
      <c r="J349" s="52">
        <v>1275836</v>
      </c>
      <c r="K349" s="53" t="s">
        <v>110</v>
      </c>
      <c r="L349" s="53"/>
      <c r="M349" s="54"/>
      <c r="N349" s="55"/>
    </row>
    <row r="350" spans="1:14" ht="14.25" customHeight="1">
      <c r="A350" s="47"/>
      <c r="B350" s="36" t="s">
        <v>478</v>
      </c>
      <c r="C350" s="48"/>
      <c r="D350" s="37"/>
      <c r="E350" s="56" t="s">
        <v>479</v>
      </c>
      <c r="F350" s="49"/>
      <c r="G350" s="40"/>
      <c r="H350" s="41"/>
      <c r="I350" s="51"/>
      <c r="J350" s="52"/>
      <c r="K350" s="43"/>
      <c r="L350" s="53"/>
      <c r="M350" s="54"/>
      <c r="N350" s="57"/>
    </row>
    <row r="351" spans="2:14" ht="14.25" customHeight="1">
      <c r="B351" s="58"/>
      <c r="C351" s="48" t="s">
        <v>88</v>
      </c>
      <c r="D351" s="48" t="s">
        <v>88</v>
      </c>
      <c r="E351" s="56"/>
      <c r="F351" s="49">
        <v>2</v>
      </c>
      <c r="G351" s="50"/>
      <c r="H351" s="59" t="s">
        <v>480</v>
      </c>
      <c r="I351" s="60">
        <v>1018000</v>
      </c>
      <c r="J351" s="60">
        <v>240396</v>
      </c>
      <c r="K351" s="53" t="s">
        <v>110</v>
      </c>
      <c r="L351" s="53"/>
      <c r="M351" s="54"/>
      <c r="N351" s="55"/>
    </row>
    <row r="352" spans="2:14" ht="14.25" customHeight="1">
      <c r="B352" s="58"/>
      <c r="C352" s="48">
        <v>57597000</v>
      </c>
      <c r="D352" s="48">
        <v>54059147</v>
      </c>
      <c r="E352" s="56"/>
      <c r="F352" s="49"/>
      <c r="G352" s="50"/>
      <c r="H352" s="59"/>
      <c r="I352" s="60"/>
      <c r="J352" s="60"/>
      <c r="K352" s="65" t="s">
        <v>481</v>
      </c>
      <c r="L352" s="53"/>
      <c r="M352" s="54"/>
      <c r="N352" s="55"/>
    </row>
    <row r="353" spans="2:14" ht="14.25" customHeight="1">
      <c r="B353" s="36"/>
      <c r="C353" s="48" t="s">
        <v>91</v>
      </c>
      <c r="D353" s="48" t="s">
        <v>91</v>
      </c>
      <c r="E353" s="56"/>
      <c r="F353" s="49"/>
      <c r="G353" s="50"/>
      <c r="H353" s="59"/>
      <c r="I353" s="60"/>
      <c r="J353" s="42"/>
      <c r="K353" s="43"/>
      <c r="L353" s="53"/>
      <c r="M353" s="54"/>
      <c r="N353" s="55"/>
    </row>
    <row r="354" spans="2:14" ht="14.25" customHeight="1">
      <c r="B354" s="58"/>
      <c r="C354" s="48">
        <f>C349-C352</f>
        <v>39325000</v>
      </c>
      <c r="D354" s="48">
        <f>D349-D352</f>
        <v>37625201</v>
      </c>
      <c r="E354" s="56"/>
      <c r="F354" s="49">
        <v>3</v>
      </c>
      <c r="G354" s="50"/>
      <c r="H354" s="59" t="s">
        <v>482</v>
      </c>
      <c r="I354" s="60">
        <v>723000</v>
      </c>
      <c r="J354" s="60">
        <v>598277</v>
      </c>
      <c r="K354" s="65" t="s">
        <v>483</v>
      </c>
      <c r="L354" s="53" t="s">
        <v>484</v>
      </c>
      <c r="M354" s="54" t="s">
        <v>484</v>
      </c>
      <c r="N354" s="57"/>
    </row>
    <row r="355" spans="2:14" ht="14.25" customHeight="1">
      <c r="B355" s="58"/>
      <c r="C355" s="48"/>
      <c r="D355" s="48"/>
      <c r="E355" s="56"/>
      <c r="F355" s="49"/>
      <c r="G355" s="50"/>
      <c r="H355" s="59"/>
      <c r="I355" s="60"/>
      <c r="J355" s="60"/>
      <c r="K355" s="43"/>
      <c r="L355" s="53" t="s">
        <v>485</v>
      </c>
      <c r="M355" s="54" t="s">
        <v>486</v>
      </c>
      <c r="N355" s="46"/>
    </row>
    <row r="356" spans="2:14" ht="14.25" customHeight="1">
      <c r="B356" s="58"/>
      <c r="C356" s="48"/>
      <c r="D356" s="48"/>
      <c r="E356" s="56"/>
      <c r="F356" s="49"/>
      <c r="G356" s="50"/>
      <c r="H356" s="59"/>
      <c r="I356" s="60"/>
      <c r="J356" s="60"/>
      <c r="K356" s="43"/>
      <c r="L356" s="53"/>
      <c r="M356" s="54"/>
      <c r="N356" s="46"/>
    </row>
    <row r="357" spans="2:14" ht="14.25" customHeight="1">
      <c r="B357" s="58"/>
      <c r="C357" s="48"/>
      <c r="D357" s="48"/>
      <c r="E357" s="56"/>
      <c r="F357" s="49">
        <v>4</v>
      </c>
      <c r="G357" s="50"/>
      <c r="H357" s="59" t="s">
        <v>487</v>
      </c>
      <c r="I357" s="60">
        <v>265000</v>
      </c>
      <c r="J357" s="60">
        <v>226860</v>
      </c>
      <c r="K357" s="65" t="s">
        <v>488</v>
      </c>
      <c r="L357" s="53" t="s">
        <v>110</v>
      </c>
      <c r="M357" s="54" t="s">
        <v>484</v>
      </c>
      <c r="N357" s="46"/>
    </row>
    <row r="358" spans="2:14" ht="14.25" customHeight="1">
      <c r="B358" s="58"/>
      <c r="C358" s="48"/>
      <c r="D358" s="48"/>
      <c r="E358" s="56"/>
      <c r="F358" s="49"/>
      <c r="G358" s="50"/>
      <c r="H358" s="59"/>
      <c r="I358" s="60"/>
      <c r="J358" s="60"/>
      <c r="K358" s="98" t="s">
        <v>489</v>
      </c>
      <c r="L358" s="53"/>
      <c r="M358" s="54" t="s">
        <v>490</v>
      </c>
      <c r="N358" s="46"/>
    </row>
    <row r="359" spans="2:14" ht="14.25" customHeight="1">
      <c r="B359" s="58"/>
      <c r="C359" s="48"/>
      <c r="D359" s="48"/>
      <c r="E359" s="56"/>
      <c r="F359" s="49"/>
      <c r="G359" s="50"/>
      <c r="H359" s="59"/>
      <c r="I359" s="60"/>
      <c r="J359" s="60"/>
      <c r="K359" s="65" t="s">
        <v>491</v>
      </c>
      <c r="L359" s="53"/>
      <c r="M359" s="54"/>
      <c r="N359" s="46"/>
    </row>
    <row r="360" spans="2:14" ht="14.25" customHeight="1" thickBot="1">
      <c r="B360" s="86"/>
      <c r="C360" s="87"/>
      <c r="D360" s="87"/>
      <c r="E360" s="111"/>
      <c r="F360" s="89"/>
      <c r="G360" s="90"/>
      <c r="H360" s="91"/>
      <c r="I360" s="102"/>
      <c r="J360" s="102"/>
      <c r="K360" s="93"/>
      <c r="L360" s="112"/>
      <c r="M360" s="105"/>
      <c r="N360" s="46"/>
    </row>
    <row r="361" spans="2:14" ht="14.25" customHeight="1">
      <c r="B361" s="58"/>
      <c r="C361" s="48"/>
      <c r="D361" s="48"/>
      <c r="E361" s="56"/>
      <c r="F361" s="49">
        <v>5</v>
      </c>
      <c r="G361" s="50"/>
      <c r="H361" s="59" t="s">
        <v>492</v>
      </c>
      <c r="I361" s="60">
        <v>9800000</v>
      </c>
      <c r="J361" s="60">
        <v>9800000</v>
      </c>
      <c r="K361" s="53" t="s">
        <v>110</v>
      </c>
      <c r="L361" s="53"/>
      <c r="M361" s="54"/>
      <c r="N361" s="46"/>
    </row>
    <row r="362" spans="2:14" ht="14.25" customHeight="1">
      <c r="B362" s="58"/>
      <c r="C362" s="48"/>
      <c r="D362" s="48"/>
      <c r="E362" s="56"/>
      <c r="F362" s="49"/>
      <c r="G362" s="50"/>
      <c r="H362" s="59"/>
      <c r="I362" s="60"/>
      <c r="J362" s="60"/>
      <c r="K362" s="142" t="s">
        <v>493</v>
      </c>
      <c r="L362" s="53"/>
      <c r="M362" s="54"/>
      <c r="N362" s="46"/>
    </row>
    <row r="363" spans="2:14" ht="14.25" customHeight="1">
      <c r="B363" s="58"/>
      <c r="C363" s="48"/>
      <c r="D363" s="48"/>
      <c r="E363" s="56"/>
      <c r="F363" s="49"/>
      <c r="G363" s="50"/>
      <c r="H363" s="59"/>
      <c r="I363" s="60"/>
      <c r="J363" s="60"/>
      <c r="K363" s="43" t="s">
        <v>494</v>
      </c>
      <c r="L363" s="53"/>
      <c r="M363" s="54"/>
      <c r="N363" s="46"/>
    </row>
    <row r="364" spans="2:14" ht="14.25" customHeight="1">
      <c r="B364" s="58"/>
      <c r="C364" s="48"/>
      <c r="D364" s="48"/>
      <c r="E364" s="56"/>
      <c r="F364" s="49"/>
      <c r="G364" s="50"/>
      <c r="H364" s="59"/>
      <c r="I364" s="60"/>
      <c r="J364" s="60"/>
      <c r="K364" s="43"/>
      <c r="L364" s="53"/>
      <c r="M364" s="54"/>
      <c r="N364" s="46"/>
    </row>
    <row r="365" spans="2:14" ht="14.25" customHeight="1">
      <c r="B365" s="58"/>
      <c r="C365" s="48"/>
      <c r="D365" s="48"/>
      <c r="E365" s="56"/>
      <c r="F365" s="117">
        <v>6</v>
      </c>
      <c r="G365" s="50"/>
      <c r="H365" s="61" t="s">
        <v>495</v>
      </c>
      <c r="I365" s="60">
        <v>2078000</v>
      </c>
      <c r="J365" s="60">
        <v>2078000</v>
      </c>
      <c r="K365" s="98" t="s">
        <v>496</v>
      </c>
      <c r="L365" s="53" t="s">
        <v>497</v>
      </c>
      <c r="M365" s="54" t="s">
        <v>497</v>
      </c>
      <c r="N365" s="46"/>
    </row>
    <row r="366" spans="2:14" ht="14.25" customHeight="1">
      <c r="B366" s="58"/>
      <c r="C366" s="48"/>
      <c r="D366" s="48"/>
      <c r="E366" s="56"/>
      <c r="F366" s="49"/>
      <c r="G366" s="50"/>
      <c r="H366" s="61" t="s">
        <v>498</v>
      </c>
      <c r="I366" s="60"/>
      <c r="J366" s="60"/>
      <c r="K366" s="65" t="s">
        <v>499</v>
      </c>
      <c r="L366" s="53" t="s">
        <v>500</v>
      </c>
      <c r="M366" s="54" t="s">
        <v>501</v>
      </c>
      <c r="N366" s="46"/>
    </row>
    <row r="367" spans="2:14" ht="14.25" customHeight="1">
      <c r="B367" s="58"/>
      <c r="C367" s="48"/>
      <c r="D367" s="48"/>
      <c r="E367" s="56"/>
      <c r="F367" s="49"/>
      <c r="G367" s="50"/>
      <c r="H367" s="59"/>
      <c r="I367" s="60"/>
      <c r="J367" s="60"/>
      <c r="K367" s="43" t="s">
        <v>502</v>
      </c>
      <c r="L367" s="53"/>
      <c r="M367" s="54"/>
      <c r="N367" s="46"/>
    </row>
    <row r="368" spans="2:14" ht="14.25" customHeight="1">
      <c r="B368" s="58"/>
      <c r="C368" s="48"/>
      <c r="D368" s="48"/>
      <c r="E368" s="56"/>
      <c r="F368" s="49"/>
      <c r="G368" s="50"/>
      <c r="H368" s="59"/>
      <c r="I368" s="60"/>
      <c r="J368" s="60"/>
      <c r="K368" s="43"/>
      <c r="L368" s="53"/>
      <c r="M368" s="54"/>
      <c r="N368" s="46"/>
    </row>
    <row r="369" spans="2:14" ht="14.25" customHeight="1">
      <c r="B369" s="58"/>
      <c r="C369" s="48"/>
      <c r="D369" s="48"/>
      <c r="E369" s="56"/>
      <c r="F369" s="49">
        <v>7</v>
      </c>
      <c r="G369" s="50"/>
      <c r="H369" s="61" t="s">
        <v>503</v>
      </c>
      <c r="I369" s="60">
        <v>2103000</v>
      </c>
      <c r="J369" s="60">
        <v>2102100</v>
      </c>
      <c r="K369" s="65" t="s">
        <v>504</v>
      </c>
      <c r="L369" s="53" t="s">
        <v>110</v>
      </c>
      <c r="M369" s="54" t="s">
        <v>505</v>
      </c>
      <c r="N369" s="46"/>
    </row>
    <row r="370" spans="2:14" ht="14.25" customHeight="1">
      <c r="B370" s="58"/>
      <c r="C370" s="48"/>
      <c r="D370" s="48"/>
      <c r="E370" s="56"/>
      <c r="F370" s="49"/>
      <c r="G370" s="50"/>
      <c r="H370" s="59"/>
      <c r="I370" s="60"/>
      <c r="J370" s="60"/>
      <c r="K370" s="43" t="s">
        <v>506</v>
      </c>
      <c r="L370" s="53"/>
      <c r="M370" s="54" t="s">
        <v>507</v>
      </c>
      <c r="N370" s="46"/>
    </row>
    <row r="371" spans="2:14" ht="14.25" customHeight="1">
      <c r="B371" s="58"/>
      <c r="C371" s="48"/>
      <c r="D371" s="48"/>
      <c r="E371" s="56"/>
      <c r="F371" s="49"/>
      <c r="G371" s="50"/>
      <c r="H371" s="59"/>
      <c r="I371" s="60"/>
      <c r="J371" s="60"/>
      <c r="K371" s="65" t="s">
        <v>508</v>
      </c>
      <c r="L371" s="53"/>
      <c r="M371" s="54"/>
      <c r="N371" s="46"/>
    </row>
    <row r="372" spans="2:14" ht="14.25" customHeight="1">
      <c r="B372" s="58"/>
      <c r="C372" s="48"/>
      <c r="D372" s="48"/>
      <c r="E372" s="56"/>
      <c r="F372" s="49"/>
      <c r="G372" s="50"/>
      <c r="H372" s="59"/>
      <c r="I372" s="60"/>
      <c r="J372" s="60"/>
      <c r="K372" s="43"/>
      <c r="L372" s="53"/>
      <c r="M372" s="54"/>
      <c r="N372" s="46"/>
    </row>
    <row r="373" spans="2:14" ht="14.25" customHeight="1">
      <c r="B373" s="58"/>
      <c r="C373" s="48"/>
      <c r="D373" s="48"/>
      <c r="E373" s="56"/>
      <c r="F373" s="49">
        <v>8</v>
      </c>
      <c r="G373" s="50"/>
      <c r="H373" s="61" t="s">
        <v>509</v>
      </c>
      <c r="I373" s="60">
        <v>4311000</v>
      </c>
      <c r="J373" s="60">
        <v>3192545</v>
      </c>
      <c r="K373" s="65" t="s">
        <v>510</v>
      </c>
      <c r="L373" s="53" t="s">
        <v>511</v>
      </c>
      <c r="M373" s="54" t="s">
        <v>511</v>
      </c>
      <c r="N373" s="46"/>
    </row>
    <row r="374" spans="2:14" ht="14.25" customHeight="1">
      <c r="B374" s="58"/>
      <c r="C374" s="48"/>
      <c r="D374" s="48"/>
      <c r="E374" s="56"/>
      <c r="F374" s="49"/>
      <c r="G374" s="50"/>
      <c r="H374" s="59"/>
      <c r="I374" s="60"/>
      <c r="J374" s="60"/>
      <c r="K374" s="65" t="s">
        <v>512</v>
      </c>
      <c r="L374" s="53"/>
      <c r="M374" s="54"/>
      <c r="N374" s="46"/>
    </row>
    <row r="375" spans="2:14" ht="14.25" customHeight="1">
      <c r="B375" s="58"/>
      <c r="C375" s="48"/>
      <c r="D375" s="48"/>
      <c r="E375" s="56"/>
      <c r="F375" s="49"/>
      <c r="G375" s="50"/>
      <c r="H375" s="59"/>
      <c r="I375" s="60"/>
      <c r="J375" s="42"/>
      <c r="K375" s="65" t="s">
        <v>513</v>
      </c>
      <c r="L375" s="53"/>
      <c r="M375" s="54"/>
      <c r="N375" s="46"/>
    </row>
    <row r="376" spans="2:14" ht="14.25" customHeight="1">
      <c r="B376" s="58"/>
      <c r="C376" s="48"/>
      <c r="D376" s="48"/>
      <c r="E376" s="56"/>
      <c r="F376" s="49"/>
      <c r="G376" s="50"/>
      <c r="H376" s="59"/>
      <c r="I376" s="60"/>
      <c r="J376" s="42"/>
      <c r="K376" s="65" t="s">
        <v>514</v>
      </c>
      <c r="L376" s="53"/>
      <c r="M376" s="54"/>
      <c r="N376" s="46"/>
    </row>
    <row r="377" spans="2:14" ht="14.25" customHeight="1">
      <c r="B377" s="58"/>
      <c r="C377" s="48"/>
      <c r="D377" s="48"/>
      <c r="E377" s="56"/>
      <c r="F377" s="49"/>
      <c r="G377" s="50"/>
      <c r="H377" s="59"/>
      <c r="I377" s="60"/>
      <c r="J377" s="60"/>
      <c r="K377" s="65" t="s">
        <v>515</v>
      </c>
      <c r="L377" s="53"/>
      <c r="M377" s="54"/>
      <c r="N377" s="46"/>
    </row>
    <row r="378" spans="2:14" ht="14.25" customHeight="1">
      <c r="B378" s="58"/>
      <c r="C378" s="48"/>
      <c r="D378" s="48"/>
      <c r="E378" s="38"/>
      <c r="F378" s="49"/>
      <c r="G378" s="50"/>
      <c r="H378" s="59"/>
      <c r="I378" s="60"/>
      <c r="J378" s="60"/>
      <c r="K378" s="43"/>
      <c r="L378" s="53"/>
      <c r="M378" s="54"/>
      <c r="N378" s="55"/>
    </row>
    <row r="379" spans="2:14" ht="14.25" customHeight="1">
      <c r="B379" s="58"/>
      <c r="C379" s="64"/>
      <c r="D379" s="48"/>
      <c r="E379" s="38"/>
      <c r="F379" s="99">
        <v>9</v>
      </c>
      <c r="G379" s="50"/>
      <c r="H379" s="59" t="s">
        <v>516</v>
      </c>
      <c r="I379" s="60">
        <v>720000</v>
      </c>
      <c r="J379" s="60">
        <v>247234</v>
      </c>
      <c r="K379" s="65" t="s">
        <v>517</v>
      </c>
      <c r="L379" s="132" t="s">
        <v>518</v>
      </c>
      <c r="M379" s="110" t="s">
        <v>518</v>
      </c>
      <c r="N379" s="57"/>
    </row>
    <row r="380" spans="2:14" ht="14.25" customHeight="1">
      <c r="B380" s="58"/>
      <c r="C380" s="48"/>
      <c r="D380" s="48"/>
      <c r="E380" s="38"/>
      <c r="F380" s="49"/>
      <c r="G380" s="50"/>
      <c r="H380" s="59"/>
      <c r="I380" s="60"/>
      <c r="J380" s="60"/>
      <c r="K380" s="43"/>
      <c r="L380" s="53"/>
      <c r="M380" s="54"/>
      <c r="N380" s="46"/>
    </row>
    <row r="381" spans="2:14" ht="14.25" customHeight="1">
      <c r="B381" s="58"/>
      <c r="C381" s="48"/>
      <c r="D381" s="48"/>
      <c r="E381" s="56"/>
      <c r="F381" s="99">
        <v>10</v>
      </c>
      <c r="G381" s="50"/>
      <c r="H381" s="59" t="s">
        <v>519</v>
      </c>
      <c r="I381" s="60">
        <v>711000</v>
      </c>
      <c r="J381" s="60">
        <v>548123</v>
      </c>
      <c r="K381" s="53" t="s">
        <v>401</v>
      </c>
      <c r="L381" s="53"/>
      <c r="M381" s="54"/>
      <c r="N381" s="46"/>
    </row>
    <row r="382" spans="2:14" ht="14.25" customHeight="1">
      <c r="B382" s="58"/>
      <c r="C382" s="48"/>
      <c r="D382" s="48"/>
      <c r="E382" s="56"/>
      <c r="F382" s="49"/>
      <c r="G382" s="50"/>
      <c r="H382" s="59"/>
      <c r="I382" s="60"/>
      <c r="J382" s="60"/>
      <c r="K382" s="65" t="s">
        <v>520</v>
      </c>
      <c r="L382" s="53"/>
      <c r="M382" s="54"/>
      <c r="N382" s="46"/>
    </row>
    <row r="383" spans="2:14" ht="14.25" customHeight="1">
      <c r="B383" s="58"/>
      <c r="C383" s="48"/>
      <c r="D383" s="48"/>
      <c r="E383" s="56"/>
      <c r="F383" s="49"/>
      <c r="G383" s="50"/>
      <c r="H383" s="59"/>
      <c r="I383" s="60"/>
      <c r="J383" s="60"/>
      <c r="K383" s="43"/>
      <c r="L383" s="53"/>
      <c r="M383" s="54"/>
      <c r="N383" s="46"/>
    </row>
    <row r="384" spans="2:14" ht="14.25" customHeight="1">
      <c r="B384" s="58"/>
      <c r="C384" s="48"/>
      <c r="D384" s="48"/>
      <c r="E384" s="56"/>
      <c r="F384" s="99">
        <v>11</v>
      </c>
      <c r="G384" s="50"/>
      <c r="H384" s="59" t="s">
        <v>521</v>
      </c>
      <c r="I384" s="60">
        <v>73125000</v>
      </c>
      <c r="J384" s="60">
        <v>71374977</v>
      </c>
      <c r="K384" s="53" t="s">
        <v>401</v>
      </c>
      <c r="L384" s="53"/>
      <c r="M384" s="54"/>
      <c r="N384" s="46"/>
    </row>
    <row r="385" spans="2:14" ht="14.25" customHeight="1">
      <c r="B385" s="58"/>
      <c r="C385" s="48"/>
      <c r="D385" s="48"/>
      <c r="E385" s="56"/>
      <c r="F385" s="49"/>
      <c r="G385" s="50"/>
      <c r="H385" s="59"/>
      <c r="I385" s="60"/>
      <c r="J385" s="60"/>
      <c r="K385" s="65" t="s">
        <v>522</v>
      </c>
      <c r="L385" s="53"/>
      <c r="M385" s="54"/>
      <c r="N385" s="46"/>
    </row>
    <row r="386" spans="2:14" ht="14.25" customHeight="1">
      <c r="B386" s="58"/>
      <c r="C386" s="48"/>
      <c r="D386" s="48"/>
      <c r="E386" s="56"/>
      <c r="F386" s="49"/>
      <c r="G386" s="50"/>
      <c r="H386" s="59"/>
      <c r="I386" s="60"/>
      <c r="J386" s="60"/>
      <c r="K386" s="65" t="s">
        <v>523</v>
      </c>
      <c r="L386" s="53"/>
      <c r="M386" s="54"/>
      <c r="N386" s="46"/>
    </row>
    <row r="387" spans="2:14" ht="14.25" customHeight="1">
      <c r="B387" s="58"/>
      <c r="C387" s="48"/>
      <c r="D387" s="48"/>
      <c r="E387" s="56"/>
      <c r="F387" s="49"/>
      <c r="G387" s="50"/>
      <c r="H387" s="59"/>
      <c r="I387" s="60"/>
      <c r="J387" s="60"/>
      <c r="K387" s="43"/>
      <c r="L387" s="53"/>
      <c r="M387" s="54"/>
      <c r="N387" s="46"/>
    </row>
    <row r="388" spans="2:14" ht="14.25" customHeight="1">
      <c r="B388" s="58"/>
      <c r="C388" s="48"/>
      <c r="D388" s="48"/>
      <c r="E388" s="56"/>
      <c r="F388" s="99">
        <v>12</v>
      </c>
      <c r="G388" s="50"/>
      <c r="H388" s="61" t="s">
        <v>99</v>
      </c>
      <c r="I388" s="60">
        <v>-134000</v>
      </c>
      <c r="J388" s="60">
        <v>0</v>
      </c>
      <c r="K388" s="53" t="s">
        <v>110</v>
      </c>
      <c r="L388" s="53"/>
      <c r="M388" s="54"/>
      <c r="N388" s="46"/>
    </row>
    <row r="389" spans="2:14" ht="14.25" customHeight="1" thickBot="1">
      <c r="B389" s="86"/>
      <c r="C389" s="87"/>
      <c r="D389" s="87"/>
      <c r="E389" s="143"/>
      <c r="F389" s="89"/>
      <c r="G389" s="90"/>
      <c r="H389" s="91"/>
      <c r="I389" s="92"/>
      <c r="J389" s="92"/>
      <c r="K389" s="93"/>
      <c r="L389" s="94"/>
      <c r="M389" s="95"/>
      <c r="N389" s="46"/>
    </row>
    <row r="390" spans="2:14" ht="14.25" customHeight="1">
      <c r="B390" s="36"/>
      <c r="C390" s="37"/>
      <c r="D390" s="37"/>
      <c r="E390" s="144"/>
      <c r="F390" s="70"/>
      <c r="G390" s="71"/>
      <c r="H390" s="72"/>
      <c r="I390" s="42"/>
      <c r="J390" s="42"/>
      <c r="K390" s="43"/>
      <c r="L390" s="44"/>
      <c r="M390" s="45"/>
      <c r="N390" s="46"/>
    </row>
    <row r="391" spans="1:14" ht="14.25" customHeight="1">
      <c r="A391" s="47"/>
      <c r="B391" s="36" t="s">
        <v>524</v>
      </c>
      <c r="C391" s="48">
        <f>SUM(I390:I424)</f>
        <v>98688000</v>
      </c>
      <c r="D391" s="48">
        <f>SUM(J390:J424)</f>
        <v>92254967</v>
      </c>
      <c r="E391" s="56" t="s">
        <v>525</v>
      </c>
      <c r="F391" s="49">
        <v>1</v>
      </c>
      <c r="G391" s="50"/>
      <c r="H391" s="41" t="s">
        <v>526</v>
      </c>
      <c r="I391" s="51">
        <v>4468000</v>
      </c>
      <c r="J391" s="52">
        <v>2094837</v>
      </c>
      <c r="K391" s="106" t="s">
        <v>527</v>
      </c>
      <c r="L391" s="53" t="s">
        <v>528</v>
      </c>
      <c r="M391" s="54" t="s">
        <v>529</v>
      </c>
      <c r="N391" s="55"/>
    </row>
    <row r="392" spans="1:14" ht="14.25" customHeight="1">
      <c r="A392" s="47"/>
      <c r="B392" s="36"/>
      <c r="C392" s="48"/>
      <c r="D392" s="48"/>
      <c r="E392" s="56"/>
      <c r="F392" s="49"/>
      <c r="G392" s="50"/>
      <c r="H392" s="41"/>
      <c r="I392" s="51"/>
      <c r="J392" s="52"/>
      <c r="K392" s="106" t="s">
        <v>530</v>
      </c>
      <c r="L392" s="53" t="s">
        <v>531</v>
      </c>
      <c r="M392" s="54" t="s">
        <v>532</v>
      </c>
      <c r="N392" s="55"/>
    </row>
    <row r="393" spans="1:14" ht="14.25" customHeight="1">
      <c r="A393" s="47"/>
      <c r="B393" s="36"/>
      <c r="C393" s="48" t="s">
        <v>88</v>
      </c>
      <c r="D393" s="48" t="s">
        <v>88</v>
      </c>
      <c r="E393" s="56"/>
      <c r="F393" s="49"/>
      <c r="G393" s="50"/>
      <c r="H393" s="41"/>
      <c r="I393" s="51"/>
      <c r="J393" s="52"/>
      <c r="K393" s="106" t="s">
        <v>533</v>
      </c>
      <c r="L393" s="53" t="s">
        <v>534</v>
      </c>
      <c r="M393" s="54" t="s">
        <v>535</v>
      </c>
      <c r="N393" s="55"/>
    </row>
    <row r="394" spans="2:14" ht="14.25" customHeight="1">
      <c r="B394" s="36"/>
      <c r="C394" s="48">
        <f>3371000+4515000+10456000</f>
        <v>18342000</v>
      </c>
      <c r="D394" s="48">
        <f>1499559+1577791+10194155</f>
        <v>13271505</v>
      </c>
      <c r="E394" s="56" t="s">
        <v>536</v>
      </c>
      <c r="F394" s="49"/>
      <c r="G394" s="50"/>
      <c r="H394" s="41"/>
      <c r="I394" s="51"/>
      <c r="J394" s="52"/>
      <c r="K394" s="106" t="s">
        <v>537</v>
      </c>
      <c r="L394" s="53" t="s">
        <v>538</v>
      </c>
      <c r="M394" s="54" t="s">
        <v>539</v>
      </c>
      <c r="N394" s="55"/>
    </row>
    <row r="395" spans="2:14" ht="14.25" customHeight="1">
      <c r="B395" s="36"/>
      <c r="C395" s="48" t="s">
        <v>91</v>
      </c>
      <c r="D395" s="48" t="s">
        <v>91</v>
      </c>
      <c r="E395" s="56"/>
      <c r="F395" s="49"/>
      <c r="G395" s="50"/>
      <c r="H395" s="41"/>
      <c r="I395" s="51"/>
      <c r="J395" s="52"/>
      <c r="K395" s="106" t="s">
        <v>540</v>
      </c>
      <c r="L395" s="53" t="s">
        <v>541</v>
      </c>
      <c r="M395" s="54" t="s">
        <v>542</v>
      </c>
      <c r="N395" s="55"/>
    </row>
    <row r="396" spans="2:14" ht="14.25" customHeight="1">
      <c r="B396" s="36"/>
      <c r="C396" s="48">
        <f>C391-C394</f>
        <v>80346000</v>
      </c>
      <c r="D396" s="48">
        <f>D391-D394</f>
        <v>78983462</v>
      </c>
      <c r="E396" s="56"/>
      <c r="F396" s="49"/>
      <c r="G396" s="50"/>
      <c r="H396" s="41"/>
      <c r="I396" s="51"/>
      <c r="J396" s="52"/>
      <c r="K396" s="106" t="s">
        <v>543</v>
      </c>
      <c r="L396" s="53" t="s">
        <v>539</v>
      </c>
      <c r="M396" s="54" t="s">
        <v>544</v>
      </c>
      <c r="N396" s="55"/>
    </row>
    <row r="397" spans="1:14" ht="14.25" customHeight="1">
      <c r="A397" s="47"/>
      <c r="B397" s="36"/>
      <c r="C397" s="48"/>
      <c r="D397" s="37"/>
      <c r="E397" s="56"/>
      <c r="F397" s="49"/>
      <c r="G397" s="40"/>
      <c r="H397" s="41"/>
      <c r="I397" s="51"/>
      <c r="J397" s="52"/>
      <c r="K397" s="65" t="s">
        <v>545</v>
      </c>
      <c r="L397" s="53"/>
      <c r="M397" s="54"/>
      <c r="N397" s="57"/>
    </row>
    <row r="398" spans="2:14" ht="14.25" customHeight="1">
      <c r="B398" s="36"/>
      <c r="C398" s="48"/>
      <c r="D398" s="48"/>
      <c r="E398" s="56"/>
      <c r="F398" s="49"/>
      <c r="G398" s="50"/>
      <c r="H398" s="59"/>
      <c r="I398" s="60"/>
      <c r="J398" s="42"/>
      <c r="K398" s="65" t="s">
        <v>546</v>
      </c>
      <c r="L398" s="53"/>
      <c r="M398" s="54"/>
      <c r="N398" s="55"/>
    </row>
    <row r="399" spans="2:14" ht="14.25" customHeight="1">
      <c r="B399" s="36"/>
      <c r="C399" s="48"/>
      <c r="D399" s="48"/>
      <c r="E399" s="56"/>
      <c r="F399" s="49"/>
      <c r="G399" s="50"/>
      <c r="H399" s="59"/>
      <c r="I399" s="60"/>
      <c r="J399" s="42"/>
      <c r="K399" s="43"/>
      <c r="L399" s="53"/>
      <c r="M399" s="54"/>
      <c r="N399" s="55"/>
    </row>
    <row r="400" spans="2:14" ht="14.25" customHeight="1">
      <c r="B400" s="58"/>
      <c r="C400" s="48"/>
      <c r="D400" s="48"/>
      <c r="E400" s="56"/>
      <c r="F400" s="49">
        <v>2</v>
      </c>
      <c r="G400" s="40"/>
      <c r="H400" s="41" t="s">
        <v>282</v>
      </c>
      <c r="I400" s="60">
        <v>2755000</v>
      </c>
      <c r="J400" s="60">
        <v>2755000</v>
      </c>
      <c r="K400" s="53" t="s">
        <v>110</v>
      </c>
      <c r="L400" s="53"/>
      <c r="M400" s="54"/>
      <c r="N400" s="57"/>
    </row>
    <row r="401" spans="2:14" ht="14.25" customHeight="1">
      <c r="B401" s="58"/>
      <c r="C401" s="48"/>
      <c r="D401" s="48"/>
      <c r="E401" s="56"/>
      <c r="F401" s="49"/>
      <c r="G401" s="50"/>
      <c r="H401" s="59"/>
      <c r="I401" s="60"/>
      <c r="J401" s="60"/>
      <c r="K401" s="65" t="s">
        <v>547</v>
      </c>
      <c r="L401" s="53"/>
      <c r="M401" s="54"/>
      <c r="N401" s="46"/>
    </row>
    <row r="402" spans="2:14" ht="14.25" customHeight="1">
      <c r="B402" s="58"/>
      <c r="C402" s="48"/>
      <c r="D402" s="48"/>
      <c r="E402" s="56"/>
      <c r="F402" s="49"/>
      <c r="G402" s="50"/>
      <c r="H402" s="59"/>
      <c r="I402" s="60"/>
      <c r="J402" s="60"/>
      <c r="K402" s="43" t="s">
        <v>548</v>
      </c>
      <c r="L402" s="53"/>
      <c r="M402" s="54"/>
      <c r="N402" s="46"/>
    </row>
    <row r="403" spans="2:14" ht="14.25" customHeight="1">
      <c r="B403" s="58"/>
      <c r="C403" s="48"/>
      <c r="D403" s="48"/>
      <c r="E403" s="56"/>
      <c r="F403" s="49"/>
      <c r="G403" s="50"/>
      <c r="H403" s="59"/>
      <c r="I403" s="60"/>
      <c r="J403" s="60"/>
      <c r="K403" s="43"/>
      <c r="L403" s="53"/>
      <c r="M403" s="54"/>
      <c r="N403" s="46"/>
    </row>
    <row r="404" spans="2:14" ht="14.25" customHeight="1">
      <c r="B404" s="58"/>
      <c r="C404" s="48"/>
      <c r="D404" s="48"/>
      <c r="E404" s="56"/>
      <c r="F404" s="49">
        <v>3</v>
      </c>
      <c r="G404" s="50"/>
      <c r="H404" s="59" t="s">
        <v>549</v>
      </c>
      <c r="I404" s="60">
        <v>2842000</v>
      </c>
      <c r="J404" s="42">
        <v>2842000</v>
      </c>
      <c r="K404" s="65" t="s">
        <v>550</v>
      </c>
      <c r="L404" s="53" t="s">
        <v>110</v>
      </c>
      <c r="M404" s="54" t="s">
        <v>551</v>
      </c>
      <c r="N404" s="46"/>
    </row>
    <row r="405" spans="2:14" ht="14.25" customHeight="1">
      <c r="B405" s="58"/>
      <c r="C405" s="48"/>
      <c r="D405" s="48"/>
      <c r="E405" s="56"/>
      <c r="F405" s="49"/>
      <c r="G405" s="50"/>
      <c r="H405" s="59"/>
      <c r="I405" s="60"/>
      <c r="J405" s="42"/>
      <c r="K405" s="43" t="s">
        <v>552</v>
      </c>
      <c r="L405" s="53"/>
      <c r="M405" s="54"/>
      <c r="N405" s="46"/>
    </row>
    <row r="406" spans="2:14" ht="14.25" customHeight="1">
      <c r="B406" s="58"/>
      <c r="C406" s="48"/>
      <c r="D406" s="48"/>
      <c r="E406" s="38"/>
      <c r="F406" s="49"/>
      <c r="G406" s="50"/>
      <c r="H406" s="59"/>
      <c r="I406" s="60"/>
      <c r="J406" s="60"/>
      <c r="K406" s="43" t="s">
        <v>553</v>
      </c>
      <c r="L406" s="53"/>
      <c r="M406" s="54"/>
      <c r="N406" s="55"/>
    </row>
    <row r="407" spans="2:14" ht="14.25" customHeight="1" thickBot="1">
      <c r="B407" s="86"/>
      <c r="C407" s="101"/>
      <c r="D407" s="87"/>
      <c r="E407" s="88"/>
      <c r="F407" s="89"/>
      <c r="G407" s="90"/>
      <c r="H407" s="91"/>
      <c r="I407" s="102"/>
      <c r="J407" s="102"/>
      <c r="K407" s="93"/>
      <c r="L407" s="112"/>
      <c r="M407" s="105"/>
      <c r="N407" s="57"/>
    </row>
    <row r="408" spans="2:14" ht="14.25" customHeight="1">
      <c r="B408" s="58"/>
      <c r="C408" s="48"/>
      <c r="D408" s="48"/>
      <c r="E408" s="38"/>
      <c r="F408" s="49">
        <v>4</v>
      </c>
      <c r="G408" s="50"/>
      <c r="H408" s="59" t="s">
        <v>554</v>
      </c>
      <c r="I408" s="60">
        <v>65265000</v>
      </c>
      <c r="J408" s="60">
        <v>63972400</v>
      </c>
      <c r="K408" s="65" t="s">
        <v>555</v>
      </c>
      <c r="L408" s="53" t="s">
        <v>110</v>
      </c>
      <c r="M408" s="54" t="s">
        <v>556</v>
      </c>
      <c r="N408" s="46"/>
    </row>
    <row r="409" spans="2:14" ht="14.25" customHeight="1">
      <c r="B409" s="58"/>
      <c r="C409" s="64"/>
      <c r="D409" s="48"/>
      <c r="E409" s="56"/>
      <c r="F409" s="49"/>
      <c r="G409" s="50"/>
      <c r="H409" s="59"/>
      <c r="I409" s="60"/>
      <c r="J409" s="60"/>
      <c r="K409" s="43" t="s">
        <v>557</v>
      </c>
      <c r="L409" s="53"/>
      <c r="M409" s="54"/>
      <c r="N409" s="46"/>
    </row>
    <row r="410" spans="2:14" ht="14.25" customHeight="1">
      <c r="B410" s="58"/>
      <c r="C410" s="64"/>
      <c r="D410" s="48"/>
      <c r="E410" s="38"/>
      <c r="F410" s="49"/>
      <c r="G410" s="50"/>
      <c r="H410" s="59"/>
      <c r="I410" s="60"/>
      <c r="J410" s="60"/>
      <c r="K410" s="43" t="s">
        <v>558</v>
      </c>
      <c r="L410" s="53"/>
      <c r="M410" s="54"/>
      <c r="N410" s="57"/>
    </row>
    <row r="411" spans="2:14" ht="14.25" customHeight="1">
      <c r="B411" s="58"/>
      <c r="C411" s="48"/>
      <c r="D411" s="48"/>
      <c r="E411" s="38"/>
      <c r="F411" s="49"/>
      <c r="G411" s="50"/>
      <c r="H411" s="59"/>
      <c r="I411" s="60"/>
      <c r="J411" s="60"/>
      <c r="K411" s="43"/>
      <c r="L411" s="53"/>
      <c r="M411" s="54"/>
      <c r="N411" s="46"/>
    </row>
    <row r="412" spans="2:14" ht="14.25" customHeight="1">
      <c r="B412" s="58"/>
      <c r="C412" s="64"/>
      <c r="D412" s="48"/>
      <c r="E412" s="56"/>
      <c r="F412" s="49">
        <v>5</v>
      </c>
      <c r="G412" s="50"/>
      <c r="H412" s="59" t="s">
        <v>559</v>
      </c>
      <c r="I412" s="60">
        <v>3032000</v>
      </c>
      <c r="J412" s="60">
        <v>3032000</v>
      </c>
      <c r="K412" s="65" t="s">
        <v>560</v>
      </c>
      <c r="L412" s="53" t="s">
        <v>110</v>
      </c>
      <c r="M412" s="54" t="s">
        <v>561</v>
      </c>
      <c r="N412" s="46"/>
    </row>
    <row r="413" spans="2:14" ht="14.25" customHeight="1">
      <c r="B413" s="58"/>
      <c r="C413" s="64"/>
      <c r="D413" s="48"/>
      <c r="E413" s="38"/>
      <c r="F413" s="49"/>
      <c r="G413" s="50"/>
      <c r="H413" s="59"/>
      <c r="I413" s="60"/>
      <c r="J413" s="60"/>
      <c r="K413" s="43" t="s">
        <v>562</v>
      </c>
      <c r="L413" s="53"/>
      <c r="M413" s="133"/>
      <c r="N413" s="57"/>
    </row>
    <row r="414" spans="2:14" ht="14.25" customHeight="1">
      <c r="B414" s="58"/>
      <c r="C414" s="48"/>
      <c r="D414" s="48"/>
      <c r="E414" s="38"/>
      <c r="F414" s="49"/>
      <c r="G414" s="50"/>
      <c r="H414" s="59"/>
      <c r="I414" s="60"/>
      <c r="J414" s="60"/>
      <c r="K414" s="43" t="s">
        <v>563</v>
      </c>
      <c r="L414" s="53"/>
      <c r="M414" s="54"/>
      <c r="N414" s="46"/>
    </row>
    <row r="415" spans="2:14" ht="14.25" customHeight="1">
      <c r="B415" s="58"/>
      <c r="C415" s="64"/>
      <c r="D415" s="48"/>
      <c r="E415" s="56"/>
      <c r="F415" s="49"/>
      <c r="G415" s="50"/>
      <c r="H415" s="59"/>
      <c r="I415" s="60"/>
      <c r="J415" s="60"/>
      <c r="K415" s="43"/>
      <c r="L415" s="53"/>
      <c r="M415" s="54"/>
      <c r="N415" s="46"/>
    </row>
    <row r="416" spans="2:14" ht="14.25" customHeight="1">
      <c r="B416" s="58"/>
      <c r="C416" s="64"/>
      <c r="D416" s="48"/>
      <c r="E416" s="38"/>
      <c r="F416" s="99">
        <v>6</v>
      </c>
      <c r="G416" s="50"/>
      <c r="H416" s="59" t="s">
        <v>564</v>
      </c>
      <c r="I416" s="60">
        <v>4515000</v>
      </c>
      <c r="J416" s="60">
        <v>1811755</v>
      </c>
      <c r="K416" s="53" t="s">
        <v>110</v>
      </c>
      <c r="L416" s="53"/>
      <c r="M416" s="54"/>
      <c r="N416" s="57"/>
    </row>
    <row r="417" spans="2:14" ht="14.25" customHeight="1">
      <c r="B417" s="58"/>
      <c r="C417" s="48"/>
      <c r="D417" s="48"/>
      <c r="E417" s="38"/>
      <c r="F417" s="49"/>
      <c r="G417" s="50"/>
      <c r="H417" s="59"/>
      <c r="I417" s="60"/>
      <c r="J417" s="60"/>
      <c r="K417" s="43" t="s">
        <v>565</v>
      </c>
      <c r="L417" s="53"/>
      <c r="M417" s="54"/>
      <c r="N417" s="46"/>
    </row>
    <row r="418" spans="2:14" ht="14.25" customHeight="1">
      <c r="B418" s="58"/>
      <c r="C418" s="113"/>
      <c r="D418" s="48"/>
      <c r="E418" s="38"/>
      <c r="F418" s="49"/>
      <c r="G418" s="50"/>
      <c r="H418" s="59"/>
      <c r="I418" s="60"/>
      <c r="J418" s="60"/>
      <c r="K418" s="43" t="s">
        <v>566</v>
      </c>
      <c r="L418" s="53"/>
      <c r="M418" s="54"/>
      <c r="N418" s="46"/>
    </row>
    <row r="419" spans="2:14" ht="14.25" customHeight="1">
      <c r="B419" s="58"/>
      <c r="C419" s="64"/>
      <c r="D419" s="48"/>
      <c r="E419" s="38"/>
      <c r="F419" s="49"/>
      <c r="G419" s="50"/>
      <c r="H419" s="59"/>
      <c r="I419" s="60"/>
      <c r="J419" s="60"/>
      <c r="K419" s="43"/>
      <c r="L419" s="53"/>
      <c r="M419" s="54"/>
      <c r="N419" s="57"/>
    </row>
    <row r="420" spans="2:14" ht="14.25" customHeight="1">
      <c r="B420" s="58"/>
      <c r="C420" s="48"/>
      <c r="D420" s="48"/>
      <c r="E420" s="56"/>
      <c r="F420" s="99">
        <v>7</v>
      </c>
      <c r="G420" s="50"/>
      <c r="H420" s="59" t="s">
        <v>567</v>
      </c>
      <c r="I420" s="60">
        <v>16009000</v>
      </c>
      <c r="J420" s="60">
        <v>15746975</v>
      </c>
      <c r="K420" s="43" t="s">
        <v>568</v>
      </c>
      <c r="L420" s="53" t="s">
        <v>110</v>
      </c>
      <c r="M420" s="54" t="s">
        <v>569</v>
      </c>
      <c r="N420" s="46"/>
    </row>
    <row r="421" spans="2:14" ht="14.25" customHeight="1">
      <c r="B421" s="58"/>
      <c r="C421" s="113"/>
      <c r="D421" s="48"/>
      <c r="E421" s="56"/>
      <c r="F421" s="99"/>
      <c r="G421" s="50"/>
      <c r="H421" s="59"/>
      <c r="I421" s="60"/>
      <c r="J421" s="60"/>
      <c r="K421" s="43" t="s">
        <v>570</v>
      </c>
      <c r="L421" s="53" t="s">
        <v>110</v>
      </c>
      <c r="M421" s="54" t="s">
        <v>571</v>
      </c>
      <c r="N421" s="46"/>
    </row>
    <row r="422" spans="2:14" ht="14.25" customHeight="1">
      <c r="B422" s="58"/>
      <c r="C422" s="64"/>
      <c r="D422" s="48"/>
      <c r="E422" s="38"/>
      <c r="F422" s="99"/>
      <c r="G422" s="50"/>
      <c r="H422" s="59"/>
      <c r="I422" s="60"/>
      <c r="J422" s="60"/>
      <c r="K422" s="43"/>
      <c r="L422" s="53"/>
      <c r="M422" s="54"/>
      <c r="N422" s="57"/>
    </row>
    <row r="423" spans="2:14" ht="14.25" customHeight="1">
      <c r="B423" s="58"/>
      <c r="C423" s="64"/>
      <c r="D423" s="48"/>
      <c r="E423" s="145"/>
      <c r="F423" s="99">
        <v>8</v>
      </c>
      <c r="G423" s="50"/>
      <c r="H423" s="59" t="s">
        <v>99</v>
      </c>
      <c r="I423" s="60">
        <v>-198000</v>
      </c>
      <c r="J423" s="60">
        <v>0</v>
      </c>
      <c r="K423" s="53" t="s">
        <v>110</v>
      </c>
      <c r="L423" s="53"/>
      <c r="M423" s="54"/>
      <c r="N423" s="46"/>
    </row>
    <row r="424" spans="2:14" ht="14.25" customHeight="1" thickBot="1">
      <c r="B424" s="86"/>
      <c r="C424" s="87"/>
      <c r="D424" s="87"/>
      <c r="E424" s="146"/>
      <c r="F424" s="125"/>
      <c r="G424" s="126"/>
      <c r="H424" s="127"/>
      <c r="I424" s="128"/>
      <c r="J424" s="128"/>
      <c r="K424" s="129"/>
      <c r="L424" s="130"/>
      <c r="M424" s="131"/>
      <c r="N424" s="46"/>
    </row>
    <row r="425" spans="2:16" s="147" customFormat="1" ht="14.25" customHeight="1">
      <c r="B425" s="148"/>
      <c r="C425" s="149"/>
      <c r="D425" s="150"/>
      <c r="E425" s="151"/>
      <c r="F425" s="152"/>
      <c r="G425" s="153"/>
      <c r="H425" s="154"/>
      <c r="I425" s="155"/>
      <c r="J425" s="155"/>
      <c r="K425" s="156"/>
      <c r="L425" s="157"/>
      <c r="M425" s="158">
        <f>IF(I425&lt;J425,"オーバーしてるやん！","")</f>
      </c>
      <c r="N425" s="159"/>
      <c r="O425" s="23"/>
      <c r="P425" s="160"/>
    </row>
    <row r="426" spans="1:16" s="159" customFormat="1" ht="14.25" customHeight="1">
      <c r="A426" s="147"/>
      <c r="B426" s="161" t="s">
        <v>572</v>
      </c>
      <c r="C426" s="162">
        <v>1386835000</v>
      </c>
      <c r="D426" s="163">
        <v>1349854939</v>
      </c>
      <c r="E426" s="164" t="s">
        <v>573</v>
      </c>
      <c r="F426" s="165">
        <v>1</v>
      </c>
      <c r="G426" s="166"/>
      <c r="H426" s="167" t="s">
        <v>574</v>
      </c>
      <c r="I426" s="168">
        <v>1053538000</v>
      </c>
      <c r="J426" s="168">
        <v>1044944364</v>
      </c>
      <c r="K426" s="169" t="s">
        <v>575</v>
      </c>
      <c r="L426" s="170" t="s">
        <v>576</v>
      </c>
      <c r="M426" s="171" t="s">
        <v>577</v>
      </c>
      <c r="N426" s="147"/>
      <c r="O426" s="23"/>
      <c r="P426" s="160"/>
    </row>
    <row r="427" spans="1:16" s="159" customFormat="1" ht="14.25" customHeight="1">
      <c r="A427" s="147"/>
      <c r="B427" s="161" t="s">
        <v>578</v>
      </c>
      <c r="C427" s="162"/>
      <c r="D427" s="162"/>
      <c r="E427" s="164" t="s">
        <v>579</v>
      </c>
      <c r="F427" s="165"/>
      <c r="G427" s="166"/>
      <c r="H427" s="167"/>
      <c r="I427" s="168"/>
      <c r="J427" s="168"/>
      <c r="K427" s="169" t="s">
        <v>580</v>
      </c>
      <c r="L427" s="170"/>
      <c r="M427" s="171"/>
      <c r="N427" s="147"/>
      <c r="O427" s="23"/>
      <c r="P427" s="160"/>
    </row>
    <row r="428" spans="2:16" s="159" customFormat="1" ht="14.25" customHeight="1">
      <c r="B428" s="161" t="s">
        <v>581</v>
      </c>
      <c r="C428" s="162" t="s">
        <v>582</v>
      </c>
      <c r="D428" s="162" t="s">
        <v>582</v>
      </c>
      <c r="E428" s="164" t="s">
        <v>583</v>
      </c>
      <c r="F428" s="165"/>
      <c r="G428" s="166"/>
      <c r="H428" s="167"/>
      <c r="I428" s="168"/>
      <c r="J428" s="168"/>
      <c r="K428" s="172"/>
      <c r="L428" s="170"/>
      <c r="M428" s="171"/>
      <c r="N428" s="147"/>
      <c r="O428" s="23"/>
      <c r="P428" s="160"/>
    </row>
    <row r="429" spans="2:16" s="159" customFormat="1" ht="14.25" customHeight="1">
      <c r="B429" s="173"/>
      <c r="C429" s="162">
        <v>100812000</v>
      </c>
      <c r="D429" s="162">
        <v>101092150</v>
      </c>
      <c r="E429" s="164"/>
      <c r="F429" s="165">
        <v>2</v>
      </c>
      <c r="G429" s="166"/>
      <c r="H429" s="174" t="s">
        <v>584</v>
      </c>
      <c r="I429" s="168">
        <v>35968000</v>
      </c>
      <c r="J429" s="168">
        <v>29718216</v>
      </c>
      <c r="K429" s="53" t="s">
        <v>110</v>
      </c>
      <c r="L429" s="170"/>
      <c r="M429" s="171"/>
      <c r="N429" s="147"/>
      <c r="O429" s="23"/>
      <c r="P429" s="160"/>
    </row>
    <row r="430" spans="2:16" s="159" customFormat="1" ht="14.25" customHeight="1">
      <c r="B430" s="173"/>
      <c r="C430" s="162" t="s">
        <v>585</v>
      </c>
      <c r="D430" s="162" t="s">
        <v>585</v>
      </c>
      <c r="E430" s="164"/>
      <c r="F430" s="165"/>
      <c r="G430" s="166"/>
      <c r="H430" s="167"/>
      <c r="I430" s="168"/>
      <c r="J430" s="168"/>
      <c r="K430" s="169"/>
      <c r="L430" s="170"/>
      <c r="M430" s="171"/>
      <c r="N430" s="147"/>
      <c r="O430" s="23"/>
      <c r="P430" s="160"/>
    </row>
    <row r="431" spans="2:16" s="159" customFormat="1" ht="14.25" customHeight="1">
      <c r="B431" s="173"/>
      <c r="C431" s="162">
        <v>186013000</v>
      </c>
      <c r="D431" s="162">
        <v>169124105</v>
      </c>
      <c r="E431" s="164"/>
      <c r="F431" s="165">
        <v>3</v>
      </c>
      <c r="G431" s="166"/>
      <c r="H431" s="167" t="s">
        <v>586</v>
      </c>
      <c r="I431" s="168">
        <v>5953000</v>
      </c>
      <c r="J431" s="168">
        <v>4902661</v>
      </c>
      <c r="K431" s="53" t="s">
        <v>110</v>
      </c>
      <c r="L431" s="170"/>
      <c r="M431" s="171"/>
      <c r="N431" s="147"/>
      <c r="O431" s="23"/>
      <c r="P431" s="160"/>
    </row>
    <row r="432" spans="2:16" s="159" customFormat="1" ht="14.25" customHeight="1">
      <c r="B432" s="173"/>
      <c r="C432" s="162" t="s">
        <v>587</v>
      </c>
      <c r="D432" s="162" t="s">
        <v>587</v>
      </c>
      <c r="E432" s="164"/>
      <c r="F432" s="165"/>
      <c r="G432" s="166"/>
      <c r="H432" s="167"/>
      <c r="I432" s="168"/>
      <c r="J432" s="168"/>
      <c r="K432" s="169"/>
      <c r="L432" s="170"/>
      <c r="M432" s="171"/>
      <c r="N432" s="147"/>
      <c r="O432" s="23"/>
      <c r="P432" s="160"/>
    </row>
    <row r="433" spans="2:16" s="159" customFormat="1" ht="14.25" customHeight="1">
      <c r="B433" s="173"/>
      <c r="C433" s="175">
        <v>1100010000</v>
      </c>
      <c r="D433" s="175">
        <v>1079638684</v>
      </c>
      <c r="E433" s="164"/>
      <c r="F433" s="165">
        <v>4</v>
      </c>
      <c r="G433" s="166"/>
      <c r="H433" s="167" t="s">
        <v>99</v>
      </c>
      <c r="I433" s="168">
        <v>-177000</v>
      </c>
      <c r="J433" s="168">
        <v>0</v>
      </c>
      <c r="K433" s="53" t="s">
        <v>110</v>
      </c>
      <c r="L433" s="170"/>
      <c r="M433" s="171"/>
      <c r="N433" s="147"/>
      <c r="O433" s="23"/>
      <c r="P433" s="160"/>
    </row>
    <row r="434" spans="2:16" s="159" customFormat="1" ht="14.25" customHeight="1">
      <c r="B434" s="161"/>
      <c r="C434" s="162"/>
      <c r="D434" s="162"/>
      <c r="E434" s="164"/>
      <c r="F434" s="165"/>
      <c r="G434" s="166"/>
      <c r="H434" s="167"/>
      <c r="I434" s="168"/>
      <c r="J434" s="168"/>
      <c r="K434" s="169"/>
      <c r="L434" s="176"/>
      <c r="M434" s="177"/>
      <c r="N434" s="147"/>
      <c r="O434" s="23"/>
      <c r="P434" s="160"/>
    </row>
    <row r="435" spans="2:16" s="159" customFormat="1" ht="14.25" customHeight="1">
      <c r="B435" s="161"/>
      <c r="C435" s="162"/>
      <c r="D435" s="162"/>
      <c r="E435" s="164" t="s">
        <v>588</v>
      </c>
      <c r="F435" s="165">
        <v>5</v>
      </c>
      <c r="G435" s="166"/>
      <c r="H435" s="167" t="s">
        <v>589</v>
      </c>
      <c r="I435" s="168">
        <v>7533000</v>
      </c>
      <c r="J435" s="168">
        <v>7532280</v>
      </c>
      <c r="K435" s="169" t="s">
        <v>590</v>
      </c>
      <c r="L435" s="176" t="s">
        <v>591</v>
      </c>
      <c r="M435" s="177" t="s">
        <v>591</v>
      </c>
      <c r="N435" s="147"/>
      <c r="O435" s="23"/>
      <c r="P435" s="160"/>
    </row>
    <row r="436" spans="2:16" s="159" customFormat="1" ht="14.25" customHeight="1">
      <c r="B436" s="173"/>
      <c r="C436" s="178"/>
      <c r="D436" s="178"/>
      <c r="E436" s="164"/>
      <c r="F436" s="165"/>
      <c r="G436" s="166"/>
      <c r="H436" s="167"/>
      <c r="I436" s="168"/>
      <c r="J436" s="168"/>
      <c r="K436" s="169"/>
      <c r="L436" s="176"/>
      <c r="M436" s="177"/>
      <c r="N436" s="147"/>
      <c r="O436" s="23"/>
      <c r="P436" s="160"/>
    </row>
    <row r="437" spans="2:16" s="159" customFormat="1" ht="14.25" customHeight="1">
      <c r="B437" s="173"/>
      <c r="C437" s="178"/>
      <c r="D437" s="178"/>
      <c r="E437" s="164"/>
      <c r="F437" s="165">
        <v>6</v>
      </c>
      <c r="G437" s="166"/>
      <c r="H437" s="167" t="s">
        <v>592</v>
      </c>
      <c r="I437" s="168">
        <v>3234000</v>
      </c>
      <c r="J437" s="168">
        <v>0</v>
      </c>
      <c r="K437" s="53" t="s">
        <v>110</v>
      </c>
      <c r="L437" s="176"/>
      <c r="M437" s="177"/>
      <c r="N437" s="147"/>
      <c r="O437" s="23"/>
      <c r="P437" s="160"/>
    </row>
    <row r="438" spans="2:16" s="159" customFormat="1" ht="14.25" customHeight="1">
      <c r="B438" s="173"/>
      <c r="C438" s="178"/>
      <c r="D438" s="178"/>
      <c r="E438" s="164"/>
      <c r="F438" s="165"/>
      <c r="G438" s="166"/>
      <c r="H438" s="167"/>
      <c r="I438" s="168"/>
      <c r="J438" s="168"/>
      <c r="K438" s="169"/>
      <c r="L438" s="176"/>
      <c r="M438" s="177"/>
      <c r="N438" s="147"/>
      <c r="O438" s="23"/>
      <c r="P438" s="160"/>
    </row>
    <row r="439" spans="2:16" s="159" customFormat="1" ht="14.25" customHeight="1">
      <c r="B439" s="173"/>
      <c r="C439" s="178"/>
      <c r="D439" s="178"/>
      <c r="E439" s="164"/>
      <c r="F439" s="165">
        <v>7</v>
      </c>
      <c r="G439" s="166"/>
      <c r="H439" s="167" t="s">
        <v>593</v>
      </c>
      <c r="I439" s="168">
        <v>6474000</v>
      </c>
      <c r="J439" s="168">
        <v>4419545</v>
      </c>
      <c r="K439" s="169" t="s">
        <v>594</v>
      </c>
      <c r="L439" s="176" t="s">
        <v>591</v>
      </c>
      <c r="M439" s="177" t="s">
        <v>591</v>
      </c>
      <c r="N439" s="147"/>
      <c r="O439" s="23"/>
      <c r="P439" s="160"/>
    </row>
    <row r="440" spans="2:16" s="159" customFormat="1" ht="14.25" customHeight="1">
      <c r="B440" s="173"/>
      <c r="C440" s="162"/>
      <c r="D440" s="162"/>
      <c r="E440" s="164"/>
      <c r="F440" s="165"/>
      <c r="G440" s="166"/>
      <c r="H440" s="167"/>
      <c r="I440" s="168"/>
      <c r="J440" s="168"/>
      <c r="K440" s="172" t="s">
        <v>595</v>
      </c>
      <c r="L440" s="176"/>
      <c r="M440" s="177"/>
      <c r="N440" s="147"/>
      <c r="O440" s="23"/>
      <c r="P440" s="160"/>
    </row>
    <row r="441" spans="2:16" s="159" customFormat="1" ht="14.25" customHeight="1">
      <c r="B441" s="173"/>
      <c r="C441" s="162"/>
      <c r="D441" s="162"/>
      <c r="E441" s="164"/>
      <c r="F441" s="165"/>
      <c r="G441" s="166"/>
      <c r="H441" s="167"/>
      <c r="I441" s="168"/>
      <c r="J441" s="168"/>
      <c r="K441" s="169"/>
      <c r="L441" s="176"/>
      <c r="M441" s="177"/>
      <c r="N441" s="147"/>
      <c r="O441" s="23"/>
      <c r="P441" s="160"/>
    </row>
    <row r="442" spans="2:16" s="159" customFormat="1" ht="14.25" customHeight="1">
      <c r="B442" s="173"/>
      <c r="C442" s="162"/>
      <c r="D442" s="162"/>
      <c r="E442" s="164"/>
      <c r="F442" s="165">
        <v>8</v>
      </c>
      <c r="G442" s="166"/>
      <c r="H442" s="167" t="s">
        <v>596</v>
      </c>
      <c r="I442" s="168">
        <v>10000000</v>
      </c>
      <c r="J442" s="168">
        <v>4050000</v>
      </c>
      <c r="K442" s="169" t="s">
        <v>597</v>
      </c>
      <c r="L442" s="176" t="s">
        <v>598</v>
      </c>
      <c r="M442" s="177" t="s">
        <v>599</v>
      </c>
      <c r="N442" s="147"/>
      <c r="O442" s="23"/>
      <c r="P442" s="160"/>
    </row>
    <row r="443" spans="2:16" s="159" customFormat="1" ht="14.25" customHeight="1">
      <c r="B443" s="173"/>
      <c r="C443" s="162"/>
      <c r="D443" s="162"/>
      <c r="E443" s="164"/>
      <c r="F443" s="165"/>
      <c r="G443" s="166"/>
      <c r="H443" s="167"/>
      <c r="I443" s="168"/>
      <c r="J443" s="168"/>
      <c r="K443" s="172" t="s">
        <v>600</v>
      </c>
      <c r="L443" s="176"/>
      <c r="M443" s="177"/>
      <c r="N443" s="147"/>
      <c r="O443" s="23"/>
      <c r="P443" s="160"/>
    </row>
    <row r="444" spans="2:16" s="159" customFormat="1" ht="14.25" customHeight="1">
      <c r="B444" s="173"/>
      <c r="C444" s="162"/>
      <c r="D444" s="162"/>
      <c r="E444" s="164"/>
      <c r="F444" s="165"/>
      <c r="G444" s="166"/>
      <c r="H444" s="167"/>
      <c r="I444" s="168"/>
      <c r="J444" s="168"/>
      <c r="K444" s="169"/>
      <c r="L444" s="176"/>
      <c r="M444" s="177"/>
      <c r="N444" s="147"/>
      <c r="O444" s="23"/>
      <c r="P444" s="160"/>
    </row>
    <row r="445" spans="2:16" s="159" customFormat="1" ht="14.25" customHeight="1">
      <c r="B445" s="173"/>
      <c r="C445" s="175"/>
      <c r="D445" s="179"/>
      <c r="E445" s="164"/>
      <c r="F445" s="165">
        <v>9</v>
      </c>
      <c r="G445" s="166"/>
      <c r="H445" s="167" t="s">
        <v>601</v>
      </c>
      <c r="I445" s="168">
        <v>32744000</v>
      </c>
      <c r="J445" s="168">
        <v>30394982</v>
      </c>
      <c r="K445" s="169" t="s">
        <v>602</v>
      </c>
      <c r="L445" s="176" t="s">
        <v>591</v>
      </c>
      <c r="M445" s="177" t="s">
        <v>591</v>
      </c>
      <c r="N445" s="147"/>
      <c r="O445" s="23"/>
      <c r="P445" s="160"/>
    </row>
    <row r="446" spans="2:16" s="159" customFormat="1" ht="14.25" customHeight="1">
      <c r="B446" s="173"/>
      <c r="C446" s="180"/>
      <c r="D446" s="179"/>
      <c r="E446" s="164"/>
      <c r="F446" s="165"/>
      <c r="G446" s="166"/>
      <c r="H446" s="167"/>
      <c r="I446" s="168"/>
      <c r="J446" s="168"/>
      <c r="K446" s="169"/>
      <c r="L446" s="176"/>
      <c r="M446" s="177"/>
      <c r="N446" s="147"/>
      <c r="O446" s="23"/>
      <c r="P446" s="160"/>
    </row>
    <row r="447" spans="2:16" s="159" customFormat="1" ht="14.25" customHeight="1">
      <c r="B447" s="173"/>
      <c r="C447" s="181"/>
      <c r="D447" s="162"/>
      <c r="E447" s="164"/>
      <c r="F447" s="165">
        <v>10</v>
      </c>
      <c r="G447" s="166"/>
      <c r="H447" s="167" t="s">
        <v>603</v>
      </c>
      <c r="I447" s="168">
        <v>22600000</v>
      </c>
      <c r="J447" s="168">
        <v>22475906</v>
      </c>
      <c r="K447" s="182" t="s">
        <v>604</v>
      </c>
      <c r="L447" s="176" t="s">
        <v>591</v>
      </c>
      <c r="M447" s="177" t="s">
        <v>591</v>
      </c>
      <c r="N447" s="147"/>
      <c r="O447" s="23"/>
      <c r="P447" s="160"/>
    </row>
    <row r="448" spans="2:16" s="159" customFormat="1" ht="14.25" customHeight="1">
      <c r="B448" s="173"/>
      <c r="C448" s="181"/>
      <c r="D448" s="162"/>
      <c r="E448" s="164"/>
      <c r="F448" s="165"/>
      <c r="G448" s="166"/>
      <c r="H448" s="167"/>
      <c r="I448" s="168"/>
      <c r="J448" s="168"/>
      <c r="K448" s="183"/>
      <c r="L448" s="176"/>
      <c r="M448" s="177"/>
      <c r="N448" s="147"/>
      <c r="O448" s="23"/>
      <c r="P448" s="160"/>
    </row>
    <row r="449" spans="2:16" s="147" customFormat="1" ht="14.25" customHeight="1">
      <c r="B449" s="173"/>
      <c r="C449" s="181"/>
      <c r="D449" s="162"/>
      <c r="E449" s="164"/>
      <c r="F449" s="165">
        <v>11</v>
      </c>
      <c r="G449" s="166"/>
      <c r="H449" s="167" t="s">
        <v>605</v>
      </c>
      <c r="I449" s="168">
        <v>19697000</v>
      </c>
      <c r="J449" s="168">
        <v>18489179</v>
      </c>
      <c r="K449" s="169" t="s">
        <v>606</v>
      </c>
      <c r="L449" s="176" t="s">
        <v>591</v>
      </c>
      <c r="M449" s="177" t="s">
        <v>591</v>
      </c>
      <c r="O449" s="23"/>
      <c r="P449" s="160"/>
    </row>
    <row r="450" spans="2:16" s="147" customFormat="1" ht="14.25" customHeight="1">
      <c r="B450" s="173"/>
      <c r="C450" s="181"/>
      <c r="D450" s="162"/>
      <c r="E450" s="164"/>
      <c r="F450" s="165"/>
      <c r="G450" s="166"/>
      <c r="H450" s="167"/>
      <c r="I450" s="168"/>
      <c r="J450" s="168"/>
      <c r="K450" s="172" t="s">
        <v>607</v>
      </c>
      <c r="L450" s="176"/>
      <c r="M450" s="177"/>
      <c r="O450" s="23"/>
      <c r="P450" s="160"/>
    </row>
    <row r="451" spans="2:16" s="147" customFormat="1" ht="14.25" customHeight="1" thickBot="1">
      <c r="B451" s="184"/>
      <c r="C451" s="185"/>
      <c r="D451" s="186"/>
      <c r="E451" s="187"/>
      <c r="F451" s="188"/>
      <c r="G451" s="189"/>
      <c r="H451" s="190"/>
      <c r="I451" s="191"/>
      <c r="J451" s="191"/>
      <c r="K451" s="192"/>
      <c r="L451" s="193"/>
      <c r="M451" s="194"/>
      <c r="O451" s="23"/>
      <c r="P451" s="160"/>
    </row>
    <row r="452" spans="2:16" s="147" customFormat="1" ht="14.25" customHeight="1">
      <c r="B452" s="173"/>
      <c r="C452" s="181"/>
      <c r="D452" s="162"/>
      <c r="E452" s="164"/>
      <c r="F452" s="165">
        <v>12</v>
      </c>
      <c r="G452" s="166"/>
      <c r="H452" s="167" t="s">
        <v>608</v>
      </c>
      <c r="I452" s="168">
        <v>39736000</v>
      </c>
      <c r="J452" s="168">
        <v>36387791</v>
      </c>
      <c r="K452" s="53" t="s">
        <v>110</v>
      </c>
      <c r="L452" s="176"/>
      <c r="M452" s="177"/>
      <c r="O452" s="23"/>
      <c r="P452" s="160"/>
    </row>
    <row r="453" spans="2:16" s="147" customFormat="1" ht="14.25" customHeight="1">
      <c r="B453" s="173"/>
      <c r="C453" s="181"/>
      <c r="D453" s="162"/>
      <c r="E453" s="164"/>
      <c r="F453" s="165"/>
      <c r="G453" s="166"/>
      <c r="H453" s="167"/>
      <c r="I453" s="168"/>
      <c r="J453" s="168"/>
      <c r="K453" s="263" t="s">
        <v>609</v>
      </c>
      <c r="L453" s="176"/>
      <c r="M453" s="177"/>
      <c r="O453" s="23"/>
      <c r="P453" s="160"/>
    </row>
    <row r="454" spans="2:16" s="147" customFormat="1" ht="14.25" customHeight="1">
      <c r="B454" s="173"/>
      <c r="C454" s="181"/>
      <c r="D454" s="162"/>
      <c r="E454" s="164"/>
      <c r="F454" s="165"/>
      <c r="G454" s="166"/>
      <c r="H454" s="167"/>
      <c r="I454" s="168"/>
      <c r="J454" s="168"/>
      <c r="K454" s="263"/>
      <c r="L454" s="176"/>
      <c r="M454" s="177"/>
      <c r="O454" s="23"/>
      <c r="P454" s="160"/>
    </row>
    <row r="455" spans="2:16" s="147" customFormat="1" ht="14.25" customHeight="1">
      <c r="B455" s="173"/>
      <c r="C455" s="181"/>
      <c r="D455" s="162"/>
      <c r="E455" s="164"/>
      <c r="F455" s="165"/>
      <c r="G455" s="166"/>
      <c r="H455" s="167"/>
      <c r="I455" s="168"/>
      <c r="J455" s="168"/>
      <c r="K455" s="172" t="s">
        <v>610</v>
      </c>
      <c r="L455" s="176"/>
      <c r="M455" s="177"/>
      <c r="O455" s="23"/>
      <c r="P455" s="160"/>
    </row>
    <row r="456" spans="2:16" s="147" customFormat="1" ht="14.25" customHeight="1">
      <c r="B456" s="173"/>
      <c r="C456" s="181"/>
      <c r="D456" s="162"/>
      <c r="E456" s="164"/>
      <c r="F456" s="165"/>
      <c r="G456" s="166"/>
      <c r="H456" s="167"/>
      <c r="I456" s="168"/>
      <c r="J456" s="168"/>
      <c r="K456" s="172" t="s">
        <v>611</v>
      </c>
      <c r="L456" s="176"/>
      <c r="M456" s="177"/>
      <c r="O456" s="23"/>
      <c r="P456" s="160"/>
    </row>
    <row r="457" spans="2:16" s="147" customFormat="1" ht="14.25" customHeight="1">
      <c r="B457" s="173"/>
      <c r="C457" s="181"/>
      <c r="D457" s="162"/>
      <c r="E457" s="164"/>
      <c r="F457" s="165"/>
      <c r="G457" s="166"/>
      <c r="H457" s="167"/>
      <c r="I457" s="168"/>
      <c r="J457" s="168"/>
      <c r="K457" s="172" t="s">
        <v>612</v>
      </c>
      <c r="L457" s="176"/>
      <c r="M457" s="177"/>
      <c r="O457" s="23"/>
      <c r="P457" s="160"/>
    </row>
    <row r="458" spans="2:16" s="147" customFormat="1" ht="14.25" customHeight="1">
      <c r="B458" s="173"/>
      <c r="C458" s="181"/>
      <c r="D458" s="162"/>
      <c r="E458" s="164"/>
      <c r="F458" s="165"/>
      <c r="G458" s="166"/>
      <c r="H458" s="167"/>
      <c r="I458" s="168"/>
      <c r="J458" s="168"/>
      <c r="K458" s="169"/>
      <c r="L458" s="176"/>
      <c r="M458" s="177"/>
      <c r="O458" s="23"/>
      <c r="P458" s="160"/>
    </row>
    <row r="459" spans="2:16" s="147" customFormat="1" ht="14.25" customHeight="1">
      <c r="B459" s="173"/>
      <c r="C459" s="181"/>
      <c r="D459" s="162"/>
      <c r="E459" s="164"/>
      <c r="F459" s="165">
        <v>13</v>
      </c>
      <c r="G459" s="166"/>
      <c r="H459" s="167" t="s">
        <v>613</v>
      </c>
      <c r="I459" s="168">
        <v>8255000</v>
      </c>
      <c r="J459" s="168">
        <v>8051846</v>
      </c>
      <c r="K459" s="169" t="s">
        <v>614</v>
      </c>
      <c r="L459" s="176" t="s">
        <v>591</v>
      </c>
      <c r="M459" s="177" t="s">
        <v>591</v>
      </c>
      <c r="O459" s="23"/>
      <c r="P459" s="160"/>
    </row>
    <row r="460" spans="2:16" s="147" customFormat="1" ht="14.25" customHeight="1">
      <c r="B460" s="173"/>
      <c r="C460" s="181"/>
      <c r="D460" s="162"/>
      <c r="E460" s="164"/>
      <c r="F460" s="165"/>
      <c r="G460" s="166"/>
      <c r="H460" s="167"/>
      <c r="I460" s="168"/>
      <c r="J460" s="168"/>
      <c r="K460" s="195" t="s">
        <v>615</v>
      </c>
      <c r="L460" s="176"/>
      <c r="M460" s="177"/>
      <c r="O460" s="23"/>
      <c r="P460" s="160"/>
    </row>
    <row r="461" spans="2:16" s="147" customFormat="1" ht="14.25" customHeight="1">
      <c r="B461" s="173"/>
      <c r="C461" s="181"/>
      <c r="D461" s="162"/>
      <c r="E461" s="164"/>
      <c r="F461" s="165"/>
      <c r="G461" s="166"/>
      <c r="H461" s="167"/>
      <c r="I461" s="168"/>
      <c r="J461" s="168"/>
      <c r="K461" s="195" t="s">
        <v>616</v>
      </c>
      <c r="L461" s="176"/>
      <c r="M461" s="177"/>
      <c r="O461" s="23"/>
      <c r="P461" s="160"/>
    </row>
    <row r="462" spans="2:16" s="147" customFormat="1" ht="14.25" customHeight="1">
      <c r="B462" s="173"/>
      <c r="C462" s="181"/>
      <c r="D462" s="162"/>
      <c r="E462" s="164"/>
      <c r="F462" s="165"/>
      <c r="G462" s="166"/>
      <c r="H462" s="167"/>
      <c r="I462" s="168"/>
      <c r="J462" s="168"/>
      <c r="K462" s="169"/>
      <c r="L462" s="176"/>
      <c r="M462" s="177"/>
      <c r="O462" s="23"/>
      <c r="P462" s="160"/>
    </row>
    <row r="463" spans="2:16" s="147" customFormat="1" ht="14.25" customHeight="1">
      <c r="B463" s="173"/>
      <c r="C463" s="181"/>
      <c r="D463" s="162"/>
      <c r="E463" s="164"/>
      <c r="F463" s="165">
        <v>14</v>
      </c>
      <c r="G463" s="166"/>
      <c r="H463" s="167" t="s">
        <v>617</v>
      </c>
      <c r="I463" s="168">
        <v>32555000</v>
      </c>
      <c r="J463" s="168">
        <v>32021600</v>
      </c>
      <c r="K463" s="169" t="s">
        <v>618</v>
      </c>
      <c r="L463" s="176" t="s">
        <v>591</v>
      </c>
      <c r="M463" s="177" t="s">
        <v>591</v>
      </c>
      <c r="O463" s="23"/>
      <c r="P463" s="160"/>
    </row>
    <row r="464" spans="2:16" s="147" customFormat="1" ht="14.25" customHeight="1">
      <c r="B464" s="173"/>
      <c r="C464" s="181"/>
      <c r="D464" s="162"/>
      <c r="E464" s="164"/>
      <c r="F464" s="165"/>
      <c r="G464" s="166"/>
      <c r="H464" s="167"/>
      <c r="I464" s="168"/>
      <c r="J464" s="168"/>
      <c r="K464" s="172" t="s">
        <v>619</v>
      </c>
      <c r="L464" s="176"/>
      <c r="M464" s="177"/>
      <c r="O464" s="23"/>
      <c r="P464" s="160"/>
    </row>
    <row r="465" spans="2:16" s="196" customFormat="1" ht="14.25" customHeight="1">
      <c r="B465" s="173"/>
      <c r="C465" s="181"/>
      <c r="D465" s="162"/>
      <c r="E465" s="164"/>
      <c r="F465" s="165"/>
      <c r="G465" s="166"/>
      <c r="H465" s="167"/>
      <c r="I465" s="168"/>
      <c r="J465" s="168"/>
      <c r="K465" s="169"/>
      <c r="L465" s="176"/>
      <c r="M465" s="177"/>
      <c r="O465" s="23"/>
      <c r="P465" s="197"/>
    </row>
    <row r="466" spans="2:16" s="147" customFormat="1" ht="14.25" customHeight="1">
      <c r="B466" s="173"/>
      <c r="C466" s="181"/>
      <c r="D466" s="162"/>
      <c r="E466" s="164"/>
      <c r="F466" s="165">
        <v>15</v>
      </c>
      <c r="G466" s="166"/>
      <c r="H466" s="167" t="s">
        <v>620</v>
      </c>
      <c r="I466" s="168">
        <v>75152000</v>
      </c>
      <c r="J466" s="168">
        <v>73648926</v>
      </c>
      <c r="K466" s="169" t="s">
        <v>618</v>
      </c>
      <c r="L466" s="176" t="s">
        <v>591</v>
      </c>
      <c r="M466" s="177" t="s">
        <v>591</v>
      </c>
      <c r="O466" s="23"/>
      <c r="P466" s="160"/>
    </row>
    <row r="467" spans="2:16" s="147" customFormat="1" ht="14.25" customHeight="1">
      <c r="B467" s="173"/>
      <c r="C467" s="181"/>
      <c r="D467" s="162"/>
      <c r="E467" s="164"/>
      <c r="F467" s="165"/>
      <c r="G467" s="166"/>
      <c r="H467" s="167"/>
      <c r="I467" s="168"/>
      <c r="J467" s="168"/>
      <c r="K467" s="263" t="s">
        <v>621</v>
      </c>
      <c r="L467" s="176"/>
      <c r="M467" s="177"/>
      <c r="O467" s="23"/>
      <c r="P467" s="160"/>
    </row>
    <row r="468" spans="2:16" s="147" customFormat="1" ht="14.25" customHeight="1">
      <c r="B468" s="173"/>
      <c r="C468" s="181"/>
      <c r="D468" s="162"/>
      <c r="E468" s="164"/>
      <c r="F468" s="165"/>
      <c r="G468" s="166"/>
      <c r="H468" s="167"/>
      <c r="I468" s="168"/>
      <c r="J468" s="168"/>
      <c r="K468" s="264"/>
      <c r="L468" s="176"/>
      <c r="M468" s="177"/>
      <c r="O468" s="23"/>
      <c r="P468" s="160"/>
    </row>
    <row r="469" spans="2:16" s="159" customFormat="1" ht="14.25" customHeight="1">
      <c r="B469" s="173"/>
      <c r="C469" s="162"/>
      <c r="D469" s="162"/>
      <c r="E469" s="164"/>
      <c r="F469" s="165"/>
      <c r="G469" s="166"/>
      <c r="H469" s="167"/>
      <c r="I469" s="168"/>
      <c r="J469" s="168"/>
      <c r="K469" s="263" t="s">
        <v>622</v>
      </c>
      <c r="L469" s="176"/>
      <c r="M469" s="177"/>
      <c r="N469" s="147"/>
      <c r="O469" s="23"/>
      <c r="P469" s="160"/>
    </row>
    <row r="470" spans="2:16" s="159" customFormat="1" ht="14.25" customHeight="1">
      <c r="B470" s="173"/>
      <c r="C470" s="181"/>
      <c r="D470" s="162"/>
      <c r="E470" s="164"/>
      <c r="F470" s="165"/>
      <c r="G470" s="166"/>
      <c r="H470" s="167"/>
      <c r="I470" s="168"/>
      <c r="J470" s="168"/>
      <c r="K470" s="263"/>
      <c r="L470" s="176"/>
      <c r="M470" s="177"/>
      <c r="N470" s="147"/>
      <c r="O470" s="23"/>
      <c r="P470" s="160"/>
    </row>
    <row r="471" spans="2:16" s="147" customFormat="1" ht="14.25" customHeight="1">
      <c r="B471" s="173"/>
      <c r="C471" s="181"/>
      <c r="D471" s="162"/>
      <c r="E471" s="164"/>
      <c r="F471" s="165"/>
      <c r="G471" s="166"/>
      <c r="H471" s="167"/>
      <c r="I471" s="168"/>
      <c r="J471" s="168"/>
      <c r="K471" s="169"/>
      <c r="L471" s="176"/>
      <c r="M471" s="177"/>
      <c r="O471" s="23"/>
      <c r="P471" s="160"/>
    </row>
    <row r="472" spans="2:16" s="147" customFormat="1" ht="14.25" customHeight="1">
      <c r="B472" s="173"/>
      <c r="C472" s="181"/>
      <c r="D472" s="162"/>
      <c r="E472" s="164"/>
      <c r="F472" s="165">
        <v>16</v>
      </c>
      <c r="G472" s="166"/>
      <c r="H472" s="167" t="s">
        <v>623</v>
      </c>
      <c r="I472" s="168">
        <v>6577000</v>
      </c>
      <c r="J472" s="168">
        <v>5305336</v>
      </c>
      <c r="K472" s="169" t="s">
        <v>624</v>
      </c>
      <c r="L472" s="176" t="s">
        <v>591</v>
      </c>
      <c r="M472" s="177" t="s">
        <v>591</v>
      </c>
      <c r="O472" s="23"/>
      <c r="P472" s="160"/>
    </row>
    <row r="473" spans="2:16" s="147" customFormat="1" ht="14.25" customHeight="1">
      <c r="B473" s="173"/>
      <c r="C473" s="181"/>
      <c r="D473" s="162"/>
      <c r="E473" s="164"/>
      <c r="F473" s="165"/>
      <c r="G473" s="166"/>
      <c r="H473" s="167"/>
      <c r="I473" s="168"/>
      <c r="J473" s="168"/>
      <c r="K473" s="169"/>
      <c r="L473" s="176"/>
      <c r="M473" s="177"/>
      <c r="O473" s="23"/>
      <c r="P473" s="160"/>
    </row>
    <row r="474" spans="2:16" s="147" customFormat="1" ht="14.25" customHeight="1">
      <c r="B474" s="173"/>
      <c r="C474" s="181"/>
      <c r="D474" s="162"/>
      <c r="E474" s="164"/>
      <c r="F474" s="165">
        <v>17</v>
      </c>
      <c r="G474" s="166"/>
      <c r="H474" s="198" t="s">
        <v>625</v>
      </c>
      <c r="I474" s="168">
        <v>28562000</v>
      </c>
      <c r="J474" s="168">
        <v>27512307</v>
      </c>
      <c r="K474" s="169" t="s">
        <v>626</v>
      </c>
      <c r="L474" s="176" t="s">
        <v>591</v>
      </c>
      <c r="M474" s="177" t="s">
        <v>591</v>
      </c>
      <c r="O474" s="23"/>
      <c r="P474" s="160"/>
    </row>
    <row r="475" spans="2:16" s="147" customFormat="1" ht="14.25" customHeight="1">
      <c r="B475" s="173"/>
      <c r="C475" s="181"/>
      <c r="D475" s="162"/>
      <c r="E475" s="164"/>
      <c r="F475" s="165"/>
      <c r="G475" s="166"/>
      <c r="H475" s="198"/>
      <c r="I475" s="168"/>
      <c r="J475" s="168"/>
      <c r="K475" s="169"/>
      <c r="L475" s="170"/>
      <c r="M475" s="171"/>
      <c r="O475" s="23"/>
      <c r="P475" s="160"/>
    </row>
    <row r="476" spans="2:16" s="147" customFormat="1" ht="14.25" customHeight="1">
      <c r="B476" s="173"/>
      <c r="C476" s="181"/>
      <c r="D476" s="162"/>
      <c r="E476" s="164"/>
      <c r="F476" s="165">
        <v>18</v>
      </c>
      <c r="G476" s="166"/>
      <c r="H476" s="167" t="s">
        <v>99</v>
      </c>
      <c r="I476" s="168">
        <v>-1566000</v>
      </c>
      <c r="J476" s="168">
        <v>0</v>
      </c>
      <c r="K476" s="53" t="s">
        <v>110</v>
      </c>
      <c r="L476" s="170"/>
      <c r="M476" s="171"/>
      <c r="O476" s="23"/>
      <c r="P476" s="160"/>
    </row>
    <row r="477" spans="2:16" s="147" customFormat="1" ht="14.25" customHeight="1" thickBot="1">
      <c r="B477" s="184"/>
      <c r="C477" s="185"/>
      <c r="D477" s="186"/>
      <c r="E477" s="187"/>
      <c r="F477" s="188"/>
      <c r="G477" s="189"/>
      <c r="H477" s="190"/>
      <c r="I477" s="191"/>
      <c r="J477" s="191"/>
      <c r="K477" s="192"/>
      <c r="L477" s="199"/>
      <c r="M477" s="200"/>
      <c r="O477" s="23"/>
      <c r="P477" s="160"/>
    </row>
    <row r="478" spans="2:14" ht="14.25" customHeight="1">
      <c r="B478" s="67"/>
      <c r="C478" s="68"/>
      <c r="D478" s="68"/>
      <c r="E478" s="69"/>
      <c r="F478" s="70"/>
      <c r="G478" s="71"/>
      <c r="H478" s="72"/>
      <c r="I478" s="73"/>
      <c r="J478" s="73"/>
      <c r="K478" s="74"/>
      <c r="L478" s="75"/>
      <c r="M478" s="76"/>
      <c r="N478" s="46"/>
    </row>
    <row r="479" spans="1:14" ht="14.25" customHeight="1">
      <c r="A479" s="47"/>
      <c r="B479" s="36" t="s">
        <v>627</v>
      </c>
      <c r="C479" s="48">
        <f>SUM(I478:I509)</f>
        <v>11587137000</v>
      </c>
      <c r="D479" s="48">
        <f>SUM(J478:J509)</f>
        <v>11583874580</v>
      </c>
      <c r="E479" s="56" t="s">
        <v>78</v>
      </c>
      <c r="F479" s="49">
        <v>1</v>
      </c>
      <c r="G479" s="50"/>
      <c r="H479" s="41" t="s">
        <v>628</v>
      </c>
      <c r="I479" s="51">
        <v>3814000</v>
      </c>
      <c r="J479" s="52">
        <v>2874082</v>
      </c>
      <c r="K479" s="53" t="s">
        <v>110</v>
      </c>
      <c r="L479" s="53"/>
      <c r="M479" s="54"/>
      <c r="N479" s="55"/>
    </row>
    <row r="480" spans="1:14" ht="14.25" customHeight="1">
      <c r="A480" s="47"/>
      <c r="B480" s="36" t="s">
        <v>629</v>
      </c>
      <c r="C480" s="48"/>
      <c r="D480" s="37"/>
      <c r="E480" s="56" t="s">
        <v>89</v>
      </c>
      <c r="F480" s="49"/>
      <c r="G480" s="40"/>
      <c r="H480" s="41"/>
      <c r="I480" s="51"/>
      <c r="J480" s="52"/>
      <c r="K480" s="43" t="s">
        <v>630</v>
      </c>
      <c r="L480" s="53"/>
      <c r="M480" s="54"/>
      <c r="N480" s="57"/>
    </row>
    <row r="481" spans="1:14" ht="14.25" customHeight="1">
      <c r="A481" s="47"/>
      <c r="B481" s="36"/>
      <c r="C481" s="48" t="s">
        <v>91</v>
      </c>
      <c r="D481" s="48" t="s">
        <v>91</v>
      </c>
      <c r="E481" s="56"/>
      <c r="F481" s="49"/>
      <c r="G481" s="40"/>
      <c r="H481" s="41"/>
      <c r="I481" s="51"/>
      <c r="J481" s="52"/>
      <c r="K481" s="43" t="s">
        <v>631</v>
      </c>
      <c r="L481" s="53"/>
      <c r="M481" s="54"/>
      <c r="N481" s="57"/>
    </row>
    <row r="482" spans="2:14" ht="14.25" customHeight="1">
      <c r="B482" s="58"/>
      <c r="C482" s="48">
        <f>C479</f>
        <v>11587137000</v>
      </c>
      <c r="D482" s="48">
        <f>D479</f>
        <v>11583874580</v>
      </c>
      <c r="E482" s="56"/>
      <c r="F482" s="49"/>
      <c r="G482" s="50"/>
      <c r="H482" s="59"/>
      <c r="I482" s="60"/>
      <c r="J482" s="60"/>
      <c r="K482" s="43"/>
      <c r="L482" s="53"/>
      <c r="M482" s="54"/>
      <c r="N482" s="55"/>
    </row>
    <row r="483" spans="2:14" ht="14.25" customHeight="1">
      <c r="B483" s="36"/>
      <c r="C483" s="48"/>
      <c r="D483" s="48"/>
      <c r="E483" s="56" t="s">
        <v>632</v>
      </c>
      <c r="F483" s="49">
        <v>2</v>
      </c>
      <c r="G483" s="50"/>
      <c r="H483" s="59" t="s">
        <v>633</v>
      </c>
      <c r="I483" s="60">
        <v>12030000</v>
      </c>
      <c r="J483" s="60">
        <v>9657900</v>
      </c>
      <c r="K483" s="53" t="s">
        <v>110</v>
      </c>
      <c r="L483" s="53"/>
      <c r="M483" s="54"/>
      <c r="N483" s="55"/>
    </row>
    <row r="484" spans="2:14" ht="14.25" customHeight="1">
      <c r="B484" s="58"/>
      <c r="C484" s="48"/>
      <c r="D484" s="48"/>
      <c r="E484" s="56"/>
      <c r="F484" s="49"/>
      <c r="G484" s="50"/>
      <c r="H484" s="59"/>
      <c r="I484" s="60"/>
      <c r="J484" s="60"/>
      <c r="K484" s="65" t="s">
        <v>634</v>
      </c>
      <c r="L484" s="53"/>
      <c r="M484" s="54"/>
      <c r="N484" s="57"/>
    </row>
    <row r="485" spans="2:14" ht="14.25" customHeight="1">
      <c r="B485" s="58"/>
      <c r="C485" s="48"/>
      <c r="D485" s="48"/>
      <c r="E485" s="56"/>
      <c r="F485" s="49"/>
      <c r="G485" s="50"/>
      <c r="H485" s="59"/>
      <c r="I485" s="60"/>
      <c r="J485" s="60"/>
      <c r="K485" s="65" t="s">
        <v>635</v>
      </c>
      <c r="L485" s="53"/>
      <c r="M485" s="54"/>
      <c r="N485" s="57"/>
    </row>
    <row r="486" spans="2:14" ht="14.25" customHeight="1">
      <c r="B486" s="58"/>
      <c r="C486" s="48"/>
      <c r="D486" s="48"/>
      <c r="E486" s="56"/>
      <c r="F486" s="49"/>
      <c r="G486" s="50"/>
      <c r="H486" s="59"/>
      <c r="I486" s="60"/>
      <c r="J486" s="60"/>
      <c r="K486" s="43"/>
      <c r="L486" s="53"/>
      <c r="M486" s="54"/>
      <c r="N486" s="57"/>
    </row>
    <row r="487" spans="2:14" ht="14.25" customHeight="1">
      <c r="B487" s="58"/>
      <c r="C487" s="48"/>
      <c r="D487" s="48"/>
      <c r="E487" s="56"/>
      <c r="F487" s="49">
        <v>3</v>
      </c>
      <c r="G487" s="50"/>
      <c r="H487" s="59" t="s">
        <v>636</v>
      </c>
      <c r="I487" s="60">
        <v>10183799000</v>
      </c>
      <c r="J487" s="60">
        <v>10183799000</v>
      </c>
      <c r="K487" s="53" t="s">
        <v>110</v>
      </c>
      <c r="L487" s="53"/>
      <c r="M487" s="54"/>
      <c r="N487" s="46"/>
    </row>
    <row r="488" spans="2:14" ht="14.25" customHeight="1">
      <c r="B488" s="58"/>
      <c r="C488" s="48"/>
      <c r="D488" s="48"/>
      <c r="E488" s="56"/>
      <c r="F488" s="49"/>
      <c r="G488" s="50"/>
      <c r="H488" s="59"/>
      <c r="I488" s="60"/>
      <c r="J488" s="60"/>
      <c r="K488" s="43" t="s">
        <v>637</v>
      </c>
      <c r="L488" s="53"/>
      <c r="M488" s="54"/>
      <c r="N488" s="46"/>
    </row>
    <row r="489" spans="2:14" ht="14.25" customHeight="1">
      <c r="B489" s="58"/>
      <c r="C489" s="48"/>
      <c r="D489" s="48"/>
      <c r="E489" s="56"/>
      <c r="F489" s="49"/>
      <c r="G489" s="50"/>
      <c r="H489" s="59"/>
      <c r="I489" s="60"/>
      <c r="J489" s="60"/>
      <c r="K489" s="43" t="s">
        <v>638</v>
      </c>
      <c r="L489" s="53"/>
      <c r="M489" s="54"/>
      <c r="N489" s="46"/>
    </row>
    <row r="490" spans="2:14" ht="14.25" customHeight="1" thickBot="1">
      <c r="B490" s="86"/>
      <c r="C490" s="87"/>
      <c r="D490" s="87"/>
      <c r="E490" s="111"/>
      <c r="F490" s="89"/>
      <c r="G490" s="90"/>
      <c r="H490" s="91"/>
      <c r="I490" s="102"/>
      <c r="J490" s="102"/>
      <c r="K490" s="93"/>
      <c r="L490" s="112"/>
      <c r="M490" s="105"/>
      <c r="N490" s="46"/>
    </row>
    <row r="491" spans="2:14" ht="14.25" customHeight="1">
      <c r="B491" s="58"/>
      <c r="C491" s="48"/>
      <c r="D491" s="48"/>
      <c r="E491" s="56"/>
      <c r="F491" s="49">
        <v>4</v>
      </c>
      <c r="G491" s="50"/>
      <c r="H491" s="59" t="s">
        <v>639</v>
      </c>
      <c r="I491" s="60">
        <v>1387548000</v>
      </c>
      <c r="J491" s="60">
        <v>1387543598</v>
      </c>
      <c r="K491" s="53" t="s">
        <v>110</v>
      </c>
      <c r="L491" s="53"/>
      <c r="M491" s="54"/>
      <c r="N491" s="46"/>
    </row>
    <row r="492" spans="2:14" ht="14.25" customHeight="1">
      <c r="B492" s="58"/>
      <c r="C492" s="48"/>
      <c r="D492" s="48"/>
      <c r="E492" s="56"/>
      <c r="F492" s="49"/>
      <c r="G492" s="50"/>
      <c r="H492" s="59" t="s">
        <v>640</v>
      </c>
      <c r="I492" s="60"/>
      <c r="J492" s="60"/>
      <c r="K492" s="43" t="s">
        <v>641</v>
      </c>
      <c r="L492" s="53"/>
      <c r="M492" s="54"/>
      <c r="N492" s="46"/>
    </row>
    <row r="493" spans="2:14" ht="14.25" customHeight="1">
      <c r="B493" s="58"/>
      <c r="C493" s="48"/>
      <c r="D493" s="48"/>
      <c r="E493" s="56"/>
      <c r="F493" s="49"/>
      <c r="G493" s="50"/>
      <c r="H493" s="59"/>
      <c r="I493" s="60"/>
      <c r="J493" s="60"/>
      <c r="K493" s="43" t="s">
        <v>642</v>
      </c>
      <c r="L493" s="53"/>
      <c r="M493" s="54"/>
      <c r="N493" s="46"/>
    </row>
    <row r="494" spans="2:14" ht="14.25" customHeight="1">
      <c r="B494" s="58"/>
      <c r="C494" s="48"/>
      <c r="D494" s="48"/>
      <c r="E494" s="56"/>
      <c r="F494" s="49"/>
      <c r="G494" s="50"/>
      <c r="H494" s="59"/>
      <c r="I494" s="60"/>
      <c r="J494" s="60"/>
      <c r="K494" s="43"/>
      <c r="L494" s="53"/>
      <c r="M494" s="54"/>
      <c r="N494" s="46"/>
    </row>
    <row r="495" spans="2:14" ht="14.25" customHeight="1">
      <c r="B495" s="58"/>
      <c r="C495" s="48"/>
      <c r="D495" s="48"/>
      <c r="E495" s="56"/>
      <c r="F495" s="49"/>
      <c r="G495" s="50"/>
      <c r="H495" s="59"/>
      <c r="I495" s="60"/>
      <c r="J495" s="60"/>
      <c r="K495" s="65" t="s">
        <v>643</v>
      </c>
      <c r="L495" s="53"/>
      <c r="M495" s="54"/>
      <c r="N495" s="46"/>
    </row>
    <row r="496" spans="2:14" ht="14.25" customHeight="1">
      <c r="B496" s="58"/>
      <c r="C496" s="48"/>
      <c r="D496" s="48"/>
      <c r="E496" s="56"/>
      <c r="F496" s="49"/>
      <c r="G496" s="50"/>
      <c r="H496" s="59"/>
      <c r="I496" s="60"/>
      <c r="J496" s="60"/>
      <c r="K496" s="65" t="s">
        <v>644</v>
      </c>
      <c r="L496" s="53" t="s">
        <v>645</v>
      </c>
      <c r="M496" s="54" t="s">
        <v>646</v>
      </c>
      <c r="N496" s="46"/>
    </row>
    <row r="497" spans="2:14" ht="14.25" customHeight="1">
      <c r="B497" s="58"/>
      <c r="C497" s="48"/>
      <c r="D497" s="48"/>
      <c r="E497" s="56"/>
      <c r="F497" s="49"/>
      <c r="G497" s="50"/>
      <c r="H497" s="59"/>
      <c r="I497" s="60"/>
      <c r="J497" s="60"/>
      <c r="K497" s="65" t="s">
        <v>647</v>
      </c>
      <c r="L497" s="53" t="s">
        <v>648</v>
      </c>
      <c r="M497" s="54" t="s">
        <v>649</v>
      </c>
      <c r="N497" s="46"/>
    </row>
    <row r="498" spans="2:14" ht="14.25" customHeight="1">
      <c r="B498" s="58"/>
      <c r="C498" s="48"/>
      <c r="D498" s="48"/>
      <c r="E498" s="56"/>
      <c r="F498" s="49"/>
      <c r="G498" s="50"/>
      <c r="H498" s="59"/>
      <c r="I498" s="60"/>
      <c r="J498" s="60"/>
      <c r="K498" s="65" t="s">
        <v>650</v>
      </c>
      <c r="L498" s="53" t="s">
        <v>110</v>
      </c>
      <c r="M498" s="54" t="s">
        <v>651</v>
      </c>
      <c r="N498" s="46"/>
    </row>
    <row r="499" spans="2:14" ht="14.25" customHeight="1">
      <c r="B499" s="58"/>
      <c r="C499" s="48"/>
      <c r="D499" s="48"/>
      <c r="E499" s="56"/>
      <c r="F499" s="49"/>
      <c r="G499" s="50"/>
      <c r="H499" s="59"/>
      <c r="I499" s="60"/>
      <c r="J499" s="60"/>
      <c r="K499" s="65" t="s">
        <v>652</v>
      </c>
      <c r="L499" s="53" t="s">
        <v>653</v>
      </c>
      <c r="M499" s="54" t="s">
        <v>654</v>
      </c>
      <c r="N499" s="46"/>
    </row>
    <row r="500" spans="2:14" ht="14.25" customHeight="1">
      <c r="B500" s="58"/>
      <c r="C500" s="48"/>
      <c r="D500" s="48"/>
      <c r="E500" s="38"/>
      <c r="F500" s="49"/>
      <c r="G500" s="50"/>
      <c r="H500" s="59"/>
      <c r="I500" s="60"/>
      <c r="J500" s="60"/>
      <c r="K500" s="65" t="s">
        <v>655</v>
      </c>
      <c r="L500" s="53" t="s">
        <v>656</v>
      </c>
      <c r="M500" s="54" t="s">
        <v>657</v>
      </c>
      <c r="N500" s="55"/>
    </row>
    <row r="501" spans="2:14" ht="14.25" customHeight="1">
      <c r="B501" s="58"/>
      <c r="C501" s="64"/>
      <c r="D501" s="48"/>
      <c r="E501" s="38"/>
      <c r="F501" s="49"/>
      <c r="G501" s="50"/>
      <c r="H501" s="59"/>
      <c r="I501" s="60"/>
      <c r="J501" s="60"/>
      <c r="K501" s="43"/>
      <c r="L501" s="53"/>
      <c r="M501" s="54"/>
      <c r="N501" s="57"/>
    </row>
    <row r="502" spans="2:14" ht="14.25" customHeight="1">
      <c r="B502" s="58"/>
      <c r="C502" s="48"/>
      <c r="D502" s="48"/>
      <c r="E502" s="38"/>
      <c r="F502" s="49"/>
      <c r="G502" s="50"/>
      <c r="H502" s="59"/>
      <c r="I502" s="60"/>
      <c r="J502" s="60"/>
      <c r="K502" s="65" t="s">
        <v>658</v>
      </c>
      <c r="L502" s="53"/>
      <c r="M502" s="54"/>
      <c r="N502" s="46"/>
    </row>
    <row r="503" spans="2:14" ht="14.25" customHeight="1">
      <c r="B503" s="58"/>
      <c r="C503" s="64"/>
      <c r="D503" s="48"/>
      <c r="E503" s="56"/>
      <c r="F503" s="49"/>
      <c r="G503" s="50"/>
      <c r="H503" s="59"/>
      <c r="I503" s="60"/>
      <c r="J503" s="60"/>
      <c r="K503" s="65" t="s">
        <v>659</v>
      </c>
      <c r="L503" s="53" t="s">
        <v>660</v>
      </c>
      <c r="M503" s="54" t="s">
        <v>661</v>
      </c>
      <c r="N503" s="46"/>
    </row>
    <row r="504" spans="2:14" ht="14.25" customHeight="1">
      <c r="B504" s="58"/>
      <c r="C504" s="48"/>
      <c r="D504" s="48"/>
      <c r="E504" s="38"/>
      <c r="F504" s="49"/>
      <c r="G504" s="50"/>
      <c r="H504" s="59"/>
      <c r="I504" s="60"/>
      <c r="J504" s="60"/>
      <c r="K504" s="65" t="s">
        <v>662</v>
      </c>
      <c r="L504" s="53" t="s">
        <v>663</v>
      </c>
      <c r="M504" s="54" t="s">
        <v>664</v>
      </c>
      <c r="N504" s="55"/>
    </row>
    <row r="505" spans="2:14" ht="14.25" customHeight="1">
      <c r="B505" s="58"/>
      <c r="C505" s="64"/>
      <c r="D505" s="48"/>
      <c r="E505" s="38"/>
      <c r="F505" s="49"/>
      <c r="G505" s="50"/>
      <c r="H505" s="59"/>
      <c r="I505" s="60"/>
      <c r="J505" s="60"/>
      <c r="K505" s="65" t="s">
        <v>665</v>
      </c>
      <c r="L505" s="53" t="s">
        <v>666</v>
      </c>
      <c r="M505" s="54" t="s">
        <v>667</v>
      </c>
      <c r="N505" s="57"/>
    </row>
    <row r="506" spans="2:14" ht="14.25" customHeight="1">
      <c r="B506" s="58"/>
      <c r="C506" s="48"/>
      <c r="D506" s="48"/>
      <c r="E506" s="38"/>
      <c r="F506" s="49"/>
      <c r="G506" s="50"/>
      <c r="H506" s="59"/>
      <c r="I506" s="60"/>
      <c r="J506" s="60"/>
      <c r="K506" s="43"/>
      <c r="L506" s="53"/>
      <c r="M506" s="54"/>
      <c r="N506" s="55"/>
    </row>
    <row r="507" spans="2:14" ht="14.25" customHeight="1">
      <c r="B507" s="58"/>
      <c r="C507" s="64"/>
      <c r="D507" s="48"/>
      <c r="E507" s="56" t="s">
        <v>78</v>
      </c>
      <c r="F507" s="49">
        <v>5</v>
      </c>
      <c r="G507" s="50"/>
      <c r="H507" s="59" t="s">
        <v>99</v>
      </c>
      <c r="I507" s="60">
        <v>-54000</v>
      </c>
      <c r="J507" s="60">
        <v>0</v>
      </c>
      <c r="K507" s="53" t="s">
        <v>110</v>
      </c>
      <c r="L507" s="53"/>
      <c r="M507" s="54"/>
      <c r="N507" s="57"/>
    </row>
    <row r="508" spans="2:14" ht="14.25" customHeight="1">
      <c r="B508" s="58"/>
      <c r="C508" s="48"/>
      <c r="D508" s="48"/>
      <c r="E508" s="56" t="s">
        <v>89</v>
      </c>
      <c r="F508" s="49"/>
      <c r="G508" s="50"/>
      <c r="H508" s="59"/>
      <c r="I508" s="60"/>
      <c r="J508" s="60"/>
      <c r="K508" s="53"/>
      <c r="L508" s="53"/>
      <c r="M508" s="54"/>
      <c r="N508" s="46"/>
    </row>
    <row r="509" spans="2:14" ht="14.25" customHeight="1" thickBot="1">
      <c r="B509" s="86"/>
      <c r="C509" s="87"/>
      <c r="D509" s="87"/>
      <c r="E509" s="38"/>
      <c r="F509" s="49"/>
      <c r="G509" s="50"/>
      <c r="H509" s="59"/>
      <c r="I509" s="92"/>
      <c r="J509" s="92"/>
      <c r="K509" s="93"/>
      <c r="L509" s="94"/>
      <c r="M509" s="95"/>
      <c r="N509" s="46"/>
    </row>
    <row r="510" spans="2:14" ht="14.25" customHeight="1">
      <c r="B510" s="67"/>
      <c r="C510" s="68"/>
      <c r="D510" s="68"/>
      <c r="E510" s="69"/>
      <c r="F510" s="70"/>
      <c r="G510" s="71"/>
      <c r="H510" s="72"/>
      <c r="I510" s="73"/>
      <c r="J510" s="73"/>
      <c r="K510" s="74"/>
      <c r="L510" s="75"/>
      <c r="M510" s="76"/>
      <c r="N510" s="46"/>
    </row>
    <row r="511" spans="1:14" ht="14.25" customHeight="1">
      <c r="A511" s="47"/>
      <c r="B511" s="36" t="s">
        <v>668</v>
      </c>
      <c r="C511" s="48">
        <f>SUM(I510:I515)</f>
        <v>5375000</v>
      </c>
      <c r="D511" s="48">
        <f>SUM(J510:J515)</f>
        <v>5374050</v>
      </c>
      <c r="E511" s="56" t="s">
        <v>669</v>
      </c>
      <c r="F511" s="49">
        <v>1</v>
      </c>
      <c r="G511" s="50"/>
      <c r="H511" s="41" t="s">
        <v>670</v>
      </c>
      <c r="I511" s="51">
        <v>5375000</v>
      </c>
      <c r="J511" s="52">
        <v>5374050</v>
      </c>
      <c r="K511" s="106" t="s">
        <v>671</v>
      </c>
      <c r="L511" s="132" t="s">
        <v>350</v>
      </c>
      <c r="M511" s="110" t="s">
        <v>350</v>
      </c>
      <c r="N511" s="55"/>
    </row>
    <row r="512" spans="1:14" ht="14.25" customHeight="1">
      <c r="A512" s="47"/>
      <c r="B512" s="36" t="s">
        <v>672</v>
      </c>
      <c r="C512" s="48"/>
      <c r="D512" s="37"/>
      <c r="E512" s="56"/>
      <c r="F512" s="49"/>
      <c r="G512" s="40"/>
      <c r="H512" s="41"/>
      <c r="I512" s="51"/>
      <c r="J512" s="52"/>
      <c r="K512" s="43"/>
      <c r="L512" s="53"/>
      <c r="M512" s="54"/>
      <c r="N512" s="57"/>
    </row>
    <row r="513" spans="2:14" ht="14.25" customHeight="1">
      <c r="B513" s="58"/>
      <c r="C513" s="48" t="s">
        <v>91</v>
      </c>
      <c r="D513" s="48" t="s">
        <v>91</v>
      </c>
      <c r="E513" s="56"/>
      <c r="F513" s="49"/>
      <c r="G513" s="50"/>
      <c r="H513" s="59"/>
      <c r="I513" s="60"/>
      <c r="J513" s="60"/>
      <c r="K513" s="43"/>
      <c r="L513" s="53"/>
      <c r="M513" s="54"/>
      <c r="N513" s="55"/>
    </row>
    <row r="514" spans="2:14" ht="14.25" customHeight="1">
      <c r="B514" s="36"/>
      <c r="C514" s="48">
        <f>C511</f>
        <v>5375000</v>
      </c>
      <c r="D514" s="48">
        <f>D511</f>
        <v>5374050</v>
      </c>
      <c r="E514" s="56"/>
      <c r="F514" s="49"/>
      <c r="G514" s="50"/>
      <c r="H514" s="59"/>
      <c r="I514" s="60"/>
      <c r="J514" s="60"/>
      <c r="K514" s="43"/>
      <c r="L514" s="53"/>
      <c r="M514" s="54"/>
      <c r="N514" s="55"/>
    </row>
    <row r="515" spans="2:14" ht="14.25" customHeight="1" thickBot="1">
      <c r="B515" s="58"/>
      <c r="C515" s="48"/>
      <c r="D515" s="48"/>
      <c r="E515" s="56"/>
      <c r="F515" s="49"/>
      <c r="G515" s="50"/>
      <c r="H515" s="59"/>
      <c r="I515" s="60"/>
      <c r="J515" s="60"/>
      <c r="K515" s="43"/>
      <c r="L515" s="53"/>
      <c r="M515" s="54"/>
      <c r="N515" s="46"/>
    </row>
    <row r="516" spans="2:14" ht="14.25" customHeight="1">
      <c r="B516" s="67"/>
      <c r="C516" s="68"/>
      <c r="D516" s="68"/>
      <c r="E516" s="69"/>
      <c r="F516" s="70"/>
      <c r="G516" s="71"/>
      <c r="H516" s="72"/>
      <c r="I516" s="73"/>
      <c r="J516" s="73"/>
      <c r="K516" s="74"/>
      <c r="L516" s="75"/>
      <c r="M516" s="76"/>
      <c r="N516" s="46"/>
    </row>
    <row r="517" spans="1:14" ht="14.25" customHeight="1">
      <c r="A517" s="47"/>
      <c r="B517" s="36" t="s">
        <v>673</v>
      </c>
      <c r="C517" s="48">
        <f>SUM(I516:I537)</f>
        <v>8346796000</v>
      </c>
      <c r="D517" s="48">
        <f>SUM(J516:J537)</f>
        <v>8306074471</v>
      </c>
      <c r="E517" s="38" t="s">
        <v>674</v>
      </c>
      <c r="F517" s="49">
        <v>1</v>
      </c>
      <c r="G517" s="50"/>
      <c r="H517" s="41" t="s">
        <v>675</v>
      </c>
      <c r="I517" s="51">
        <v>1931000</v>
      </c>
      <c r="J517" s="52">
        <v>1120133</v>
      </c>
      <c r="K517" s="43" t="s">
        <v>676</v>
      </c>
      <c r="L517" s="53" t="s">
        <v>401</v>
      </c>
      <c r="M517" s="54" t="s">
        <v>119</v>
      </c>
      <c r="N517" s="55"/>
    </row>
    <row r="518" spans="1:14" ht="14.25" customHeight="1">
      <c r="A518" s="47"/>
      <c r="B518" s="36"/>
      <c r="C518" s="48"/>
      <c r="D518" s="37"/>
      <c r="E518" s="56"/>
      <c r="F518" s="49"/>
      <c r="G518" s="40"/>
      <c r="H518" s="41"/>
      <c r="I518" s="51"/>
      <c r="J518" s="52"/>
      <c r="K518" s="43" t="s">
        <v>677</v>
      </c>
      <c r="L518" s="53" t="s">
        <v>401</v>
      </c>
      <c r="M518" s="54" t="s">
        <v>678</v>
      </c>
      <c r="N518" s="57"/>
    </row>
    <row r="519" spans="2:14" ht="14.25" customHeight="1">
      <c r="B519" s="58"/>
      <c r="C519" s="48" t="s">
        <v>679</v>
      </c>
      <c r="D519" s="48" t="s">
        <v>679</v>
      </c>
      <c r="E519" s="56"/>
      <c r="F519" s="49"/>
      <c r="G519" s="50"/>
      <c r="H519" s="59"/>
      <c r="I519" s="60"/>
      <c r="J519" s="60"/>
      <c r="K519" s="43" t="s">
        <v>680</v>
      </c>
      <c r="L519" s="53" t="s">
        <v>401</v>
      </c>
      <c r="M519" s="54" t="s">
        <v>539</v>
      </c>
      <c r="N519" s="55"/>
    </row>
    <row r="520" spans="2:14" ht="14.25" customHeight="1">
      <c r="B520" s="36"/>
      <c r="C520" s="48">
        <v>992000000</v>
      </c>
      <c r="D520" s="48">
        <v>992000000</v>
      </c>
      <c r="E520" s="56"/>
      <c r="F520" s="49"/>
      <c r="G520" s="50"/>
      <c r="H520" s="59"/>
      <c r="I520" s="60"/>
      <c r="J520" s="42"/>
      <c r="K520" s="43" t="s">
        <v>681</v>
      </c>
      <c r="L520" s="53" t="s">
        <v>401</v>
      </c>
      <c r="M520" s="54" t="s">
        <v>682</v>
      </c>
      <c r="N520" s="55"/>
    </row>
    <row r="521" spans="2:14" ht="14.25" customHeight="1">
      <c r="B521" s="58"/>
      <c r="C521" s="48" t="s">
        <v>88</v>
      </c>
      <c r="D521" s="48" t="s">
        <v>88</v>
      </c>
      <c r="E521" s="56"/>
      <c r="F521" s="49"/>
      <c r="G521" s="40"/>
      <c r="H521" s="41"/>
      <c r="I521" s="60"/>
      <c r="J521" s="60"/>
      <c r="K521" s="43" t="s">
        <v>683</v>
      </c>
      <c r="L521" s="53" t="s">
        <v>401</v>
      </c>
      <c r="M521" s="54" t="s">
        <v>684</v>
      </c>
      <c r="N521" s="57"/>
    </row>
    <row r="522" spans="2:14" ht="14.25" customHeight="1">
      <c r="B522" s="36"/>
      <c r="C522" s="48">
        <v>5239558000</v>
      </c>
      <c r="D522" s="48">
        <v>5239454000</v>
      </c>
      <c r="E522" s="56"/>
      <c r="F522" s="49"/>
      <c r="G522" s="50"/>
      <c r="H522" s="59"/>
      <c r="I522" s="60"/>
      <c r="J522" s="60"/>
      <c r="K522" s="43" t="s">
        <v>685</v>
      </c>
      <c r="L522" s="53" t="s">
        <v>401</v>
      </c>
      <c r="M522" s="54" t="s">
        <v>686</v>
      </c>
      <c r="N522" s="46"/>
    </row>
    <row r="523" spans="2:14" ht="14.25" customHeight="1">
      <c r="B523" s="58"/>
      <c r="C523" s="48" t="s">
        <v>91</v>
      </c>
      <c r="D523" s="48" t="s">
        <v>91</v>
      </c>
      <c r="E523" s="56"/>
      <c r="F523" s="49"/>
      <c r="G523" s="50"/>
      <c r="H523" s="59"/>
      <c r="I523" s="60"/>
      <c r="J523" s="60"/>
      <c r="K523" s="43"/>
      <c r="L523" s="53"/>
      <c r="M523" s="54"/>
      <c r="N523" s="46"/>
    </row>
    <row r="524" spans="2:14" ht="14.25" customHeight="1">
      <c r="B524" s="58"/>
      <c r="C524" s="48">
        <f>C517-C520-C522</f>
        <v>2115238000</v>
      </c>
      <c r="D524" s="48">
        <f>D517-D520-D522</f>
        <v>2074620471</v>
      </c>
      <c r="E524" s="56"/>
      <c r="F524" s="49">
        <v>2</v>
      </c>
      <c r="G524" s="50"/>
      <c r="H524" s="59" t="s">
        <v>687</v>
      </c>
      <c r="I524" s="60">
        <v>8315041000</v>
      </c>
      <c r="J524" s="60">
        <v>8275085172</v>
      </c>
      <c r="K524" s="53" t="s">
        <v>110</v>
      </c>
      <c r="L524" s="53"/>
      <c r="M524" s="54"/>
      <c r="N524" s="46"/>
    </row>
    <row r="525" spans="2:14" ht="14.25" customHeight="1">
      <c r="B525" s="58"/>
      <c r="C525" s="48"/>
      <c r="D525" s="48"/>
      <c r="E525" s="56"/>
      <c r="F525" s="49"/>
      <c r="G525" s="50"/>
      <c r="H525" s="59"/>
      <c r="I525" s="60"/>
      <c r="J525" s="42"/>
      <c r="K525" s="65" t="s">
        <v>688</v>
      </c>
      <c r="L525" s="53"/>
      <c r="M525" s="54"/>
      <c r="N525" s="46"/>
    </row>
    <row r="526" spans="2:14" ht="14.25" customHeight="1">
      <c r="B526" s="58"/>
      <c r="C526" s="48"/>
      <c r="D526" s="48"/>
      <c r="E526" s="56"/>
      <c r="F526" s="49"/>
      <c r="G526" s="50"/>
      <c r="H526" s="59"/>
      <c r="I526" s="60"/>
      <c r="J526" s="42"/>
      <c r="K526" s="43" t="s">
        <v>689</v>
      </c>
      <c r="L526" s="53"/>
      <c r="M526" s="54"/>
      <c r="N526" s="46"/>
    </row>
    <row r="527" spans="2:14" ht="14.25" customHeight="1">
      <c r="B527" s="58"/>
      <c r="C527" s="48"/>
      <c r="D527" s="48"/>
      <c r="E527" s="56"/>
      <c r="F527" s="49"/>
      <c r="G527" s="40"/>
      <c r="H527" s="41"/>
      <c r="I527" s="60"/>
      <c r="J527" s="60"/>
      <c r="K527" s="65" t="s">
        <v>690</v>
      </c>
      <c r="L527" s="53"/>
      <c r="M527" s="54"/>
      <c r="N527" s="46"/>
    </row>
    <row r="528" spans="2:14" ht="14.25" customHeight="1">
      <c r="B528" s="58"/>
      <c r="C528" s="48"/>
      <c r="D528" s="48"/>
      <c r="E528" s="38"/>
      <c r="F528" s="49"/>
      <c r="G528" s="50"/>
      <c r="H528" s="59"/>
      <c r="I528" s="60"/>
      <c r="J528" s="60"/>
      <c r="K528" s="65" t="s">
        <v>691</v>
      </c>
      <c r="L528" s="53"/>
      <c r="M528" s="54"/>
      <c r="N528" s="55"/>
    </row>
    <row r="529" spans="2:14" ht="14.25" customHeight="1">
      <c r="B529" s="58"/>
      <c r="C529" s="64"/>
      <c r="D529" s="48"/>
      <c r="E529" s="38"/>
      <c r="F529" s="49"/>
      <c r="G529" s="50"/>
      <c r="H529" s="59"/>
      <c r="I529" s="60"/>
      <c r="J529" s="60"/>
      <c r="K529" s="65" t="s">
        <v>692</v>
      </c>
      <c r="L529" s="53"/>
      <c r="M529" s="54"/>
      <c r="N529" s="57"/>
    </row>
    <row r="530" spans="2:14" ht="14.25" customHeight="1">
      <c r="B530" s="58"/>
      <c r="C530" s="48"/>
      <c r="D530" s="48"/>
      <c r="E530" s="38"/>
      <c r="F530" s="49"/>
      <c r="G530" s="50"/>
      <c r="H530" s="59"/>
      <c r="I530" s="60"/>
      <c r="J530" s="60"/>
      <c r="K530" s="65" t="s">
        <v>693</v>
      </c>
      <c r="L530" s="53"/>
      <c r="M530" s="54"/>
      <c r="N530" s="46"/>
    </row>
    <row r="531" spans="2:14" ht="14.25" customHeight="1">
      <c r="B531" s="58"/>
      <c r="C531" s="64"/>
      <c r="D531" s="48"/>
      <c r="E531" s="38"/>
      <c r="F531" s="49"/>
      <c r="G531" s="50"/>
      <c r="H531" s="59"/>
      <c r="I531" s="60"/>
      <c r="J531" s="42"/>
      <c r="K531" s="43"/>
      <c r="L531" s="53"/>
      <c r="M531" s="54"/>
      <c r="N531" s="46"/>
    </row>
    <row r="532" spans="2:14" ht="14.25" customHeight="1">
      <c r="B532" s="58"/>
      <c r="C532" s="64"/>
      <c r="D532" s="48"/>
      <c r="E532" s="38"/>
      <c r="F532" s="49">
        <v>3</v>
      </c>
      <c r="G532" s="50"/>
      <c r="H532" s="59" t="s">
        <v>694</v>
      </c>
      <c r="I532" s="60">
        <v>29870000</v>
      </c>
      <c r="J532" s="60">
        <v>29869166</v>
      </c>
      <c r="K532" s="53" t="s">
        <v>110</v>
      </c>
      <c r="L532" s="53"/>
      <c r="M532" s="54"/>
      <c r="N532" s="46"/>
    </row>
    <row r="533" spans="2:14" ht="14.25" customHeight="1">
      <c r="B533" s="58"/>
      <c r="C533" s="64"/>
      <c r="D533" s="48"/>
      <c r="E533" s="38"/>
      <c r="F533" s="49"/>
      <c r="G533" s="50"/>
      <c r="H533" s="59"/>
      <c r="I533" s="60"/>
      <c r="J533" s="60"/>
      <c r="K533" s="43" t="s">
        <v>695</v>
      </c>
      <c r="L533" s="53"/>
      <c r="M533" s="54"/>
      <c r="N533" s="46"/>
    </row>
    <row r="534" spans="2:14" ht="14.25" customHeight="1">
      <c r="B534" s="58"/>
      <c r="C534" s="64"/>
      <c r="D534" s="48"/>
      <c r="E534" s="38"/>
      <c r="F534" s="49"/>
      <c r="G534" s="50"/>
      <c r="H534" s="59"/>
      <c r="I534" s="60"/>
      <c r="J534" s="60"/>
      <c r="K534" s="43" t="s">
        <v>696</v>
      </c>
      <c r="L534" s="53"/>
      <c r="M534" s="54"/>
      <c r="N534" s="46"/>
    </row>
    <row r="535" spans="2:14" ht="14.25" customHeight="1">
      <c r="B535" s="58"/>
      <c r="C535" s="64"/>
      <c r="D535" s="48"/>
      <c r="E535" s="38"/>
      <c r="F535" s="49"/>
      <c r="G535" s="50"/>
      <c r="H535" s="59"/>
      <c r="I535" s="60"/>
      <c r="J535" s="60"/>
      <c r="K535" s="43"/>
      <c r="L535" s="53"/>
      <c r="M535" s="54"/>
      <c r="N535" s="46"/>
    </row>
    <row r="536" spans="2:14" ht="14.25" customHeight="1">
      <c r="B536" s="58"/>
      <c r="C536" s="64"/>
      <c r="D536" s="48"/>
      <c r="E536" s="38"/>
      <c r="F536" s="49">
        <v>4</v>
      </c>
      <c r="G536" s="50"/>
      <c r="H536" s="59" t="s">
        <v>99</v>
      </c>
      <c r="I536" s="60">
        <v>-46000</v>
      </c>
      <c r="J536" s="60">
        <v>0</v>
      </c>
      <c r="K536" s="53" t="s">
        <v>110</v>
      </c>
      <c r="L536" s="53"/>
      <c r="M536" s="54"/>
      <c r="N536" s="46"/>
    </row>
    <row r="537" spans="2:14" ht="14.25" customHeight="1" thickBot="1">
      <c r="B537" s="86"/>
      <c r="C537" s="87"/>
      <c r="D537" s="87"/>
      <c r="E537" s="88"/>
      <c r="F537" s="89"/>
      <c r="G537" s="90"/>
      <c r="H537" s="91"/>
      <c r="I537" s="92"/>
      <c r="J537" s="92"/>
      <c r="K537" s="93"/>
      <c r="L537" s="94"/>
      <c r="M537" s="95"/>
      <c r="N537" s="46"/>
    </row>
    <row r="538" spans="2:14" ht="14.25" customHeight="1" hidden="1">
      <c r="B538" s="36"/>
      <c r="C538" s="37"/>
      <c r="D538" s="37"/>
      <c r="E538" s="38"/>
      <c r="F538" s="39"/>
      <c r="G538" s="40"/>
      <c r="H538" s="41"/>
      <c r="I538" s="42"/>
      <c r="J538" s="42"/>
      <c r="K538" s="43"/>
      <c r="L538" s="44"/>
      <c r="M538" s="45"/>
      <c r="N538" s="46"/>
    </row>
    <row r="539" spans="1:14" ht="14.25" customHeight="1">
      <c r="A539" s="47"/>
      <c r="B539" s="36" t="s">
        <v>697</v>
      </c>
      <c r="C539" s="48">
        <f>SUM(I538:I603)</f>
        <v>69558689000</v>
      </c>
      <c r="D539" s="48">
        <f>SUM(J538:J603)</f>
        <v>68809001578</v>
      </c>
      <c r="E539" s="38" t="s">
        <v>698</v>
      </c>
      <c r="F539" s="49">
        <v>1</v>
      </c>
      <c r="G539" s="50"/>
      <c r="H539" s="41" t="s">
        <v>699</v>
      </c>
      <c r="I539" s="51">
        <v>17464000</v>
      </c>
      <c r="J539" s="52">
        <v>13820030</v>
      </c>
      <c r="K539" s="53" t="s">
        <v>110</v>
      </c>
      <c r="L539" s="53"/>
      <c r="M539" s="54"/>
      <c r="N539" s="55"/>
    </row>
    <row r="540" spans="1:14" ht="14.25" customHeight="1">
      <c r="A540" s="47"/>
      <c r="B540" s="36"/>
      <c r="C540" s="48"/>
      <c r="D540" s="37"/>
      <c r="E540" s="56"/>
      <c r="F540" s="49"/>
      <c r="G540" s="40"/>
      <c r="H540" s="41"/>
      <c r="I540" s="51"/>
      <c r="J540" s="52"/>
      <c r="K540" s="65" t="s">
        <v>700</v>
      </c>
      <c r="L540" s="53"/>
      <c r="M540" s="54"/>
      <c r="N540" s="57"/>
    </row>
    <row r="541" spans="2:14" ht="14.25" customHeight="1">
      <c r="B541" s="58"/>
      <c r="C541" s="48" t="s">
        <v>83</v>
      </c>
      <c r="D541" s="48" t="s">
        <v>83</v>
      </c>
      <c r="E541" s="56"/>
      <c r="F541" s="49"/>
      <c r="G541" s="50"/>
      <c r="H541" s="59"/>
      <c r="I541" s="60"/>
      <c r="J541" s="60"/>
      <c r="K541" s="65" t="s">
        <v>701</v>
      </c>
      <c r="L541" s="53"/>
      <c r="M541" s="54"/>
      <c r="N541" s="55"/>
    </row>
    <row r="542" spans="2:14" ht="14.25" customHeight="1">
      <c r="B542" s="36"/>
      <c r="C542" s="48">
        <f>5317000+42000+13502403000+50400000+4006969000+2835234000</f>
        <v>20400365000</v>
      </c>
      <c r="D542" s="48">
        <f>4962612+840044+13296820705+43271000+4111675000+2731106000</f>
        <v>20188675361</v>
      </c>
      <c r="E542" s="56"/>
      <c r="F542" s="49"/>
      <c r="G542" s="50"/>
      <c r="H542" s="59"/>
      <c r="I542" s="60"/>
      <c r="J542" s="42"/>
      <c r="K542" s="43" t="s">
        <v>702</v>
      </c>
      <c r="L542" s="53"/>
      <c r="M542" s="54"/>
      <c r="N542" s="55"/>
    </row>
    <row r="543" spans="2:14" ht="14.25" customHeight="1">
      <c r="B543" s="58"/>
      <c r="C543" s="48" t="s">
        <v>88</v>
      </c>
      <c r="D543" s="48" t="s">
        <v>88</v>
      </c>
      <c r="E543" s="56"/>
      <c r="F543" s="49"/>
      <c r="G543" s="40"/>
      <c r="H543" s="41"/>
      <c r="I543" s="60"/>
      <c r="J543" s="60"/>
      <c r="K543" s="43" t="s">
        <v>703</v>
      </c>
      <c r="L543" s="53"/>
      <c r="M543" s="54"/>
      <c r="N543" s="57"/>
    </row>
    <row r="544" spans="2:14" ht="14.25" customHeight="1">
      <c r="B544" s="58"/>
      <c r="C544" s="48">
        <f>13006000+922242000+160105000+60000000</f>
        <v>1155353000</v>
      </c>
      <c r="D544" s="48">
        <f>10236989+1363315000+157540000+45628000</f>
        <v>1576719989</v>
      </c>
      <c r="E544" s="56"/>
      <c r="F544" s="49"/>
      <c r="G544" s="50"/>
      <c r="H544" s="59"/>
      <c r="I544" s="60"/>
      <c r="J544" s="60"/>
      <c r="K544" s="43"/>
      <c r="L544" s="53"/>
      <c r="M544" s="54"/>
      <c r="N544" s="46"/>
    </row>
    <row r="545" spans="2:14" ht="14.25" customHeight="1">
      <c r="B545" s="58"/>
      <c r="C545" s="48" t="s">
        <v>91</v>
      </c>
      <c r="D545" s="48" t="s">
        <v>91</v>
      </c>
      <c r="E545" s="56"/>
      <c r="F545" s="49">
        <v>2</v>
      </c>
      <c r="G545" s="50"/>
      <c r="H545" s="59" t="s">
        <v>704</v>
      </c>
      <c r="I545" s="60">
        <v>17196586000</v>
      </c>
      <c r="J545" s="60">
        <v>17195990900</v>
      </c>
      <c r="K545" s="65" t="s">
        <v>705</v>
      </c>
      <c r="L545" s="132" t="s">
        <v>401</v>
      </c>
      <c r="M545" s="54" t="s">
        <v>706</v>
      </c>
      <c r="N545" s="46"/>
    </row>
    <row r="546" spans="2:14" ht="14.25" customHeight="1">
      <c r="B546" s="58"/>
      <c r="C546" s="48">
        <f>C539-C542-C544</f>
        <v>48002971000</v>
      </c>
      <c r="D546" s="48">
        <f>D539-D542-D544</f>
        <v>47043606228</v>
      </c>
      <c r="E546" s="56"/>
      <c r="F546" s="49"/>
      <c r="G546" s="50"/>
      <c r="H546" s="59"/>
      <c r="I546" s="60"/>
      <c r="J546" s="60"/>
      <c r="K546" s="43" t="s">
        <v>707</v>
      </c>
      <c r="L546" s="53"/>
      <c r="M546" s="54" t="s">
        <v>708</v>
      </c>
      <c r="N546" s="46"/>
    </row>
    <row r="547" spans="2:14" ht="14.25" customHeight="1">
      <c r="B547" s="58"/>
      <c r="C547" s="48"/>
      <c r="D547" s="48"/>
      <c r="E547" s="56"/>
      <c r="F547" s="49"/>
      <c r="G547" s="50"/>
      <c r="H547" s="59"/>
      <c r="I547" s="60"/>
      <c r="J547" s="60"/>
      <c r="K547" s="65" t="s">
        <v>709</v>
      </c>
      <c r="L547" s="53"/>
      <c r="M547" s="54"/>
      <c r="N547" s="46"/>
    </row>
    <row r="548" spans="2:14" ht="14.25" customHeight="1">
      <c r="B548" s="58"/>
      <c r="C548" s="48"/>
      <c r="D548" s="48"/>
      <c r="E548" s="56"/>
      <c r="F548" s="49"/>
      <c r="G548" s="50"/>
      <c r="H548" s="59"/>
      <c r="I548" s="60"/>
      <c r="J548" s="60"/>
      <c r="K548" s="43"/>
      <c r="L548" s="53"/>
      <c r="M548" s="54"/>
      <c r="N548" s="46"/>
    </row>
    <row r="549" spans="2:14" ht="14.25" customHeight="1">
      <c r="B549" s="58"/>
      <c r="C549" s="48"/>
      <c r="D549" s="48"/>
      <c r="E549" s="56"/>
      <c r="F549" s="49">
        <v>3</v>
      </c>
      <c r="G549" s="50"/>
      <c r="H549" s="59" t="s">
        <v>710</v>
      </c>
      <c r="I549" s="60">
        <v>1133702000</v>
      </c>
      <c r="J549" s="60">
        <v>1096541000</v>
      </c>
      <c r="K549" s="65" t="s">
        <v>711</v>
      </c>
      <c r="L549" s="132" t="s">
        <v>401</v>
      </c>
      <c r="M549" s="54" t="s">
        <v>712</v>
      </c>
      <c r="N549" s="46"/>
    </row>
    <row r="550" spans="2:14" ht="14.25" customHeight="1">
      <c r="B550" s="58"/>
      <c r="C550" s="48"/>
      <c r="D550" s="48"/>
      <c r="E550" s="56"/>
      <c r="F550" s="49"/>
      <c r="G550" s="50"/>
      <c r="H550" s="59"/>
      <c r="I550" s="60"/>
      <c r="J550" s="60"/>
      <c r="K550" s="43" t="s">
        <v>713</v>
      </c>
      <c r="L550" s="53"/>
      <c r="M550" s="54"/>
      <c r="N550" s="46"/>
    </row>
    <row r="551" spans="2:14" ht="14.25" customHeight="1">
      <c r="B551" s="58"/>
      <c r="C551" s="48"/>
      <c r="D551" s="48"/>
      <c r="E551" s="56"/>
      <c r="F551" s="49"/>
      <c r="G551" s="50"/>
      <c r="H551" s="59"/>
      <c r="I551" s="60"/>
      <c r="J551" s="60"/>
      <c r="K551" s="43" t="s">
        <v>714</v>
      </c>
      <c r="L551" s="53"/>
      <c r="M551" s="54"/>
      <c r="N551" s="46"/>
    </row>
    <row r="552" spans="2:14" ht="14.25" customHeight="1">
      <c r="B552" s="58"/>
      <c r="C552" s="48"/>
      <c r="D552" s="48"/>
      <c r="E552" s="56"/>
      <c r="F552" s="49"/>
      <c r="G552" s="50"/>
      <c r="H552" s="59"/>
      <c r="I552" s="60"/>
      <c r="J552" s="60"/>
      <c r="K552" s="43"/>
      <c r="L552" s="53"/>
      <c r="M552" s="54"/>
      <c r="N552" s="46"/>
    </row>
    <row r="553" spans="2:14" ht="14.25" customHeight="1">
      <c r="B553" s="58"/>
      <c r="C553" s="48"/>
      <c r="D553" s="48"/>
      <c r="E553" s="56"/>
      <c r="F553" s="49">
        <v>4</v>
      </c>
      <c r="G553" s="50"/>
      <c r="H553" s="59" t="s">
        <v>715</v>
      </c>
      <c r="I553" s="60">
        <v>101830000</v>
      </c>
      <c r="J553" s="60">
        <v>94075000</v>
      </c>
      <c r="K553" s="65" t="s">
        <v>716</v>
      </c>
      <c r="L553" s="132" t="s">
        <v>401</v>
      </c>
      <c r="M553" s="54" t="s">
        <v>717</v>
      </c>
      <c r="N553" s="46"/>
    </row>
    <row r="554" spans="2:14" ht="14.25" customHeight="1">
      <c r="B554" s="58"/>
      <c r="C554" s="48"/>
      <c r="D554" s="48"/>
      <c r="E554" s="56"/>
      <c r="F554" s="49"/>
      <c r="G554" s="50"/>
      <c r="H554" s="59"/>
      <c r="I554" s="60"/>
      <c r="J554" s="60"/>
      <c r="K554" s="43" t="s">
        <v>718</v>
      </c>
      <c r="L554" s="53"/>
      <c r="M554" s="54"/>
      <c r="N554" s="46"/>
    </row>
    <row r="555" spans="2:14" ht="14.25" customHeight="1">
      <c r="B555" s="58"/>
      <c r="C555" s="48"/>
      <c r="D555" s="48"/>
      <c r="E555" s="56"/>
      <c r="F555" s="49"/>
      <c r="G555" s="50"/>
      <c r="H555" s="59"/>
      <c r="I555" s="60"/>
      <c r="J555" s="60"/>
      <c r="K555" s="43" t="s">
        <v>719</v>
      </c>
      <c r="L555" s="53"/>
      <c r="M555" s="54"/>
      <c r="N555" s="46"/>
    </row>
    <row r="556" spans="2:14" ht="14.25" customHeight="1">
      <c r="B556" s="58"/>
      <c r="C556" s="48"/>
      <c r="D556" s="48"/>
      <c r="E556" s="56"/>
      <c r="F556" s="49"/>
      <c r="G556" s="50"/>
      <c r="H556" s="59"/>
      <c r="I556" s="60"/>
      <c r="J556" s="60"/>
      <c r="K556" s="43"/>
      <c r="L556" s="53"/>
      <c r="M556" s="54"/>
      <c r="N556" s="46"/>
    </row>
    <row r="557" spans="2:14" ht="14.25" customHeight="1">
      <c r="B557" s="58"/>
      <c r="C557" s="48"/>
      <c r="D557" s="48"/>
      <c r="E557" s="56"/>
      <c r="F557" s="49">
        <v>5</v>
      </c>
      <c r="G557" s="50"/>
      <c r="H557" s="61" t="s">
        <v>720</v>
      </c>
      <c r="I557" s="60">
        <v>168000</v>
      </c>
      <c r="J557" s="60">
        <v>0</v>
      </c>
      <c r="K557" s="53" t="s">
        <v>110</v>
      </c>
      <c r="L557" s="53"/>
      <c r="M557" s="54"/>
      <c r="N557" s="46"/>
    </row>
    <row r="558" spans="2:14" ht="14.25" customHeight="1">
      <c r="B558" s="58"/>
      <c r="C558" s="48"/>
      <c r="D558" s="48"/>
      <c r="E558" s="56"/>
      <c r="F558" s="49"/>
      <c r="G558" s="50"/>
      <c r="H558" s="61" t="s">
        <v>721</v>
      </c>
      <c r="I558" s="60"/>
      <c r="J558" s="60"/>
      <c r="K558" s="43"/>
      <c r="L558" s="53"/>
      <c r="M558" s="54"/>
      <c r="N558" s="46"/>
    </row>
    <row r="559" spans="2:14" ht="14.25" customHeight="1">
      <c r="B559" s="58"/>
      <c r="C559" s="48"/>
      <c r="D559" s="48"/>
      <c r="E559" s="56"/>
      <c r="F559" s="49"/>
      <c r="G559" s="50"/>
      <c r="H559" s="59"/>
      <c r="I559" s="60"/>
      <c r="J559" s="60"/>
      <c r="K559" s="43"/>
      <c r="L559" s="53"/>
      <c r="M559" s="54"/>
      <c r="N559" s="46"/>
    </row>
    <row r="560" spans="2:14" ht="14.25" customHeight="1">
      <c r="B560" s="58"/>
      <c r="C560" s="48"/>
      <c r="D560" s="48"/>
      <c r="E560" s="56"/>
      <c r="F560" s="49">
        <v>6</v>
      </c>
      <c r="G560" s="50"/>
      <c r="H560" s="59" t="s">
        <v>722</v>
      </c>
      <c r="I560" s="60">
        <v>29014592000</v>
      </c>
      <c r="J560" s="60">
        <v>28741429722</v>
      </c>
      <c r="K560" s="65" t="s">
        <v>723</v>
      </c>
      <c r="L560" s="132" t="s">
        <v>401</v>
      </c>
      <c r="M560" s="54" t="s">
        <v>724</v>
      </c>
      <c r="N560" s="46"/>
    </row>
    <row r="561" spans="2:14" ht="14.25" customHeight="1">
      <c r="B561" s="58"/>
      <c r="C561" s="48"/>
      <c r="D561" s="48"/>
      <c r="E561" s="56"/>
      <c r="F561" s="49"/>
      <c r="G561" s="50"/>
      <c r="H561" s="59"/>
      <c r="I561" s="60"/>
      <c r="J561" s="60"/>
      <c r="K561" s="43" t="s">
        <v>725</v>
      </c>
      <c r="L561" s="53"/>
      <c r="M561" s="54"/>
      <c r="N561" s="46"/>
    </row>
    <row r="562" spans="2:14" ht="14.25" customHeight="1">
      <c r="B562" s="58"/>
      <c r="C562" s="48"/>
      <c r="D562" s="48"/>
      <c r="E562" s="56"/>
      <c r="F562" s="49"/>
      <c r="G562" s="50"/>
      <c r="H562" s="59"/>
      <c r="I562" s="60"/>
      <c r="J562" s="60"/>
      <c r="K562" s="43" t="s">
        <v>726</v>
      </c>
      <c r="L562" s="53"/>
      <c r="M562" s="54"/>
      <c r="N562" s="46"/>
    </row>
    <row r="563" spans="2:14" ht="14.25" customHeight="1">
      <c r="B563" s="58"/>
      <c r="C563" s="48"/>
      <c r="D563" s="48"/>
      <c r="E563" s="56"/>
      <c r="F563" s="49"/>
      <c r="G563" s="50"/>
      <c r="H563" s="61"/>
      <c r="I563" s="60"/>
      <c r="J563" s="60"/>
      <c r="K563" s="43"/>
      <c r="L563" s="53"/>
      <c r="M563" s="54"/>
      <c r="N563" s="46"/>
    </row>
    <row r="564" spans="2:14" ht="14.25" customHeight="1">
      <c r="B564" s="58"/>
      <c r="C564" s="48"/>
      <c r="D564" s="48"/>
      <c r="E564" s="56"/>
      <c r="F564" s="49">
        <v>7</v>
      </c>
      <c r="G564" s="50"/>
      <c r="H564" s="59" t="s">
        <v>727</v>
      </c>
      <c r="I564" s="60">
        <v>548000</v>
      </c>
      <c r="J564" s="60">
        <v>548000</v>
      </c>
      <c r="K564" s="65" t="s">
        <v>727</v>
      </c>
      <c r="L564" s="132" t="s">
        <v>401</v>
      </c>
      <c r="M564" s="54" t="s">
        <v>728</v>
      </c>
      <c r="N564" s="46"/>
    </row>
    <row r="565" spans="2:14" ht="14.25" customHeight="1">
      <c r="B565" s="58"/>
      <c r="C565" s="48"/>
      <c r="D565" s="48"/>
      <c r="E565" s="56"/>
      <c r="F565" s="49"/>
      <c r="G565" s="50"/>
      <c r="H565" s="59" t="s">
        <v>729</v>
      </c>
      <c r="I565" s="60"/>
      <c r="J565" s="60"/>
      <c r="K565" s="65" t="s">
        <v>730</v>
      </c>
      <c r="L565" s="53"/>
      <c r="M565" s="54"/>
      <c r="N565" s="46"/>
    </row>
    <row r="566" spans="2:14" ht="14.25" customHeight="1">
      <c r="B566" s="58"/>
      <c r="C566" s="48"/>
      <c r="D566" s="48"/>
      <c r="E566" s="56"/>
      <c r="F566" s="49"/>
      <c r="G566" s="50"/>
      <c r="H566" s="59"/>
      <c r="I566" s="60"/>
      <c r="J566" s="60"/>
      <c r="K566" s="65" t="s">
        <v>731</v>
      </c>
      <c r="L566" s="53"/>
      <c r="M566" s="54"/>
      <c r="N566" s="46"/>
    </row>
    <row r="567" spans="2:14" ht="14.25" customHeight="1">
      <c r="B567" s="58"/>
      <c r="C567" s="48"/>
      <c r="D567" s="48"/>
      <c r="E567" s="56"/>
      <c r="F567" s="49"/>
      <c r="G567" s="50"/>
      <c r="H567" s="59"/>
      <c r="I567" s="60"/>
      <c r="J567" s="60"/>
      <c r="K567" s="65" t="s">
        <v>732</v>
      </c>
      <c r="L567" s="53"/>
      <c r="M567" s="54"/>
      <c r="N567" s="46"/>
    </row>
    <row r="568" spans="2:14" ht="14.25" customHeight="1">
      <c r="B568" s="58"/>
      <c r="C568" s="48"/>
      <c r="D568" s="48"/>
      <c r="E568" s="56"/>
      <c r="F568" s="49"/>
      <c r="G568" s="50"/>
      <c r="H568" s="59"/>
      <c r="I568" s="60"/>
      <c r="J568" s="60"/>
      <c r="K568" s="43"/>
      <c r="L568" s="53"/>
      <c r="M568" s="54"/>
      <c r="N568" s="46"/>
    </row>
    <row r="569" spans="2:14" ht="14.25" customHeight="1">
      <c r="B569" s="58"/>
      <c r="C569" s="48"/>
      <c r="D569" s="48"/>
      <c r="E569" s="56"/>
      <c r="F569" s="49">
        <v>8</v>
      </c>
      <c r="G569" s="50"/>
      <c r="H569" s="59" t="s">
        <v>733</v>
      </c>
      <c r="I569" s="60">
        <v>336512000</v>
      </c>
      <c r="J569" s="42">
        <v>335778328</v>
      </c>
      <c r="K569" s="53" t="s">
        <v>110</v>
      </c>
      <c r="L569" s="53"/>
      <c r="M569" s="54"/>
      <c r="N569" s="46"/>
    </row>
    <row r="570" spans="2:14" ht="14.25" customHeight="1">
      <c r="B570" s="58"/>
      <c r="C570" s="48"/>
      <c r="D570" s="48"/>
      <c r="E570" s="56"/>
      <c r="F570" s="49"/>
      <c r="G570" s="50"/>
      <c r="H570" s="59"/>
      <c r="I570" s="60"/>
      <c r="J570" s="60"/>
      <c r="K570" s="43" t="s">
        <v>734</v>
      </c>
      <c r="L570" s="53"/>
      <c r="M570" s="54"/>
      <c r="N570" s="46"/>
    </row>
    <row r="571" spans="2:14" ht="14.25" customHeight="1">
      <c r="B571" s="58"/>
      <c r="C571" s="48"/>
      <c r="D571" s="48"/>
      <c r="E571" s="56"/>
      <c r="F571" s="49"/>
      <c r="G571" s="50"/>
      <c r="H571" s="59"/>
      <c r="I571" s="60"/>
      <c r="J571" s="60"/>
      <c r="K571" s="43" t="s">
        <v>735</v>
      </c>
      <c r="L571" s="53"/>
      <c r="M571" s="54"/>
      <c r="N571" s="46"/>
    </row>
    <row r="572" spans="2:14" ht="14.25" customHeight="1">
      <c r="B572" s="58"/>
      <c r="C572" s="48"/>
      <c r="D572" s="48"/>
      <c r="E572" s="56"/>
      <c r="F572" s="49"/>
      <c r="G572" s="50"/>
      <c r="H572" s="59"/>
      <c r="I572" s="60"/>
      <c r="J572" s="60"/>
      <c r="K572" s="43"/>
      <c r="L572" s="53"/>
      <c r="M572" s="54"/>
      <c r="N572" s="46"/>
    </row>
    <row r="573" spans="2:14" ht="14.25" customHeight="1">
      <c r="B573" s="58"/>
      <c r="C573" s="48"/>
      <c r="D573" s="48"/>
      <c r="E573" s="56"/>
      <c r="F573" s="49">
        <v>9</v>
      </c>
      <c r="G573" s="50"/>
      <c r="H573" s="59" t="s">
        <v>736</v>
      </c>
      <c r="I573" s="60">
        <v>309000</v>
      </c>
      <c r="J573" s="60">
        <v>309000</v>
      </c>
      <c r="K573" s="53" t="s">
        <v>110</v>
      </c>
      <c r="L573" s="53"/>
      <c r="M573" s="54"/>
      <c r="N573" s="46"/>
    </row>
    <row r="574" spans="2:14" ht="14.25" customHeight="1">
      <c r="B574" s="58"/>
      <c r="C574" s="48"/>
      <c r="D574" s="48"/>
      <c r="E574" s="56"/>
      <c r="F574" s="49"/>
      <c r="G574" s="50"/>
      <c r="H574" s="59"/>
      <c r="I574" s="60"/>
      <c r="J574" s="60"/>
      <c r="K574" s="43" t="s">
        <v>737</v>
      </c>
      <c r="L574" s="53"/>
      <c r="M574" s="54"/>
      <c r="N574" s="46"/>
    </row>
    <row r="575" spans="2:14" ht="14.25" customHeight="1">
      <c r="B575" s="58"/>
      <c r="C575" s="48"/>
      <c r="D575" s="48"/>
      <c r="E575" s="56"/>
      <c r="F575" s="49"/>
      <c r="G575" s="50"/>
      <c r="H575" s="59"/>
      <c r="I575" s="60"/>
      <c r="J575" s="60"/>
      <c r="K575" s="43" t="s">
        <v>738</v>
      </c>
      <c r="L575" s="53"/>
      <c r="M575" s="54"/>
      <c r="N575" s="46"/>
    </row>
    <row r="576" spans="2:14" ht="14.25" customHeight="1">
      <c r="B576" s="58"/>
      <c r="C576" s="48"/>
      <c r="D576" s="48"/>
      <c r="E576" s="56"/>
      <c r="F576" s="49"/>
      <c r="G576" s="50"/>
      <c r="H576" s="59"/>
      <c r="I576" s="60"/>
      <c r="J576" s="60"/>
      <c r="K576" s="43"/>
      <c r="L576" s="53"/>
      <c r="M576" s="54"/>
      <c r="N576" s="46"/>
    </row>
    <row r="577" spans="2:14" ht="14.25" customHeight="1">
      <c r="B577" s="58"/>
      <c r="C577" s="48"/>
      <c r="D577" s="48"/>
      <c r="E577" s="56"/>
      <c r="F577" s="49">
        <v>10</v>
      </c>
      <c r="G577" s="50"/>
      <c r="H577" s="59" t="s">
        <v>739</v>
      </c>
      <c r="I577" s="60">
        <v>597745000</v>
      </c>
      <c r="J577" s="60">
        <v>597745000</v>
      </c>
      <c r="K577" s="53" t="s">
        <v>110</v>
      </c>
      <c r="L577" s="53"/>
      <c r="M577" s="54"/>
      <c r="N577" s="46"/>
    </row>
    <row r="578" spans="2:14" ht="14.25" customHeight="1">
      <c r="B578" s="58"/>
      <c r="C578" s="48"/>
      <c r="D578" s="48"/>
      <c r="E578" s="56"/>
      <c r="F578" s="49"/>
      <c r="G578" s="50"/>
      <c r="H578" s="59"/>
      <c r="I578" s="60"/>
      <c r="J578" s="42"/>
      <c r="K578" s="43" t="s">
        <v>740</v>
      </c>
      <c r="L578" s="53"/>
      <c r="M578" s="54"/>
      <c r="N578" s="46"/>
    </row>
    <row r="579" spans="2:14" ht="14.25" customHeight="1">
      <c r="B579" s="58"/>
      <c r="C579" s="48"/>
      <c r="D579" s="48"/>
      <c r="E579" s="56"/>
      <c r="F579" s="49"/>
      <c r="G579" s="50"/>
      <c r="H579" s="59"/>
      <c r="I579" s="60"/>
      <c r="J579" s="42"/>
      <c r="K579" s="43"/>
      <c r="L579" s="53"/>
      <c r="M579" s="54"/>
      <c r="N579" s="46"/>
    </row>
    <row r="580" spans="2:14" ht="14.25" customHeight="1">
      <c r="B580" s="58"/>
      <c r="C580" s="48"/>
      <c r="D580" s="48"/>
      <c r="E580" s="38"/>
      <c r="F580" s="99">
        <v>11</v>
      </c>
      <c r="G580" s="50"/>
      <c r="H580" s="61" t="s">
        <v>741</v>
      </c>
      <c r="I580" s="60">
        <v>5317000</v>
      </c>
      <c r="J580" s="42">
        <v>4962612</v>
      </c>
      <c r="K580" s="53" t="s">
        <v>110</v>
      </c>
      <c r="L580" s="53"/>
      <c r="M580" s="54"/>
      <c r="N580" s="55"/>
    </row>
    <row r="581" spans="2:14" ht="14.25" customHeight="1">
      <c r="B581" s="58"/>
      <c r="C581" s="64"/>
      <c r="D581" s="48"/>
      <c r="E581" s="38"/>
      <c r="F581" s="49"/>
      <c r="G581" s="50"/>
      <c r="H581" s="59"/>
      <c r="I581" s="60"/>
      <c r="J581" s="60"/>
      <c r="K581" s="65" t="s">
        <v>742</v>
      </c>
      <c r="L581" s="53"/>
      <c r="M581" s="54"/>
      <c r="N581" s="57"/>
    </row>
    <row r="582" spans="2:14" ht="14.25" customHeight="1">
      <c r="B582" s="58"/>
      <c r="C582" s="64"/>
      <c r="D582" s="48"/>
      <c r="E582" s="38"/>
      <c r="F582" s="49"/>
      <c r="G582" s="50"/>
      <c r="H582" s="59"/>
      <c r="I582" s="60"/>
      <c r="J582" s="60"/>
      <c r="K582" s="65" t="s">
        <v>743</v>
      </c>
      <c r="L582" s="53"/>
      <c r="M582" s="54"/>
      <c r="N582" s="57"/>
    </row>
    <row r="583" spans="2:14" ht="14.25" customHeight="1" thickBot="1">
      <c r="B583" s="86"/>
      <c r="C583" s="101"/>
      <c r="D583" s="87"/>
      <c r="E583" s="88"/>
      <c r="F583" s="89"/>
      <c r="G583" s="90"/>
      <c r="H583" s="91"/>
      <c r="I583" s="102"/>
      <c r="J583" s="102"/>
      <c r="K583" s="93"/>
      <c r="L583" s="112"/>
      <c r="M583" s="105"/>
      <c r="N583" s="57"/>
    </row>
    <row r="584" spans="2:14" ht="14.25" customHeight="1">
      <c r="B584" s="58"/>
      <c r="C584" s="48"/>
      <c r="D584" s="48"/>
      <c r="E584" s="38"/>
      <c r="F584" s="99">
        <v>12</v>
      </c>
      <c r="G584" s="50"/>
      <c r="H584" s="59" t="s">
        <v>744</v>
      </c>
      <c r="I584" s="60">
        <v>20921309000</v>
      </c>
      <c r="J584" s="42">
        <v>20512879000</v>
      </c>
      <c r="K584" s="65" t="s">
        <v>745</v>
      </c>
      <c r="L584" s="132" t="s">
        <v>401</v>
      </c>
      <c r="M584" s="54" t="s">
        <v>746</v>
      </c>
      <c r="N584" s="46"/>
    </row>
    <row r="585" spans="2:14" ht="14.25" customHeight="1">
      <c r="B585" s="58"/>
      <c r="C585" s="48"/>
      <c r="D585" s="48"/>
      <c r="E585" s="56"/>
      <c r="F585" s="49"/>
      <c r="G585" s="50"/>
      <c r="H585" s="59"/>
      <c r="I585" s="60"/>
      <c r="J585" s="60"/>
      <c r="K585" s="65" t="s">
        <v>747</v>
      </c>
      <c r="L585" s="53"/>
      <c r="M585" s="54"/>
      <c r="N585" s="46"/>
    </row>
    <row r="586" spans="2:14" ht="14.25" customHeight="1">
      <c r="B586" s="58"/>
      <c r="C586" s="48"/>
      <c r="D586" s="48"/>
      <c r="E586" s="56"/>
      <c r="F586" s="49"/>
      <c r="G586" s="50"/>
      <c r="H586" s="59"/>
      <c r="I586" s="60"/>
      <c r="J586" s="60"/>
      <c r="K586" s="43" t="s">
        <v>748</v>
      </c>
      <c r="L586" s="53"/>
      <c r="M586" s="54"/>
      <c r="N586" s="46"/>
    </row>
    <row r="587" spans="2:14" ht="14.25" customHeight="1">
      <c r="B587" s="58"/>
      <c r="C587" s="48"/>
      <c r="D587" s="48"/>
      <c r="E587" s="56"/>
      <c r="F587" s="49"/>
      <c r="G587" s="50"/>
      <c r="H587" s="59"/>
      <c r="I587" s="60"/>
      <c r="J587" s="60"/>
      <c r="K587" s="65" t="s">
        <v>749</v>
      </c>
      <c r="L587" s="53"/>
      <c r="M587" s="54"/>
      <c r="N587" s="46"/>
    </row>
    <row r="588" spans="2:14" ht="14.25" customHeight="1">
      <c r="B588" s="58"/>
      <c r="C588" s="48"/>
      <c r="D588" s="48"/>
      <c r="E588" s="56"/>
      <c r="F588" s="49"/>
      <c r="G588" s="50"/>
      <c r="H588" s="59"/>
      <c r="I588" s="60"/>
      <c r="J588" s="60"/>
      <c r="K588" s="43"/>
      <c r="L588" s="53"/>
      <c r="M588" s="54"/>
      <c r="N588" s="46"/>
    </row>
    <row r="589" spans="2:14" ht="14.25" customHeight="1">
      <c r="B589" s="58"/>
      <c r="C589" s="48"/>
      <c r="D589" s="48"/>
      <c r="E589" s="56"/>
      <c r="F589" s="99">
        <v>13</v>
      </c>
      <c r="G589" s="50"/>
      <c r="H589" s="61" t="s">
        <v>750</v>
      </c>
      <c r="I589" s="60">
        <v>160105000</v>
      </c>
      <c r="J589" s="60">
        <v>157540000</v>
      </c>
      <c r="K589" s="106" t="s">
        <v>751</v>
      </c>
      <c r="L589" s="132" t="s">
        <v>401</v>
      </c>
      <c r="M589" s="54" t="s">
        <v>752</v>
      </c>
      <c r="N589" s="46"/>
    </row>
    <row r="590" spans="2:14" ht="14.25" customHeight="1">
      <c r="B590" s="58"/>
      <c r="C590" s="48"/>
      <c r="D590" s="48"/>
      <c r="E590" s="56"/>
      <c r="F590" s="49"/>
      <c r="G590" s="50"/>
      <c r="H590" s="59"/>
      <c r="I590" s="60"/>
      <c r="J590" s="60"/>
      <c r="K590" s="65" t="s">
        <v>753</v>
      </c>
      <c r="L590" s="53"/>
      <c r="M590" s="54"/>
      <c r="N590" s="46"/>
    </row>
    <row r="591" spans="2:14" ht="14.25" customHeight="1">
      <c r="B591" s="58"/>
      <c r="C591" s="48"/>
      <c r="D591" s="48"/>
      <c r="E591" s="56"/>
      <c r="F591" s="49"/>
      <c r="G591" s="50"/>
      <c r="H591" s="59"/>
      <c r="I591" s="60"/>
      <c r="J591" s="60"/>
      <c r="K591" s="65" t="s">
        <v>754</v>
      </c>
      <c r="L591" s="53"/>
      <c r="M591" s="54"/>
      <c r="N591" s="46"/>
    </row>
    <row r="592" spans="2:14" ht="14.25" customHeight="1">
      <c r="B592" s="58"/>
      <c r="C592" s="48"/>
      <c r="D592" s="48"/>
      <c r="E592" s="56"/>
      <c r="F592" s="49"/>
      <c r="G592" s="50"/>
      <c r="H592" s="59"/>
      <c r="I592" s="60"/>
      <c r="J592" s="60"/>
      <c r="K592" s="43"/>
      <c r="L592" s="53"/>
      <c r="M592" s="54"/>
      <c r="N592" s="46"/>
    </row>
    <row r="593" spans="2:14" ht="14.25" customHeight="1">
      <c r="B593" s="58"/>
      <c r="C593" s="48"/>
      <c r="D593" s="48"/>
      <c r="E593" s="56"/>
      <c r="F593" s="99">
        <v>14</v>
      </c>
      <c r="G593" s="50"/>
      <c r="H593" s="61" t="s">
        <v>755</v>
      </c>
      <c r="I593" s="60">
        <v>60000000</v>
      </c>
      <c r="J593" s="60">
        <v>45628000</v>
      </c>
      <c r="K593" s="65" t="s">
        <v>756</v>
      </c>
      <c r="L593" s="132" t="s">
        <v>401</v>
      </c>
      <c r="M593" s="54" t="s">
        <v>757</v>
      </c>
      <c r="N593" s="46"/>
    </row>
    <row r="594" spans="2:14" ht="14.25" customHeight="1">
      <c r="B594" s="58"/>
      <c r="C594" s="48"/>
      <c r="D594" s="48"/>
      <c r="E594" s="56"/>
      <c r="F594" s="49"/>
      <c r="G594" s="50"/>
      <c r="H594" s="61" t="s">
        <v>758</v>
      </c>
      <c r="I594" s="60"/>
      <c r="J594" s="60"/>
      <c r="K594" s="98" t="s">
        <v>759</v>
      </c>
      <c r="L594" s="53"/>
      <c r="M594" s="54" t="s">
        <v>760</v>
      </c>
      <c r="N594" s="46"/>
    </row>
    <row r="595" spans="2:14" ht="14.25" customHeight="1">
      <c r="B595" s="58"/>
      <c r="C595" s="48"/>
      <c r="D595" s="48"/>
      <c r="E595" s="56"/>
      <c r="F595" s="49"/>
      <c r="G595" s="50"/>
      <c r="H595" s="59"/>
      <c r="I595" s="60"/>
      <c r="J595" s="42"/>
      <c r="K595" s="65" t="s">
        <v>761</v>
      </c>
      <c r="L595" s="53"/>
      <c r="M595" s="54"/>
      <c r="N595" s="46"/>
    </row>
    <row r="596" spans="2:14" ht="14.25" customHeight="1">
      <c r="B596" s="58"/>
      <c r="C596" s="48"/>
      <c r="D596" s="48"/>
      <c r="E596" s="56"/>
      <c r="F596" s="49"/>
      <c r="G596" s="50"/>
      <c r="H596" s="59"/>
      <c r="I596" s="60"/>
      <c r="J596" s="42"/>
      <c r="K596" s="98" t="s">
        <v>762</v>
      </c>
      <c r="L596" s="53"/>
      <c r="M596" s="54"/>
      <c r="N596" s="46"/>
    </row>
    <row r="597" spans="2:14" ht="14.25" customHeight="1">
      <c r="B597" s="58"/>
      <c r="C597" s="48"/>
      <c r="D597" s="48"/>
      <c r="E597" s="56"/>
      <c r="F597" s="49"/>
      <c r="G597" s="50"/>
      <c r="H597" s="59"/>
      <c r="I597" s="60"/>
      <c r="J597" s="42"/>
      <c r="K597" s="43"/>
      <c r="L597" s="53"/>
      <c r="M597" s="54"/>
      <c r="N597" s="46"/>
    </row>
    <row r="598" spans="2:14" ht="14.25" customHeight="1">
      <c r="B598" s="58"/>
      <c r="C598" s="48"/>
      <c r="D598" s="48"/>
      <c r="E598" s="38"/>
      <c r="F598" s="99">
        <v>15</v>
      </c>
      <c r="G598" s="50"/>
      <c r="H598" s="59" t="s">
        <v>763</v>
      </c>
      <c r="I598" s="60">
        <v>13006000</v>
      </c>
      <c r="J598" s="60">
        <v>11754986</v>
      </c>
      <c r="K598" s="53" t="s">
        <v>110</v>
      </c>
      <c r="L598" s="53"/>
      <c r="M598" s="54"/>
      <c r="N598" s="55"/>
    </row>
    <row r="599" spans="2:14" ht="14.25" customHeight="1">
      <c r="B599" s="58"/>
      <c r="C599" s="64"/>
      <c r="D599" s="48"/>
      <c r="E599" s="38"/>
      <c r="F599" s="49"/>
      <c r="G599" s="50"/>
      <c r="H599" s="59"/>
      <c r="I599" s="60"/>
      <c r="J599" s="60"/>
      <c r="K599" s="43" t="s">
        <v>764</v>
      </c>
      <c r="L599" s="53"/>
      <c r="M599" s="54"/>
      <c r="N599" s="57"/>
    </row>
    <row r="600" spans="2:14" ht="14.25" customHeight="1">
      <c r="B600" s="58"/>
      <c r="C600" s="64"/>
      <c r="D600" s="48"/>
      <c r="E600" s="38"/>
      <c r="F600" s="49"/>
      <c r="G600" s="50"/>
      <c r="H600" s="59"/>
      <c r="I600" s="60"/>
      <c r="J600" s="60"/>
      <c r="K600" s="43" t="s">
        <v>765</v>
      </c>
      <c r="L600" s="53"/>
      <c r="M600" s="54"/>
      <c r="N600" s="57"/>
    </row>
    <row r="601" spans="2:14" ht="14.25" customHeight="1">
      <c r="B601" s="58"/>
      <c r="C601" s="48"/>
      <c r="D601" s="48"/>
      <c r="E601" s="56"/>
      <c r="F601" s="99"/>
      <c r="G601" s="50"/>
      <c r="H601" s="59"/>
      <c r="I601" s="60"/>
      <c r="J601" s="42"/>
      <c r="K601" s="53"/>
      <c r="L601" s="53"/>
      <c r="M601" s="54"/>
      <c r="N601" s="46"/>
    </row>
    <row r="602" spans="2:14" ht="14.25" customHeight="1">
      <c r="B602" s="58"/>
      <c r="C602" s="48"/>
      <c r="D602" s="48"/>
      <c r="E602" s="56"/>
      <c r="F602" s="99">
        <v>16</v>
      </c>
      <c r="G602" s="50"/>
      <c r="H602" s="59" t="s">
        <v>99</v>
      </c>
      <c r="I602" s="60">
        <v>-504000</v>
      </c>
      <c r="J602" s="60">
        <v>0</v>
      </c>
      <c r="K602" s="53" t="s">
        <v>110</v>
      </c>
      <c r="L602" s="53"/>
      <c r="M602" s="54"/>
      <c r="N602" s="46"/>
    </row>
    <row r="603" spans="2:14" ht="14.25" customHeight="1" thickBot="1">
      <c r="B603" s="86"/>
      <c r="C603" s="87"/>
      <c r="D603" s="87"/>
      <c r="E603" s="38"/>
      <c r="F603" s="49"/>
      <c r="G603" s="50"/>
      <c r="H603" s="59"/>
      <c r="I603" s="92"/>
      <c r="J603" s="92"/>
      <c r="K603" s="93"/>
      <c r="L603" s="94"/>
      <c r="M603" s="95"/>
      <c r="N603" s="46"/>
    </row>
    <row r="604" spans="2:14" ht="14.25" customHeight="1">
      <c r="B604" s="201"/>
      <c r="C604" s="202"/>
      <c r="D604" s="202"/>
      <c r="E604" s="265"/>
      <c r="F604" s="268"/>
      <c r="G604" s="269"/>
      <c r="H604" s="270"/>
      <c r="I604" s="277"/>
      <c r="J604" s="277"/>
      <c r="K604" s="280"/>
      <c r="L604" s="253"/>
      <c r="M604" s="256"/>
      <c r="N604" s="46"/>
    </row>
    <row r="605" spans="2:14" ht="14.25" customHeight="1">
      <c r="B605" s="203" t="s">
        <v>766</v>
      </c>
      <c r="C605" s="204">
        <f>SUM(C7,C48,C517,C539,C479,C511,C98,C131,C22,C164,C200,C260,C296,C349,C217,C391,C56,C426)</f>
        <v>97699347000</v>
      </c>
      <c r="D605" s="204">
        <f>SUM(D7,D48,D517,D539,D479,D511,D98,D131,D22,D164,D200,D260,D296,D349,D217,D391,D56,D426)</f>
        <v>96382449770</v>
      </c>
      <c r="E605" s="266"/>
      <c r="F605" s="271"/>
      <c r="G605" s="272"/>
      <c r="H605" s="273"/>
      <c r="I605" s="278"/>
      <c r="J605" s="278"/>
      <c r="K605" s="281"/>
      <c r="L605" s="254"/>
      <c r="M605" s="257"/>
      <c r="N605" s="46"/>
    </row>
    <row r="606" spans="2:14" ht="14.25" thickBot="1">
      <c r="B606" s="205"/>
      <c r="C606" s="206"/>
      <c r="D606" s="206"/>
      <c r="E606" s="267"/>
      <c r="F606" s="274"/>
      <c r="G606" s="275"/>
      <c r="H606" s="276"/>
      <c r="I606" s="279"/>
      <c r="J606" s="279"/>
      <c r="K606" s="282"/>
      <c r="L606" s="255"/>
      <c r="M606" s="258"/>
      <c r="N606" s="55"/>
    </row>
    <row r="608" spans="2:4" ht="13.5">
      <c r="B608" s="207"/>
      <c r="C608" s="208"/>
      <c r="D608" s="208"/>
    </row>
    <row r="609" spans="2:4" ht="13.5">
      <c r="B609" s="207"/>
      <c r="C609" s="209"/>
      <c r="D609" s="209"/>
    </row>
    <row r="610" spans="2:4" ht="13.5">
      <c r="B610" s="207"/>
      <c r="C610" s="208"/>
      <c r="D610" s="208"/>
    </row>
    <row r="611" spans="2:4" ht="13.5">
      <c r="B611" s="207"/>
      <c r="C611" s="208"/>
      <c r="D611" s="208"/>
    </row>
    <row r="612" spans="3:4" ht="13.5">
      <c r="C612" s="210"/>
      <c r="D612" s="210"/>
    </row>
  </sheetData>
  <sheetProtection/>
  <mergeCells count="21">
    <mergeCell ref="B1:D2"/>
    <mergeCell ref="H1:I2"/>
    <mergeCell ref="J1:M2"/>
    <mergeCell ref="L3:M3"/>
    <mergeCell ref="B4:B5"/>
    <mergeCell ref="C4:C5"/>
    <mergeCell ref="D4:D5"/>
    <mergeCell ref="E4:M4"/>
    <mergeCell ref="F5:H5"/>
    <mergeCell ref="E604:E606"/>
    <mergeCell ref="F604:H606"/>
    <mergeCell ref="I604:I606"/>
    <mergeCell ref="J604:J606"/>
    <mergeCell ref="K604:K606"/>
    <mergeCell ref="L604:L606"/>
    <mergeCell ref="M604:M606"/>
    <mergeCell ref="L192:L193"/>
    <mergeCell ref="M192:M193"/>
    <mergeCell ref="K453:K454"/>
    <mergeCell ref="K467:K468"/>
    <mergeCell ref="K469:K470"/>
  </mergeCells>
  <printOptions horizontalCentered="1"/>
  <pageMargins left="0.1968503937007874" right="0.1968503937007874" top="0.7874015748031497" bottom="0.7874015748031497" header="0.5118110236220472" footer="0.31496062992125984"/>
  <pageSetup firstPageNumber="4" useFirstPageNumber="1" horizontalDpi="600" verticalDpi="600" orientation="landscape" paperSize="9" scale="72" r:id="rId2"/>
  <headerFooter alignWithMargins="0">
    <oddHeader>&amp;C&amp;14&amp;P</oddHeader>
    <oddFooter>&amp;C&amp;14&amp;P</oddFooter>
  </headerFooter>
  <rowBreaks count="13" manualBreakCount="13">
    <brk id="46" min="1" max="12" man="1"/>
    <brk id="92" min="1" max="12" man="1"/>
    <brk id="138" min="1" max="12" man="1"/>
    <brk id="183" min="1" max="12" man="1"/>
    <brk id="228" min="1" max="12" man="1"/>
    <brk id="270" min="1" max="12" man="1"/>
    <brk id="315" min="1" max="12" man="1"/>
    <brk id="360" min="1" max="12" man="1"/>
    <brk id="407" min="1" max="12" man="1"/>
    <brk id="451" min="1" max="12" man="1"/>
    <brk id="490" min="1" max="12" man="1"/>
    <brk id="537" min="1" max="12" man="1"/>
    <brk id="583"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聰</dc:creator>
  <cp:keywords/>
  <dc:description/>
  <cp:lastModifiedBy>大阪府</cp:lastModifiedBy>
  <cp:lastPrinted>2011-10-17T13:54:31Z</cp:lastPrinted>
  <dcterms:created xsi:type="dcterms:W3CDTF">2011-09-14T12:31:39Z</dcterms:created>
  <dcterms:modified xsi:type="dcterms:W3CDTF">2011-10-28T01:31:57Z</dcterms:modified>
  <cp:category/>
  <cp:version/>
  <cp:contentType/>
  <cp:contentStatus/>
</cp:coreProperties>
</file>