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485"/>
  </bookViews>
  <sheets>
    <sheet name="日程表(R5)  " sheetId="12" r:id="rId1"/>
    <sheet name="祝日" sheetId="8" state="hidden" r:id="rId2"/>
    <sheet name="日程表 (2)" sheetId="7" state="hidden" r:id="rId3"/>
  </sheets>
  <externalReferences>
    <externalReference r:id="rId4"/>
  </externalReferences>
  <definedNames>
    <definedName name="_xlnm.Print_Area" localSheetId="2">'日程表 (2)'!$A$1:$O$42</definedName>
    <definedName name="_xlnm.Print_Area" localSheetId="0">'日程表(R5)  '!$A$1:$M$54</definedName>
  </definedNames>
  <calcPr calcId="162913"/>
</workbook>
</file>

<file path=xl/calcChain.xml><?xml version="1.0" encoding="utf-8"?>
<calcChain xmlns="http://schemas.openxmlformats.org/spreadsheetml/2006/main">
  <c r="L50" i="12" l="1"/>
  <c r="K50" i="12"/>
  <c r="J50" i="12"/>
  <c r="I50" i="12"/>
  <c r="H50" i="12"/>
  <c r="G50" i="12"/>
  <c r="F50" i="12"/>
  <c r="E50" i="12"/>
  <c r="D50" i="12"/>
  <c r="M36" i="12"/>
  <c r="L36" i="12"/>
  <c r="L35" i="12" s="1"/>
  <c r="K36" i="12"/>
  <c r="K35" i="12" s="1"/>
  <c r="J36" i="12"/>
  <c r="J35" i="12" s="1"/>
  <c r="I36" i="12"/>
  <c r="H36" i="12"/>
  <c r="H34" i="12" s="1"/>
  <c r="G36" i="12"/>
  <c r="G35" i="12" s="1"/>
  <c r="F36" i="12"/>
  <c r="E36" i="12"/>
  <c r="D36" i="12"/>
  <c r="D34" i="12" s="1"/>
  <c r="C36" i="12"/>
  <c r="C35" i="12" s="1"/>
  <c r="M35" i="12"/>
  <c r="I35" i="12"/>
  <c r="H35" i="12"/>
  <c r="F35" i="12"/>
  <c r="E35" i="12"/>
  <c r="M34" i="12"/>
  <c r="L34" i="12"/>
  <c r="I34" i="12"/>
  <c r="F34" i="12"/>
  <c r="E34" i="12"/>
  <c r="M33" i="12"/>
  <c r="L33" i="12"/>
  <c r="K33" i="12"/>
  <c r="J33" i="12"/>
  <c r="I33" i="12"/>
  <c r="H33" i="12"/>
  <c r="G33" i="12"/>
  <c r="F33" i="12"/>
  <c r="E33" i="12"/>
  <c r="D33" i="12"/>
  <c r="J31" i="12"/>
  <c r="J30" i="12" s="1"/>
  <c r="I31" i="12"/>
  <c r="I30" i="12" s="1"/>
  <c r="H31" i="12"/>
  <c r="F31" i="12"/>
  <c r="E31" i="12"/>
  <c r="E30" i="12" s="1"/>
  <c r="D31" i="12"/>
  <c r="D30" i="12" s="1"/>
  <c r="H30" i="12"/>
  <c r="F30" i="12"/>
  <c r="C30" i="12"/>
  <c r="M29" i="12"/>
  <c r="K29" i="12"/>
  <c r="J29" i="12"/>
  <c r="I29" i="12"/>
  <c r="H29" i="12"/>
  <c r="G29" i="12"/>
  <c r="F29" i="12"/>
  <c r="E29" i="12"/>
  <c r="D29" i="12"/>
  <c r="C29" i="12"/>
  <c r="M27" i="12"/>
  <c r="K27" i="12"/>
  <c r="J27" i="12"/>
  <c r="I27" i="12"/>
  <c r="H27" i="12"/>
  <c r="G27" i="12"/>
  <c r="F27" i="12"/>
  <c r="E27" i="12"/>
  <c r="C27" i="12"/>
  <c r="M26" i="12"/>
  <c r="L26" i="12"/>
  <c r="K26" i="12"/>
  <c r="J26" i="12"/>
  <c r="I26" i="12"/>
  <c r="H26" i="12"/>
  <c r="G26" i="12"/>
  <c r="F26" i="12"/>
  <c r="E26" i="12"/>
  <c r="D26" i="12"/>
  <c r="M25" i="12"/>
  <c r="L25" i="12"/>
  <c r="K25" i="12"/>
  <c r="J25" i="12"/>
  <c r="I25" i="12"/>
  <c r="H25" i="12"/>
  <c r="G25" i="12"/>
  <c r="F25" i="12"/>
  <c r="E25" i="12"/>
  <c r="D25" i="12"/>
  <c r="C25" i="12"/>
  <c r="M24" i="12"/>
  <c r="L24" i="12"/>
  <c r="K24" i="12"/>
  <c r="J24" i="12"/>
  <c r="I24" i="12"/>
  <c r="H24" i="12"/>
  <c r="G24" i="12"/>
  <c r="F24" i="12"/>
  <c r="E24" i="12"/>
  <c r="D24" i="12"/>
  <c r="M23" i="12"/>
  <c r="L23" i="12"/>
  <c r="K23" i="12"/>
  <c r="J23" i="12"/>
  <c r="I23" i="12"/>
  <c r="H23" i="12"/>
  <c r="G23" i="12"/>
  <c r="F23" i="12"/>
  <c r="E23" i="12"/>
  <c r="D23" i="12"/>
  <c r="C23" i="12"/>
  <c r="M22" i="12"/>
  <c r="L22" i="12"/>
  <c r="K22" i="12"/>
  <c r="J22" i="12"/>
  <c r="I22" i="12"/>
  <c r="H22" i="12"/>
  <c r="G22" i="12"/>
  <c r="F22" i="12"/>
  <c r="E22" i="12"/>
  <c r="D22" i="12"/>
  <c r="M21" i="12"/>
  <c r="L21" i="12"/>
  <c r="K21" i="12"/>
  <c r="J21" i="12"/>
  <c r="I21" i="12"/>
  <c r="H21" i="12"/>
  <c r="G21" i="12"/>
  <c r="F21" i="12"/>
  <c r="E21" i="12"/>
  <c r="D21" i="12"/>
  <c r="M20" i="12"/>
  <c r="L20" i="12"/>
  <c r="K20" i="12"/>
  <c r="J20" i="12"/>
  <c r="I20" i="12"/>
  <c r="H20" i="12"/>
  <c r="G20" i="12"/>
  <c r="F20" i="12"/>
  <c r="E20" i="12"/>
  <c r="D20" i="12"/>
  <c r="C20" i="12"/>
  <c r="M19" i="12"/>
  <c r="L19" i="12"/>
  <c r="K19" i="12"/>
  <c r="J19" i="12"/>
  <c r="I19" i="12"/>
  <c r="H19" i="12"/>
  <c r="G19" i="12"/>
  <c r="F19" i="12"/>
  <c r="E19" i="12"/>
  <c r="D19" i="12"/>
  <c r="M18" i="12"/>
  <c r="L18" i="12"/>
  <c r="K18" i="12"/>
  <c r="J18" i="12"/>
  <c r="I18" i="12"/>
  <c r="H18" i="12"/>
  <c r="G18" i="12"/>
  <c r="F18" i="12"/>
  <c r="E18" i="12"/>
  <c r="D18" i="12"/>
  <c r="C18" i="12"/>
  <c r="M17" i="12"/>
  <c r="L17" i="12"/>
  <c r="K17" i="12"/>
  <c r="J17" i="12"/>
  <c r="I17" i="12"/>
  <c r="H17" i="12"/>
  <c r="G17" i="12"/>
  <c r="F17" i="12"/>
  <c r="E17" i="12"/>
  <c r="D17" i="12"/>
  <c r="G34" i="12" l="1"/>
  <c r="D35" i="12"/>
  <c r="C34" i="12"/>
  <c r="K34" i="12"/>
  <c r="J34" i="12"/>
  <c r="G17" i="7" l="1"/>
  <c r="H17" i="7"/>
  <c r="I17" i="7"/>
  <c r="J17" i="7"/>
  <c r="K17" i="7"/>
  <c r="L17" i="7"/>
  <c r="M17" i="7"/>
  <c r="N17" i="7"/>
  <c r="O17" i="7"/>
  <c r="F17" i="7"/>
</calcChain>
</file>

<file path=xl/sharedStrings.xml><?xml version="1.0" encoding="utf-8"?>
<sst xmlns="http://schemas.openxmlformats.org/spreadsheetml/2006/main" count="319" uniqueCount="162">
  <si>
    <t>募集期間</t>
    <rPh sb="0" eb="2">
      <t>ボシュウ</t>
    </rPh>
    <rPh sb="2" eb="4">
      <t>キカン</t>
    </rPh>
    <phoneticPr fontId="3"/>
  </si>
  <si>
    <t>申込回収日</t>
    <rPh sb="0" eb="2">
      <t>モウシコミ</t>
    </rPh>
    <rPh sb="2" eb="4">
      <t>カイシュウ</t>
    </rPh>
    <rPh sb="4" eb="5">
      <t>ビ</t>
    </rPh>
    <phoneticPr fontId="3"/>
  </si>
  <si>
    <t>選考試験日</t>
    <rPh sb="0" eb="2">
      <t>センコウ</t>
    </rPh>
    <rPh sb="2" eb="4">
      <t>シケン</t>
    </rPh>
    <rPh sb="4" eb="5">
      <t>ビ</t>
    </rPh>
    <phoneticPr fontId="3"/>
  </si>
  <si>
    <t>決定通知発送日</t>
    <rPh sb="0" eb="2">
      <t>ケッテイ</t>
    </rPh>
    <rPh sb="2" eb="4">
      <t>ツウチ</t>
    </rPh>
    <rPh sb="4" eb="6">
      <t>ハッソウ</t>
    </rPh>
    <rPh sb="6" eb="7">
      <t>ビ</t>
    </rPh>
    <phoneticPr fontId="3"/>
  </si>
  <si>
    <t>定期代調べ提出日</t>
    <rPh sb="0" eb="3">
      <t>テイキダイ</t>
    </rPh>
    <rPh sb="3" eb="4">
      <t>シラ</t>
    </rPh>
    <rPh sb="5" eb="7">
      <t>テイシュツ</t>
    </rPh>
    <rPh sb="7" eb="8">
      <t>ビ</t>
    </rPh>
    <phoneticPr fontId="3"/>
  </si>
  <si>
    <t>入校日</t>
    <rPh sb="0" eb="3">
      <t>ニュウコウビ</t>
    </rPh>
    <phoneticPr fontId="3"/>
  </si>
  <si>
    <t>5月開講</t>
    <rPh sb="1" eb="2">
      <t>ガツ</t>
    </rPh>
    <rPh sb="2" eb="4">
      <t>カイコウ</t>
    </rPh>
    <phoneticPr fontId="3"/>
  </si>
  <si>
    <t>開始</t>
    <rPh sb="0" eb="2">
      <t>カイシ</t>
    </rPh>
    <phoneticPr fontId="3"/>
  </si>
  <si>
    <t>終了</t>
    <rPh sb="0" eb="2">
      <t>シュウリョウ</t>
    </rPh>
    <phoneticPr fontId="3"/>
  </si>
  <si>
    <t>第２回</t>
    <rPh sb="0" eb="1">
      <t>ダイ</t>
    </rPh>
    <rPh sb="2" eb="3">
      <t>カイ</t>
    </rPh>
    <phoneticPr fontId="3"/>
  </si>
  <si>
    <t>第３回</t>
    <rPh sb="0" eb="1">
      <t>ダイ</t>
    </rPh>
    <rPh sb="2" eb="3">
      <t>カイ</t>
    </rPh>
    <phoneticPr fontId="3"/>
  </si>
  <si>
    <t>第１回</t>
    <rPh sb="0" eb="1">
      <t>ダイ</t>
    </rPh>
    <rPh sb="2" eb="3">
      <t>カイ</t>
    </rPh>
    <phoneticPr fontId="3"/>
  </si>
  <si>
    <t>認定日</t>
    <rPh sb="0" eb="2">
      <t>ニンテイ</t>
    </rPh>
    <rPh sb="2" eb="3">
      <t>ビ</t>
    </rPh>
    <phoneticPr fontId="3"/>
  </si>
  <si>
    <t>6月開講</t>
    <rPh sb="1" eb="2">
      <t>ガツ</t>
    </rPh>
    <rPh sb="2" eb="4">
      <t>カイコウ</t>
    </rPh>
    <phoneticPr fontId="3"/>
  </si>
  <si>
    <t>7月開講</t>
    <rPh sb="1" eb="2">
      <t>ガツ</t>
    </rPh>
    <rPh sb="2" eb="4">
      <t>カイコウ</t>
    </rPh>
    <phoneticPr fontId="3"/>
  </si>
  <si>
    <t>8月開講</t>
    <rPh sb="1" eb="2">
      <t>ガツ</t>
    </rPh>
    <rPh sb="2" eb="4">
      <t>カイコウ</t>
    </rPh>
    <phoneticPr fontId="3"/>
  </si>
  <si>
    <t>9月開講</t>
    <rPh sb="1" eb="2">
      <t>ガツ</t>
    </rPh>
    <rPh sb="2" eb="4">
      <t>カイコウ</t>
    </rPh>
    <phoneticPr fontId="3"/>
  </si>
  <si>
    <t>10月開講</t>
    <rPh sb="2" eb="3">
      <t>ガツ</t>
    </rPh>
    <rPh sb="3" eb="5">
      <t>カイコウ</t>
    </rPh>
    <phoneticPr fontId="3"/>
  </si>
  <si>
    <t>11月開講</t>
    <rPh sb="2" eb="3">
      <t>ガツ</t>
    </rPh>
    <rPh sb="3" eb="5">
      <t>カイコウ</t>
    </rPh>
    <phoneticPr fontId="3"/>
  </si>
  <si>
    <t>12月開講</t>
    <rPh sb="2" eb="3">
      <t>ガツ</t>
    </rPh>
    <rPh sb="3" eb="5">
      <t>カイコウ</t>
    </rPh>
    <phoneticPr fontId="3"/>
  </si>
  <si>
    <t>1月開講</t>
    <rPh sb="1" eb="2">
      <t>ガツ</t>
    </rPh>
    <rPh sb="2" eb="4">
      <t>カイコウ</t>
    </rPh>
    <phoneticPr fontId="3"/>
  </si>
  <si>
    <t>2月開講</t>
    <rPh sb="1" eb="2">
      <t>ガツ</t>
    </rPh>
    <rPh sb="2" eb="4">
      <t>カイコウ</t>
    </rPh>
    <phoneticPr fontId="3"/>
  </si>
  <si>
    <t>3月開講</t>
    <rPh sb="1" eb="2">
      <t>ガツ</t>
    </rPh>
    <rPh sb="2" eb="4">
      <t>カイコウ</t>
    </rPh>
    <phoneticPr fontId="3"/>
  </si>
  <si>
    <t>4月開講</t>
    <rPh sb="1" eb="2">
      <t>ガツ</t>
    </rPh>
    <rPh sb="2" eb="4">
      <t>カイコウ</t>
    </rPh>
    <phoneticPr fontId="3"/>
  </si>
  <si>
    <t>2か月</t>
    <rPh sb="2" eb="3">
      <t>ゲツ</t>
    </rPh>
    <phoneticPr fontId="3"/>
  </si>
  <si>
    <t>3か月</t>
    <rPh sb="2" eb="3">
      <t>ゲツ</t>
    </rPh>
    <phoneticPr fontId="3"/>
  </si>
  <si>
    <t>4か月</t>
    <rPh sb="2" eb="3">
      <t>ゲツ</t>
    </rPh>
    <phoneticPr fontId="3"/>
  </si>
  <si>
    <t>修了日</t>
    <rPh sb="0" eb="2">
      <t>シュウリョウ</t>
    </rPh>
    <rPh sb="2" eb="3">
      <t>ビ</t>
    </rPh>
    <phoneticPr fontId="3"/>
  </si>
  <si>
    <t>6か月</t>
    <rPh sb="2" eb="3">
      <t>ゲツ</t>
    </rPh>
    <phoneticPr fontId="3"/>
  </si>
  <si>
    <t>第４回</t>
    <rPh sb="0" eb="1">
      <t>ダイ</t>
    </rPh>
    <rPh sb="2" eb="3">
      <t>カイ</t>
    </rPh>
    <phoneticPr fontId="3"/>
  </si>
  <si>
    <t>第５回</t>
    <rPh sb="0" eb="1">
      <t>ダイ</t>
    </rPh>
    <rPh sb="2" eb="3">
      <t>カイ</t>
    </rPh>
    <phoneticPr fontId="3"/>
  </si>
  <si>
    <t>認定日・指定来所日</t>
    <rPh sb="0" eb="2">
      <t>ニンテイ</t>
    </rPh>
    <rPh sb="2" eb="3">
      <t>ビ</t>
    </rPh>
    <rPh sb="4" eb="6">
      <t>シテイ</t>
    </rPh>
    <rPh sb="6" eb="7">
      <t>ライ</t>
    </rPh>
    <rPh sb="7" eb="8">
      <t>ショ</t>
    </rPh>
    <rPh sb="8" eb="9">
      <t>ビ</t>
    </rPh>
    <phoneticPr fontId="3"/>
  </si>
  <si>
    <t>指定来所日</t>
    <rPh sb="2" eb="3">
      <t>ライ</t>
    </rPh>
    <rPh sb="3" eb="4">
      <t>ショ</t>
    </rPh>
    <rPh sb="4" eb="5">
      <t>ビ</t>
    </rPh>
    <phoneticPr fontId="3"/>
  </si>
  <si>
    <t>5か月</t>
    <rPh sb="2" eb="3">
      <t>ゲツ</t>
    </rPh>
    <phoneticPr fontId="3"/>
  </si>
  <si>
    <t>4月開講
長期高度人材
育成コース</t>
    <rPh sb="1" eb="2">
      <t>ガツ</t>
    </rPh>
    <rPh sb="2" eb="4">
      <t>カイコウ</t>
    </rPh>
    <rPh sb="5" eb="7">
      <t>チョウキ</t>
    </rPh>
    <rPh sb="7" eb="9">
      <t>コウド</t>
    </rPh>
    <rPh sb="9" eb="11">
      <t>ジンザイ</t>
    </rPh>
    <rPh sb="12" eb="14">
      <t>イクセイ</t>
    </rPh>
    <phoneticPr fontId="3"/>
  </si>
  <si>
    <t>※6月開講コースの入校式は、平成31年6月3日（月）に、修了式は平成31年11月29日（金）に行います。</t>
    <rPh sb="2" eb="3">
      <t>ガツ</t>
    </rPh>
    <rPh sb="3" eb="4">
      <t>カイ</t>
    </rPh>
    <rPh sb="4" eb="5">
      <t>コウ</t>
    </rPh>
    <rPh sb="9" eb="12">
      <t>ニュウコウシキ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28" eb="30">
      <t>シュウリョウ</t>
    </rPh>
    <rPh sb="30" eb="31">
      <t>シキ</t>
    </rPh>
    <rPh sb="32" eb="34">
      <t>ヘイセイ</t>
    </rPh>
    <rPh sb="36" eb="37">
      <t>ネン</t>
    </rPh>
    <rPh sb="39" eb="40">
      <t>ガツ</t>
    </rPh>
    <rPh sb="42" eb="43">
      <t>ニチ</t>
    </rPh>
    <rPh sb="44" eb="45">
      <t>カネ</t>
    </rPh>
    <rPh sb="47" eb="48">
      <t>オコナ</t>
    </rPh>
    <phoneticPr fontId="3"/>
  </si>
  <si>
    <t>※1月開講コースの入校式は、平成32年1月6日（月）に行います。</t>
    <rPh sb="2" eb="3">
      <t>ガツ</t>
    </rPh>
    <rPh sb="3" eb="4">
      <t>カイ</t>
    </rPh>
    <rPh sb="4" eb="5">
      <t>コウ</t>
    </rPh>
    <rPh sb="9" eb="11">
      <t>ニュウコウ</t>
    </rPh>
    <rPh sb="11" eb="12">
      <t>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27" eb="28">
      <t>オコナ</t>
    </rPh>
    <phoneticPr fontId="3"/>
  </si>
  <si>
    <t>※9月開講コースの入校式は、平成31年9月2日（月）に、修了式は平成32年2月28日（金）に行います。</t>
    <rPh sb="2" eb="3">
      <t>ガツ</t>
    </rPh>
    <rPh sb="3" eb="4">
      <t>カイ</t>
    </rPh>
    <rPh sb="4" eb="5">
      <t>コウ</t>
    </rPh>
    <rPh sb="9" eb="12">
      <t>ニュウコウシキ</t>
    </rPh>
    <rPh sb="14" eb="16">
      <t>ヘイセイ</t>
    </rPh>
    <rPh sb="18" eb="19">
      <t>ネン</t>
    </rPh>
    <rPh sb="20" eb="21">
      <t>ガツ</t>
    </rPh>
    <rPh sb="22" eb="23">
      <t>ヒ</t>
    </rPh>
    <rPh sb="24" eb="25">
      <t>ゲツ</t>
    </rPh>
    <rPh sb="46" eb="47">
      <t>オコナ</t>
    </rPh>
    <phoneticPr fontId="3"/>
  </si>
  <si>
    <t>※曜日調整</t>
    <rPh sb="1" eb="3">
      <t>ヨウビ</t>
    </rPh>
    <rPh sb="3" eb="5">
      <t>チョウセイ</t>
    </rPh>
    <phoneticPr fontId="3"/>
  </si>
  <si>
    <t>募集終了日＋２</t>
    <rPh sb="0" eb="2">
      <t>ボシュウ</t>
    </rPh>
    <rPh sb="2" eb="5">
      <t>シュウリョウビ</t>
    </rPh>
    <phoneticPr fontId="3"/>
  </si>
  <si>
    <t>開講日－３</t>
    <rPh sb="0" eb="2">
      <t>カイコウ</t>
    </rPh>
    <rPh sb="2" eb="3">
      <t>ビ</t>
    </rPh>
    <phoneticPr fontId="3"/>
  </si>
  <si>
    <t>Link</t>
  </si>
  <si>
    <t>繰上げ合格締切日－６</t>
    <rPh sb="0" eb="2">
      <t>クリア</t>
    </rPh>
    <rPh sb="3" eb="5">
      <t>ゴウカク</t>
    </rPh>
    <rPh sb="5" eb="7">
      <t>シメキリ</t>
    </rPh>
    <rPh sb="7" eb="8">
      <t>ビ</t>
    </rPh>
    <phoneticPr fontId="3"/>
  </si>
  <si>
    <t>１．知識等習得コース（６か月訓練を除く）・企業実習付訓練・長期高度人材育成コース</t>
    <rPh sb="2" eb="4">
      <t>チシキ</t>
    </rPh>
    <rPh sb="4" eb="5">
      <t>ナド</t>
    </rPh>
    <rPh sb="5" eb="7">
      <t>シュウトク</t>
    </rPh>
    <rPh sb="29" eb="37">
      <t>チョウキコウドジンザイイクセイ</t>
    </rPh>
    <phoneticPr fontId="17"/>
  </si>
  <si>
    <r>
      <t>平成３１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ヘイセイ</t>
    </rPh>
    <rPh sb="4" eb="6">
      <t>ネンド</t>
    </rPh>
    <rPh sb="7" eb="10">
      <t>オオサカフ</t>
    </rPh>
    <rPh sb="10" eb="12">
      <t>シュサイ</t>
    </rPh>
    <rPh sb="12" eb="14">
      <t>イタク</t>
    </rPh>
    <rPh sb="14" eb="16">
      <t>クンレン</t>
    </rPh>
    <rPh sb="16" eb="19">
      <t>ニッテイヒョウ</t>
    </rPh>
    <phoneticPr fontId="3"/>
  </si>
  <si>
    <t>Link</t>
    <phoneticPr fontId="3"/>
  </si>
  <si>
    <t>２．離職者等訓練（介護福祉士実務者研修科（６か月））</t>
    <phoneticPr fontId="17"/>
  </si>
  <si>
    <t>6月開講</t>
  </si>
  <si>
    <t>8月開講</t>
  </si>
  <si>
    <t>9月開講</t>
  </si>
  <si>
    <t>10月開講</t>
  </si>
  <si>
    <t>1月開講</t>
  </si>
  <si>
    <t>avg.16日</t>
    <rPh sb="6" eb="7">
      <t>ニチ</t>
    </rPh>
    <phoneticPr fontId="17"/>
  </si>
  <si>
    <t>4月開講
長期高度
人材育成コース</t>
    <rPh sb="1" eb="2">
      <t>ガツ</t>
    </rPh>
    <rPh sb="2" eb="4">
      <t>カイコウ</t>
    </rPh>
    <rPh sb="5" eb="7">
      <t>チョウキ</t>
    </rPh>
    <rPh sb="7" eb="9">
      <t>コウド</t>
    </rPh>
    <rPh sb="10" eb="12">
      <t>ジンザイ</t>
    </rPh>
    <rPh sb="12" eb="14">
      <t>イクセイ</t>
    </rPh>
    <phoneticPr fontId="3"/>
  </si>
  <si>
    <t>選　考　試　験　日</t>
    <rPh sb="0" eb="1">
      <t>セン</t>
    </rPh>
    <rPh sb="2" eb="3">
      <t>コウ</t>
    </rPh>
    <rPh sb="4" eb="5">
      <t>タメシ</t>
    </rPh>
    <rPh sb="6" eb="7">
      <t>ゲン</t>
    </rPh>
    <rPh sb="8" eb="9">
      <t>ビ</t>
    </rPh>
    <phoneticPr fontId="3"/>
  </si>
  <si>
    <t>認定日・指定来所日</t>
    <rPh sb="0" eb="2">
      <t>ニンテイ</t>
    </rPh>
    <rPh sb="2" eb="3">
      <t>ビ</t>
    </rPh>
    <rPh sb="4" eb="6">
      <t>シテイ</t>
    </rPh>
    <rPh sb="6" eb="8">
      <t>ライショ</t>
    </rPh>
    <rPh sb="8" eb="9">
      <t>ビ</t>
    </rPh>
    <phoneticPr fontId="3"/>
  </si>
  <si>
    <t>【12か月訓練】</t>
    <phoneticPr fontId="17"/>
  </si>
  <si>
    <t>【24か月訓練】</t>
    <phoneticPr fontId="17"/>
  </si>
  <si>
    <t>修了月分</t>
    <rPh sb="0" eb="2">
      <t>シュウリョウ</t>
    </rPh>
    <rPh sb="2" eb="3">
      <t>ヅキ</t>
    </rPh>
    <rPh sb="3" eb="4">
      <t>ブン</t>
    </rPh>
    <phoneticPr fontId="17"/>
  </si>
  <si>
    <t>非修了月分</t>
    <rPh sb="0" eb="1">
      <t>ヒ</t>
    </rPh>
    <rPh sb="1" eb="5">
      <t>シュウリョウヅキブン</t>
    </rPh>
    <phoneticPr fontId="17"/>
  </si>
  <si>
    <t>4月分</t>
  </si>
  <si>
    <t>6月分</t>
  </si>
  <si>
    <t>7月分</t>
  </si>
  <si>
    <t>8月分</t>
  </si>
  <si>
    <t>9月分</t>
  </si>
  <si>
    <t>10月分</t>
  </si>
  <si>
    <t>11月分</t>
  </si>
  <si>
    <t>12月分</t>
  </si>
  <si>
    <t>1月分</t>
  </si>
  <si>
    <t>2月分</t>
  </si>
  <si>
    <t>3月分</t>
  </si>
  <si>
    <t>＜留意事項＞</t>
    <rPh sb="1" eb="3">
      <t>リュウイ</t>
    </rPh>
    <rPh sb="3" eb="5">
      <t>ジコウ</t>
    </rPh>
    <phoneticPr fontId="17"/>
  </si>
  <si>
    <t>提出期限</t>
    <rPh sb="0" eb="2">
      <t>テイシュツ</t>
    </rPh>
    <rPh sb="2" eb="4">
      <t>キゲン</t>
    </rPh>
    <phoneticPr fontId="17"/>
  </si>
  <si>
    <t>　※提出期限については、翌月の５営業日目と４営業日目が混在していますので、ご注意ください。</t>
    <rPh sb="2" eb="4">
      <t>テイシュツ</t>
    </rPh>
    <rPh sb="4" eb="6">
      <t>キゲン</t>
    </rPh>
    <rPh sb="12" eb="14">
      <t>ヨクゲツ</t>
    </rPh>
    <rPh sb="16" eb="19">
      <t>エイギョウビ</t>
    </rPh>
    <rPh sb="19" eb="20">
      <t>メ</t>
    </rPh>
    <rPh sb="22" eb="25">
      <t>エイギョウビ</t>
    </rPh>
    <rPh sb="25" eb="26">
      <t>メ</t>
    </rPh>
    <rPh sb="27" eb="29">
      <t>コンザイ</t>
    </rPh>
    <rPh sb="38" eb="40">
      <t>チュウイ</t>
    </rPh>
    <phoneticPr fontId="17"/>
  </si>
  <si>
    <t>証明対象月</t>
    <rPh sb="0" eb="2">
      <t>ショウメイ</t>
    </rPh>
    <rPh sb="2" eb="4">
      <t>タイショウ</t>
    </rPh>
    <rPh sb="4" eb="5">
      <t>ヅキ</t>
    </rPh>
    <phoneticPr fontId="17"/>
  </si>
  <si>
    <t>　※今後、関係機関との調整により変更が生じる場合があります。</t>
    <rPh sb="2" eb="4">
      <t>コンゴ</t>
    </rPh>
    <rPh sb="5" eb="7">
      <t>カンケイ</t>
    </rPh>
    <rPh sb="7" eb="9">
      <t>キカン</t>
    </rPh>
    <rPh sb="11" eb="13">
      <t>チョウセイ</t>
    </rPh>
    <rPh sb="16" eb="18">
      <t>ヘンコウ</t>
    </rPh>
    <rPh sb="19" eb="20">
      <t>ショウ</t>
    </rPh>
    <rPh sb="22" eb="24">
      <t>バアイ</t>
    </rPh>
    <phoneticPr fontId="17"/>
  </si>
  <si>
    <t>2022/1/1</t>
  </si>
  <si>
    <t>土</t>
  </si>
  <si>
    <t>元日</t>
  </si>
  <si>
    <t>2022/1/10</t>
  </si>
  <si>
    <t>月</t>
  </si>
  <si>
    <t>成人の日</t>
  </si>
  <si>
    <t>2022/2/11</t>
  </si>
  <si>
    <t>金</t>
  </si>
  <si>
    <t>建国記念の日</t>
  </si>
  <si>
    <t>2022/2/23</t>
  </si>
  <si>
    <t>水</t>
  </si>
  <si>
    <t>天皇誕生日</t>
  </si>
  <si>
    <t>2022/3/21</t>
  </si>
  <si>
    <t>春分の日</t>
  </si>
  <si>
    <t>2022/4/29</t>
  </si>
  <si>
    <t>昭和の日</t>
  </si>
  <si>
    <t>2022/5/3</t>
  </si>
  <si>
    <t>火</t>
  </si>
  <si>
    <t>憲法記念日</t>
  </si>
  <si>
    <t>2022/5/4</t>
  </si>
  <si>
    <t>みどりの日</t>
  </si>
  <si>
    <t>2022/5/5</t>
  </si>
  <si>
    <t>木</t>
  </si>
  <si>
    <t>こどもの日</t>
  </si>
  <si>
    <t>2022/7/18</t>
  </si>
  <si>
    <t>海の日</t>
  </si>
  <si>
    <t>2022/8/11</t>
  </si>
  <si>
    <t>山の日</t>
  </si>
  <si>
    <t>2022/9/19</t>
  </si>
  <si>
    <t>敬老の日</t>
  </si>
  <si>
    <t>2022/9/23</t>
  </si>
  <si>
    <t>秋分の日</t>
  </si>
  <si>
    <t>2022/10/10</t>
  </si>
  <si>
    <t>スポーツの日</t>
  </si>
  <si>
    <t>2022/11/3</t>
  </si>
  <si>
    <t>文化の日</t>
  </si>
  <si>
    <t>2022/11/23</t>
  </si>
  <si>
    <t>勤労感謝の日</t>
  </si>
  <si>
    <t>日</t>
  </si>
  <si>
    <t>振替休日</t>
  </si>
  <si>
    <t>訓練開始日</t>
    <rPh sb="0" eb="2">
      <t>クンレン</t>
    </rPh>
    <rPh sb="2" eb="4">
      <t>カイシ</t>
    </rPh>
    <rPh sb="4" eb="5">
      <t>ヒ</t>
    </rPh>
    <phoneticPr fontId="3"/>
  </si>
  <si>
    <t>入校式</t>
    <rPh sb="0" eb="3">
      <t>ニュウコウシキ</t>
    </rPh>
    <phoneticPr fontId="3"/>
  </si>
  <si>
    <t>修了式</t>
    <rPh sb="0" eb="2">
      <t>シュウリョウ</t>
    </rPh>
    <rPh sb="2" eb="3">
      <t>シキ</t>
    </rPh>
    <phoneticPr fontId="3"/>
  </si>
  <si>
    <t>訓練終了日</t>
    <rPh sb="0" eb="2">
      <t>クンレン</t>
    </rPh>
    <rPh sb="2" eb="4">
      <t>シュウリョウ</t>
    </rPh>
    <rPh sb="4" eb="5">
      <t>ヒ</t>
    </rPh>
    <phoneticPr fontId="3"/>
  </si>
  <si>
    <t>１．知識等習得コース・企業実習付訓練・長期高度人材育成コース</t>
    <rPh sb="2" eb="4">
      <t>チシキ</t>
    </rPh>
    <rPh sb="4" eb="5">
      <t>ナド</t>
    </rPh>
    <rPh sb="5" eb="7">
      <t>シュウトク</t>
    </rPh>
    <rPh sb="19" eb="27">
      <t>チョウキコウドジンザイイクセイ</t>
    </rPh>
    <phoneticPr fontId="17"/>
  </si>
  <si>
    <t>（別途調整）</t>
    <rPh sb="1" eb="3">
      <t>ベット</t>
    </rPh>
    <rPh sb="3" eb="5">
      <t>チョウセイ</t>
    </rPh>
    <phoneticPr fontId="17"/>
  </si>
  <si>
    <t>２．受講証明書の提出期限（必着日）について</t>
    <rPh sb="2" eb="7">
      <t>ジュコウショウメイショ</t>
    </rPh>
    <rPh sb="8" eb="10">
      <t>テイシュツ</t>
    </rPh>
    <rPh sb="10" eb="12">
      <t>キゲン</t>
    </rPh>
    <rPh sb="13" eb="15">
      <t>ヒッチャク</t>
    </rPh>
    <rPh sb="15" eb="16">
      <t>ヒ</t>
    </rPh>
    <phoneticPr fontId="17"/>
  </si>
  <si>
    <r>
      <t>令和５</t>
    </r>
    <r>
      <rPr>
        <b/>
        <sz val="18"/>
        <color indexed="8"/>
        <rFont val="ＭＳ Ｐゴシック"/>
        <family val="3"/>
        <charset val="128"/>
      </rPr>
      <t>年度　大阪府主催委託訓練日程表</t>
    </r>
    <rPh sb="0" eb="2">
      <t>レイワ</t>
    </rPh>
    <rPh sb="3" eb="5">
      <t>ネンド</t>
    </rPh>
    <rPh sb="6" eb="9">
      <t>オオサカフ</t>
    </rPh>
    <rPh sb="9" eb="11">
      <t>シュサイ</t>
    </rPh>
    <rPh sb="11" eb="13">
      <t>イタク</t>
    </rPh>
    <rPh sb="13" eb="15">
      <t>クンレン</t>
    </rPh>
    <rPh sb="15" eb="18">
      <t>ニッテイヒョウ</t>
    </rPh>
    <phoneticPr fontId="3"/>
  </si>
  <si>
    <t>月</t>
    <phoneticPr fontId="17"/>
  </si>
  <si>
    <t>日</t>
    <phoneticPr fontId="17"/>
  </si>
  <si>
    <t>金</t>
    <phoneticPr fontId="17"/>
  </si>
  <si>
    <t>水</t>
    <phoneticPr fontId="17"/>
  </si>
  <si>
    <t>元日</t>
    <phoneticPr fontId="17"/>
  </si>
  <si>
    <t>成人の日</t>
    <phoneticPr fontId="17"/>
  </si>
  <si>
    <t>建国記念の日</t>
    <phoneticPr fontId="17"/>
  </si>
  <si>
    <t>振替休日</t>
    <phoneticPr fontId="17"/>
  </si>
  <si>
    <t>天皇誕生日</t>
    <phoneticPr fontId="17"/>
  </si>
  <si>
    <t>春分の日</t>
    <phoneticPr fontId="17"/>
  </si>
  <si>
    <t>土</t>
    <phoneticPr fontId="17"/>
  </si>
  <si>
    <t>火</t>
    <phoneticPr fontId="17"/>
  </si>
  <si>
    <t>年末年始</t>
    <rPh sb="0" eb="4">
      <t>ネンマツネンシ</t>
    </rPh>
    <phoneticPr fontId="17"/>
  </si>
  <si>
    <t>選考結果リスト送付日
（事業者・ハローワーク・労働局）</t>
    <rPh sb="0" eb="2">
      <t>センコウ</t>
    </rPh>
    <rPh sb="2" eb="4">
      <t>ケッカ</t>
    </rPh>
    <rPh sb="7" eb="10">
      <t>ソウフビ</t>
    </rPh>
    <rPh sb="12" eb="15">
      <t>ジギョウシャ</t>
    </rPh>
    <rPh sb="23" eb="26">
      <t>ロウドウキョク</t>
    </rPh>
    <phoneticPr fontId="17"/>
  </si>
  <si>
    <t>応募者名簿（採点表）送付日</t>
    <rPh sb="0" eb="3">
      <t>オウボシャ</t>
    </rPh>
    <rPh sb="3" eb="5">
      <t>メイボ</t>
    </rPh>
    <rPh sb="6" eb="9">
      <t>サイテンヒョウ</t>
    </rPh>
    <rPh sb="10" eb="12">
      <t>ソウフ</t>
    </rPh>
    <rPh sb="12" eb="13">
      <t>ビ</t>
    </rPh>
    <phoneticPr fontId="17"/>
  </si>
  <si>
    <r>
      <rPr>
        <sz val="9"/>
        <color theme="1"/>
        <rFont val="ＭＳ Ｐゴシック"/>
        <family val="3"/>
        <charset val="128"/>
        <scheme val="minor"/>
      </rPr>
      <t>合否結果発表日</t>
    </r>
    <r>
      <rPr>
        <sz val="8"/>
        <color theme="1"/>
        <rFont val="ＭＳ Ｐゴシック"/>
        <family val="3"/>
        <charset val="128"/>
        <scheme val="minor"/>
      </rPr>
      <t>（午前９時ホームぺージ掲載）
※長期高度人材育成コースは決定通知発送日</t>
    </r>
    <rPh sb="0" eb="2">
      <t>ゴウヒ</t>
    </rPh>
    <rPh sb="2" eb="4">
      <t>ケッカ</t>
    </rPh>
    <rPh sb="4" eb="6">
      <t>ハッピョウ</t>
    </rPh>
    <rPh sb="6" eb="7">
      <t>ビ</t>
    </rPh>
    <rPh sb="8" eb="10">
      <t>ゴゼン</t>
    </rPh>
    <rPh sb="11" eb="12">
      <t>ジ</t>
    </rPh>
    <rPh sb="18" eb="20">
      <t>ケイサイ</t>
    </rPh>
    <rPh sb="23" eb="25">
      <t>チョウキ</t>
    </rPh>
    <rPh sb="25" eb="27">
      <t>コウド</t>
    </rPh>
    <rPh sb="27" eb="29">
      <t>ジンザイ</t>
    </rPh>
    <rPh sb="29" eb="31">
      <t>イクセイ</t>
    </rPh>
    <rPh sb="35" eb="37">
      <t>ケッテイ</t>
    </rPh>
    <rPh sb="37" eb="39">
      <t>ツウチ</t>
    </rPh>
    <rPh sb="39" eb="41">
      <t>ハッソウ</t>
    </rPh>
    <rPh sb="41" eb="42">
      <t>ビ</t>
    </rPh>
    <phoneticPr fontId="3"/>
  </si>
  <si>
    <t>３．入校に伴う公共職業訓練等通所届の提出期限（必着日）について</t>
    <rPh sb="2" eb="4">
      <t>ニュウコウ</t>
    </rPh>
    <rPh sb="5" eb="6">
      <t>トモナ</t>
    </rPh>
    <rPh sb="7" eb="9">
      <t>コウキョウ</t>
    </rPh>
    <rPh sb="9" eb="11">
      <t>ショクギョウ</t>
    </rPh>
    <rPh sb="11" eb="13">
      <t>クンレン</t>
    </rPh>
    <rPh sb="13" eb="14">
      <t>トウ</t>
    </rPh>
    <rPh sb="14" eb="16">
      <t>ツウショ</t>
    </rPh>
    <rPh sb="16" eb="17">
      <t>トドケ</t>
    </rPh>
    <rPh sb="18" eb="20">
      <t>テイシュツ</t>
    </rPh>
    <rPh sb="20" eb="22">
      <t>キゲン</t>
    </rPh>
    <rPh sb="23" eb="25">
      <t>ヒッチャク</t>
    </rPh>
    <rPh sb="25" eb="26">
      <t>ヒ</t>
    </rPh>
    <phoneticPr fontId="17"/>
  </si>
  <si>
    <t>合否結果システム入力完了日</t>
    <rPh sb="0" eb="4">
      <t>ゴウヒケッカ</t>
    </rPh>
    <rPh sb="8" eb="10">
      <t>ニュウリョク</t>
    </rPh>
    <rPh sb="10" eb="12">
      <t>カンリョウ</t>
    </rPh>
    <rPh sb="12" eb="13">
      <t>ヒ</t>
    </rPh>
    <phoneticPr fontId="17"/>
  </si>
  <si>
    <t>採点結果事業者データ提出〆（12時迄）
※長期高度人材育成コースは(17時迄)</t>
    <rPh sb="0" eb="4">
      <t>サイテンケッカ</t>
    </rPh>
    <rPh sb="4" eb="7">
      <t>ジギョウシャ</t>
    </rPh>
    <rPh sb="10" eb="12">
      <t>テイシュツ</t>
    </rPh>
    <rPh sb="16" eb="17">
      <t>ジ</t>
    </rPh>
    <rPh sb="17" eb="18">
      <t>マデ</t>
    </rPh>
    <rPh sb="36" eb="37">
      <t>ジ</t>
    </rPh>
    <rPh sb="37" eb="38">
      <t>マデ</t>
    </rPh>
    <phoneticPr fontId="17"/>
  </si>
  <si>
    <t>開講月</t>
    <rPh sb="0" eb="2">
      <t>カイコウ</t>
    </rPh>
    <rPh sb="2" eb="3">
      <t>ヅキ</t>
    </rPh>
    <phoneticPr fontId="17"/>
  </si>
  <si>
    <t>6月開講分</t>
    <rPh sb="2" eb="4">
      <t>カイコウ</t>
    </rPh>
    <phoneticPr fontId="17"/>
  </si>
  <si>
    <t>7月開講分</t>
    <rPh sb="2" eb="4">
      <t>カイコウ</t>
    </rPh>
    <phoneticPr fontId="17"/>
  </si>
  <si>
    <t>8月開講分</t>
    <rPh sb="2" eb="4">
      <t>カイコウ</t>
    </rPh>
    <phoneticPr fontId="17"/>
  </si>
  <si>
    <t>9月開講分</t>
    <rPh sb="2" eb="4">
      <t>カイコウ</t>
    </rPh>
    <phoneticPr fontId="17"/>
  </si>
  <si>
    <t>10月開講分</t>
    <rPh sb="3" eb="5">
      <t>カイコウ</t>
    </rPh>
    <phoneticPr fontId="17"/>
  </si>
  <si>
    <t>11月開講分</t>
    <rPh sb="3" eb="5">
      <t>カイコウ</t>
    </rPh>
    <phoneticPr fontId="17"/>
  </si>
  <si>
    <t>12月開講分</t>
    <rPh sb="3" eb="5">
      <t>カイコウ</t>
    </rPh>
    <phoneticPr fontId="17"/>
  </si>
  <si>
    <t>1月開講分</t>
    <rPh sb="2" eb="4">
      <t>カイコウ</t>
    </rPh>
    <phoneticPr fontId="17"/>
  </si>
  <si>
    <t>2月開講分</t>
    <rPh sb="2" eb="4">
      <t>カイコウ</t>
    </rPh>
    <phoneticPr fontId="17"/>
  </si>
  <si>
    <t>3月開講分</t>
    <rPh sb="2" eb="4">
      <t>カイコウ</t>
    </rPh>
    <phoneticPr fontId="17"/>
  </si>
  <si>
    <t>就職状況把握期限日</t>
    <rPh sb="0" eb="4">
      <t>シュウショクジョウキョウ</t>
    </rPh>
    <rPh sb="4" eb="6">
      <t>ハアク</t>
    </rPh>
    <rPh sb="6" eb="8">
      <t>キゲン</t>
    </rPh>
    <rPh sb="8" eb="9">
      <t>ヒ</t>
    </rPh>
    <phoneticPr fontId="3"/>
  </si>
  <si>
    <t>就職状況報告日</t>
    <rPh sb="0" eb="7">
      <t>シュウショクジョウキョウホウコクヒ</t>
    </rPh>
    <phoneticPr fontId="3"/>
  </si>
  <si>
    <t>12月12日(火）</t>
    <rPh sb="2" eb="3">
      <t>ガツ</t>
    </rPh>
    <rPh sb="5" eb="6">
      <t>ニチ</t>
    </rPh>
    <rPh sb="7" eb="8">
      <t>カ</t>
    </rPh>
    <phoneticPr fontId="17"/>
  </si>
  <si>
    <t>2月13日(火）</t>
    <rPh sb="1" eb="2">
      <t>ガツ</t>
    </rPh>
    <rPh sb="4" eb="5">
      <t>ニチ</t>
    </rPh>
    <rPh sb="6" eb="7">
      <t>カ</t>
    </rPh>
    <phoneticPr fontId="17"/>
  </si>
  <si>
    <t>2月14日(水）</t>
    <rPh sb="1" eb="2">
      <t>ガツ</t>
    </rPh>
    <rPh sb="4" eb="5">
      <t>ニチ</t>
    </rPh>
    <rPh sb="6" eb="7">
      <t>スイ</t>
    </rPh>
    <phoneticPr fontId="17"/>
  </si>
  <si>
    <t>1月16日(火）</t>
    <rPh sb="1" eb="2">
      <t>ガツ</t>
    </rPh>
    <rPh sb="4" eb="5">
      <t>ニチ</t>
    </rPh>
    <rPh sb="6" eb="7">
      <t>カ</t>
    </rPh>
    <phoneticPr fontId="17"/>
  </si>
  <si>
    <t>1月17日(水）</t>
    <rPh sb="1" eb="2">
      <t>ガツ</t>
    </rPh>
    <rPh sb="4" eb="5">
      <t>ニチ</t>
    </rPh>
    <rPh sb="6" eb="7">
      <t>スイ</t>
    </rPh>
    <phoneticPr fontId="17"/>
  </si>
  <si>
    <t>12月13日(水）</t>
    <rPh sb="2" eb="3">
      <t>ガツ</t>
    </rPh>
    <rPh sb="5" eb="6">
      <t>ニチ</t>
    </rPh>
    <rPh sb="7" eb="8">
      <t>スイ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</si>
</sst>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m&quot;月&quot;d&quot;日&quot;\(aaa\)"/>
    <numFmt numFmtId="177" formatCode="[$-411]ggge&quot;年&quot;m&quot;月&quot;d&quot;日&quot;\(aaa\)"/>
  </numFmts>
  <fonts count="26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0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3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8"/>
      <color rgb="FF0070C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">
    <xf numFmtId="0" fontId="0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23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2" borderId="4" xfId="0" applyNumberFormat="1" applyFont="1" applyFill="1" applyBorder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0" fontId="5" fillId="3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176" fontId="6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0" xfId="0" applyNumberFormat="1" applyFont="1" applyBorder="1" applyAlignment="1">
      <alignment horizontal="right" vertical="center"/>
    </xf>
    <xf numFmtId="176" fontId="8" fillId="2" borderId="4" xfId="0" applyNumberFormat="1" applyFont="1" applyFill="1" applyBorder="1">
      <alignment vertical="center"/>
    </xf>
    <xf numFmtId="176" fontId="8" fillId="0" borderId="10" xfId="0" applyNumberFormat="1" applyFont="1" applyBorder="1" applyAlignment="1">
      <alignment horizontal="right" vertical="center"/>
    </xf>
    <xf numFmtId="0" fontId="8" fillId="0" borderId="0" xfId="0" applyFont="1">
      <alignment vertical="center"/>
    </xf>
    <xf numFmtId="176" fontId="8" fillId="5" borderId="10" xfId="0" applyNumberFormat="1" applyFont="1" applyFill="1" applyBorder="1">
      <alignment vertical="center"/>
    </xf>
    <xf numFmtId="176" fontId="9" fillId="0" borderId="0" xfId="0" applyNumberFormat="1" applyFont="1" applyBorder="1">
      <alignment vertical="center"/>
    </xf>
    <xf numFmtId="176" fontId="8" fillId="5" borderId="4" xfId="0" applyNumberFormat="1" applyFont="1" applyFill="1" applyBorder="1">
      <alignment vertical="center"/>
    </xf>
    <xf numFmtId="176" fontId="10" fillId="5" borderId="12" xfId="0" applyNumberFormat="1" applyFont="1" applyFill="1" applyBorder="1">
      <alignment vertical="center"/>
    </xf>
    <xf numFmtId="176" fontId="10" fillId="5" borderId="3" xfId="0" applyNumberFormat="1" applyFont="1" applyFill="1" applyBorder="1">
      <alignment vertical="center"/>
    </xf>
    <xf numFmtId="176" fontId="8" fillId="5" borderId="7" xfId="0" applyNumberFormat="1" applyFont="1" applyFill="1" applyBorder="1">
      <alignment vertical="center"/>
    </xf>
    <xf numFmtId="176" fontId="8" fillId="5" borderId="13" xfId="0" applyNumberFormat="1" applyFont="1" applyFill="1" applyBorder="1">
      <alignment vertical="center"/>
    </xf>
    <xf numFmtId="176" fontId="8" fillId="5" borderId="10" xfId="0" applyNumberFormat="1" applyFont="1" applyFill="1" applyBorder="1" applyAlignment="1">
      <alignment horizontal="right" vertical="center"/>
    </xf>
    <xf numFmtId="176" fontId="8" fillId="5" borderId="14" xfId="0" applyNumberFormat="1" applyFont="1" applyFill="1" applyBorder="1" applyAlignment="1">
      <alignment horizontal="right" vertical="center"/>
    </xf>
    <xf numFmtId="176" fontId="8" fillId="5" borderId="10" xfId="0" applyNumberFormat="1" applyFont="1" applyFill="1" applyBorder="1" applyAlignment="1">
      <alignment vertical="center" wrapText="1"/>
    </xf>
    <xf numFmtId="176" fontId="0" fillId="5" borderId="10" xfId="0" applyNumberFormat="1" applyFont="1" applyFill="1" applyBorder="1">
      <alignment vertical="center"/>
    </xf>
    <xf numFmtId="176" fontId="8" fillId="0" borderId="0" xfId="0" applyNumberFormat="1" applyFont="1" applyFill="1" applyBorder="1">
      <alignment vertical="center"/>
    </xf>
    <xf numFmtId="176" fontId="11" fillId="0" borderId="0" xfId="0" applyNumberFormat="1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76" fontId="4" fillId="0" borderId="0" xfId="1" applyNumberFormat="1" applyFont="1" applyFill="1" applyBorder="1">
      <alignment vertical="center"/>
    </xf>
    <xf numFmtId="176" fontId="8" fillId="0" borderId="0" xfId="1" applyNumberFormat="1" applyFont="1" applyFill="1" applyBorder="1">
      <alignment vertical="center"/>
    </xf>
    <xf numFmtId="0" fontId="0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176" fontId="8" fillId="5" borderId="13" xfId="0" applyNumberFormat="1" applyFont="1" applyFill="1" applyBorder="1" applyAlignment="1">
      <alignment horizontal="right" vertical="center"/>
    </xf>
    <xf numFmtId="176" fontId="8" fillId="0" borderId="13" xfId="0" applyNumberFormat="1" applyFont="1" applyBorder="1" applyAlignment="1">
      <alignment horizontal="right" vertical="center"/>
    </xf>
    <xf numFmtId="176" fontId="14" fillId="0" borderId="0" xfId="0" applyNumberFormat="1" applyFont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176" fontId="8" fillId="4" borderId="14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5" fillId="6" borderId="0" xfId="0" applyFont="1" applyFill="1" applyBorder="1" applyAlignment="1">
      <alignment horizontal="center" vertical="center" wrapText="1"/>
    </xf>
    <xf numFmtId="176" fontId="0" fillId="0" borderId="4" xfId="0" applyNumberFormat="1" applyFont="1" applyFill="1" applyBorder="1">
      <alignment vertical="center"/>
    </xf>
    <xf numFmtId="176" fontId="7" fillId="0" borderId="12" xfId="0" applyNumberFormat="1" applyFont="1" applyBorder="1">
      <alignment vertical="center"/>
    </xf>
    <xf numFmtId="176" fontId="7" fillId="0" borderId="3" xfId="0" applyNumberFormat="1" applyFont="1" applyBorder="1">
      <alignment vertical="center"/>
    </xf>
    <xf numFmtId="176" fontId="0" fillId="0" borderId="1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13" xfId="0" applyNumberFormat="1" applyFont="1" applyFill="1" applyBorder="1">
      <alignment vertical="center"/>
    </xf>
    <xf numFmtId="176" fontId="0" fillId="0" borderId="15" xfId="0" applyNumberFormat="1" applyFont="1" applyFill="1" applyBorder="1">
      <alignment vertical="center"/>
    </xf>
    <xf numFmtId="176" fontId="0" fillId="5" borderId="11" xfId="0" applyNumberFormat="1" applyFont="1" applyFill="1" applyBorder="1">
      <alignment vertical="center"/>
    </xf>
    <xf numFmtId="176" fontId="0" fillId="0" borderId="17" xfId="0" applyNumberFormat="1" applyFont="1" applyFill="1" applyBorder="1">
      <alignment vertical="center"/>
    </xf>
    <xf numFmtId="176" fontId="0" fillId="4" borderId="17" xfId="0" applyNumberFormat="1" applyFont="1" applyFill="1" applyBorder="1">
      <alignment vertical="center"/>
    </xf>
    <xf numFmtId="176" fontId="7" fillId="0" borderId="12" xfId="0" applyNumberFormat="1" applyFont="1" applyFill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3" xfId="0" applyNumberFormat="1" applyFont="1" applyBorder="1">
      <alignment vertical="center"/>
    </xf>
    <xf numFmtId="0" fontId="15" fillId="0" borderId="0" xfId="0" applyFont="1" applyFill="1" applyBorder="1" applyAlignment="1">
      <alignment horizontal="left" vertical="center"/>
    </xf>
    <xf numFmtId="176" fontId="8" fillId="5" borderId="14" xfId="0" applyNumberFormat="1" applyFont="1" applyFill="1" applyBorder="1">
      <alignment vertical="center"/>
    </xf>
    <xf numFmtId="176" fontId="10" fillId="0" borderId="3" xfId="0" applyNumberFormat="1" applyFont="1" applyBorder="1">
      <alignment vertical="center"/>
    </xf>
    <xf numFmtId="176" fontId="10" fillId="0" borderId="3" xfId="0" applyNumberFormat="1" applyFont="1" applyFill="1" applyBorder="1">
      <alignment vertical="center"/>
    </xf>
    <xf numFmtId="176" fontId="8" fillId="0" borderId="7" xfId="0" applyNumberFormat="1" applyFont="1" applyFill="1" applyBorder="1">
      <alignment vertical="center"/>
    </xf>
    <xf numFmtId="176" fontId="8" fillId="0" borderId="4" xfId="0" applyNumberFormat="1" applyFont="1" applyFill="1" applyBorder="1">
      <alignment vertical="center"/>
    </xf>
    <xf numFmtId="176" fontId="8" fillId="0" borderId="13" xfId="0" applyNumberFormat="1" applyFont="1" applyFill="1" applyBorder="1">
      <alignment vertical="center"/>
    </xf>
    <xf numFmtId="176" fontId="8" fillId="0" borderId="10" xfId="0" applyNumberFormat="1" applyFont="1" applyFill="1" applyBorder="1">
      <alignment vertical="center"/>
    </xf>
    <xf numFmtId="176" fontId="0" fillId="0" borderId="7" xfId="0" applyNumberFormat="1" applyFont="1" applyFill="1" applyBorder="1">
      <alignment vertical="center"/>
    </xf>
    <xf numFmtId="176" fontId="8" fillId="0" borderId="11" xfId="0" applyNumberFormat="1" applyFont="1" applyFill="1" applyBorder="1">
      <alignment vertical="center"/>
    </xf>
    <xf numFmtId="176" fontId="8" fillId="0" borderId="14" xfId="0" applyNumberFormat="1" applyFont="1" applyFill="1" applyBorder="1">
      <alignment vertical="center"/>
    </xf>
    <xf numFmtId="38" fontId="4" fillId="0" borderId="0" xfId="2" applyFont="1">
      <alignment vertical="center"/>
    </xf>
    <xf numFmtId="0" fontId="0" fillId="0" borderId="17" xfId="0" quotePrefix="1" applyFont="1" applyFill="1" applyBorder="1" applyAlignment="1">
      <alignment horizontal="center" vertical="center"/>
    </xf>
    <xf numFmtId="176" fontId="8" fillId="5" borderId="17" xfId="0" applyNumberFormat="1" applyFont="1" applyFill="1" applyBorder="1">
      <alignment vertical="center"/>
    </xf>
    <xf numFmtId="38" fontId="8" fillId="7" borderId="18" xfId="2" applyFont="1" applyFill="1" applyBorder="1">
      <alignment vertical="center"/>
    </xf>
    <xf numFmtId="0" fontId="0" fillId="0" borderId="0" xfId="0" quotePrefix="1" applyAlignment="1">
      <alignment horizontal="lef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6" fontId="13" fillId="5" borderId="14" xfId="0" applyNumberFormat="1" applyFont="1" applyFill="1" applyBorder="1" applyAlignment="1">
      <alignment horizontal="right" vertical="center" wrapText="1"/>
    </xf>
    <xf numFmtId="176" fontId="8" fillId="0" borderId="14" xfId="0" applyNumberFormat="1" applyFont="1" applyBorder="1" applyAlignment="1">
      <alignment horizontal="right" vertical="center"/>
    </xf>
    <xf numFmtId="176" fontId="8" fillId="4" borderId="14" xfId="0" applyNumberFormat="1" applyFont="1" applyFill="1" applyBorder="1">
      <alignment vertical="center"/>
    </xf>
    <xf numFmtId="0" fontId="18" fillId="0" borderId="0" xfId="0" quotePrefix="1" applyFont="1" applyAlignment="1">
      <alignment horizontal="left" vertical="center"/>
    </xf>
    <xf numFmtId="0" fontId="20" fillId="0" borderId="0" xfId="0" quotePrefix="1" applyFont="1" applyAlignment="1">
      <alignment horizontal="left" vertical="center"/>
    </xf>
    <xf numFmtId="0" fontId="21" fillId="0" borderId="0" xfId="0" quotePrefix="1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0" xfId="0" quotePrefix="1" applyFont="1" applyAlignment="1">
      <alignment horizontal="left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distributed" vertical="center"/>
    </xf>
    <xf numFmtId="176" fontId="8" fillId="7" borderId="13" xfId="0" applyNumberFormat="1" applyFont="1" applyFill="1" applyBorder="1">
      <alignment vertical="center"/>
    </xf>
    <xf numFmtId="176" fontId="6" fillId="0" borderId="13" xfId="0" applyNumberFormat="1" applyFont="1" applyFill="1" applyBorder="1">
      <alignment vertical="center"/>
    </xf>
    <xf numFmtId="176" fontId="6" fillId="0" borderId="14" xfId="0" applyNumberFormat="1" applyFont="1" applyFill="1" applyBorder="1">
      <alignment vertical="center"/>
    </xf>
    <xf numFmtId="0" fontId="0" fillId="0" borderId="0" xfId="0" applyFill="1">
      <alignment vertical="center"/>
    </xf>
    <xf numFmtId="176" fontId="0" fillId="0" borderId="4" xfId="0" applyNumberFormat="1" applyFont="1" applyFill="1" applyBorder="1" applyAlignment="1">
      <alignment horizontal="right" vertical="center"/>
    </xf>
    <xf numFmtId="177" fontId="12" fillId="0" borderId="15" xfId="0" applyNumberFormat="1" applyFont="1" applyFill="1" applyBorder="1" applyAlignment="1">
      <alignment vertical="top" wrapText="1" shrinkToFit="1"/>
    </xf>
    <xf numFmtId="177" fontId="12" fillId="0" borderId="3" xfId="0" applyNumberFormat="1" applyFont="1" applyFill="1" applyBorder="1" applyAlignment="1">
      <alignment vertical="top" wrapText="1" shrinkToFit="1"/>
    </xf>
    <xf numFmtId="177" fontId="12" fillId="0" borderId="8" xfId="0" applyNumberFormat="1" applyFont="1" applyFill="1" applyBorder="1" applyAlignment="1">
      <alignment wrapText="1" shrinkToFit="1"/>
    </xf>
    <xf numFmtId="177" fontId="12" fillId="0" borderId="15" xfId="0" applyNumberFormat="1" applyFont="1" applyFill="1" applyBorder="1" applyAlignment="1">
      <alignment wrapText="1" shrinkToFit="1"/>
    </xf>
    <xf numFmtId="0" fontId="0" fillId="0" borderId="4" xfId="0" applyBorder="1" applyAlignment="1">
      <alignment horizontal="center" vertical="center"/>
    </xf>
    <xf numFmtId="0" fontId="0" fillId="0" borderId="4" xfId="0" applyBorder="1">
      <alignment vertical="center"/>
    </xf>
    <xf numFmtId="0" fontId="20" fillId="0" borderId="0" xfId="0" applyFont="1">
      <alignment vertical="center"/>
    </xf>
    <xf numFmtId="0" fontId="0" fillId="0" borderId="0" xfId="0" applyFont="1" applyFill="1">
      <alignment vertical="center"/>
    </xf>
    <xf numFmtId="14" fontId="0" fillId="0" borderId="4" xfId="0" applyNumberFormat="1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176" fontId="0" fillId="0" borderId="11" xfId="0" applyNumberFormat="1" applyFont="1" applyFill="1" applyBorder="1">
      <alignment vertical="center"/>
    </xf>
    <xf numFmtId="0" fontId="0" fillId="0" borderId="11" xfId="0" quotePrefix="1" applyFont="1" applyFill="1" applyBorder="1" applyAlignment="1">
      <alignment horizontal="center" vertical="center"/>
    </xf>
    <xf numFmtId="177" fontId="12" fillId="0" borderId="2" xfId="0" applyNumberFormat="1" applyFont="1" applyFill="1" applyBorder="1" applyAlignment="1">
      <alignment wrapText="1" shrinkToFit="1"/>
    </xf>
    <xf numFmtId="0" fontId="8" fillId="8" borderId="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38" fontId="8" fillId="0" borderId="0" xfId="2" applyFont="1" applyFill="1">
      <alignment vertical="center"/>
    </xf>
    <xf numFmtId="57" fontId="0" fillId="0" borderId="0" xfId="0" applyNumberFormat="1">
      <alignment vertical="center"/>
    </xf>
    <xf numFmtId="0" fontId="0" fillId="7" borderId="10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center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1" xfId="0" quotePrefix="1" applyFont="1" applyFill="1" applyBorder="1" applyAlignment="1">
      <alignment horizontal="center" vertical="center"/>
    </xf>
    <xf numFmtId="0" fontId="0" fillId="7" borderId="17" xfId="0" quotePrefix="1" applyFont="1" applyFill="1" applyBorder="1" applyAlignment="1">
      <alignment horizontal="center" vertical="center"/>
    </xf>
    <xf numFmtId="176" fontId="0" fillId="7" borderId="10" xfId="0" applyNumberFormat="1" applyFont="1" applyFill="1" applyBorder="1">
      <alignment vertical="center"/>
    </xf>
    <xf numFmtId="176" fontId="0" fillId="7" borderId="8" xfId="0" applyNumberFormat="1" applyFont="1" applyFill="1" applyBorder="1">
      <alignment vertical="center"/>
    </xf>
    <xf numFmtId="176" fontId="0" fillId="7" borderId="13" xfId="0" applyNumberFormat="1" applyFont="1" applyFill="1" applyBorder="1">
      <alignment vertical="center"/>
    </xf>
    <xf numFmtId="176" fontId="0" fillId="7" borderId="15" xfId="0" applyNumberFormat="1" applyFont="1" applyFill="1" applyBorder="1">
      <alignment vertical="center"/>
    </xf>
    <xf numFmtId="176" fontId="0" fillId="7" borderId="11" xfId="0" applyNumberFormat="1" applyFont="1" applyFill="1" applyBorder="1">
      <alignment vertical="center"/>
    </xf>
    <xf numFmtId="176" fontId="0" fillId="7" borderId="17" xfId="0" applyNumberFormat="1" applyFont="1" applyFill="1" applyBorder="1">
      <alignment vertical="center"/>
    </xf>
    <xf numFmtId="176" fontId="0" fillId="7" borderId="4" xfId="0" applyNumberFormat="1" applyFont="1" applyFill="1" applyBorder="1" applyAlignment="1">
      <alignment horizontal="right" vertical="center"/>
    </xf>
    <xf numFmtId="176" fontId="0" fillId="7" borderId="4" xfId="0" applyNumberFormat="1" applyFont="1" applyFill="1" applyBorder="1">
      <alignment vertical="center"/>
    </xf>
    <xf numFmtId="0" fontId="0" fillId="0" borderId="4" xfId="0" applyBorder="1" applyAlignment="1">
      <alignment horizontal="left" vertical="center"/>
    </xf>
    <xf numFmtId="14" fontId="0" fillId="0" borderId="4" xfId="0" applyNumberFormat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center" wrapText="1"/>
    </xf>
    <xf numFmtId="176" fontId="0" fillId="0" borderId="7" xfId="0" applyNumberFormat="1" applyBorder="1">
      <alignment vertical="center"/>
    </xf>
    <xf numFmtId="176" fontId="0" fillId="0" borderId="27" xfId="0" applyNumberFormat="1" applyBorder="1">
      <alignment vertical="center"/>
    </xf>
    <xf numFmtId="176" fontId="0" fillId="2" borderId="4" xfId="0" applyNumberFormat="1" applyFill="1" applyBorder="1">
      <alignment vertical="center"/>
    </xf>
    <xf numFmtId="176" fontId="8" fillId="9" borderId="7" xfId="0" applyNumberFormat="1" applyFont="1" applyFill="1" applyBorder="1">
      <alignment vertical="center"/>
    </xf>
    <xf numFmtId="176" fontId="0" fillId="10" borderId="4" xfId="0" applyNumberFormat="1" applyFill="1" applyBorder="1">
      <alignment vertical="center"/>
    </xf>
    <xf numFmtId="0" fontId="0" fillId="0" borderId="0" xfId="0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/>
    </xf>
    <xf numFmtId="176" fontId="25" fillId="9" borderId="7" xfId="0" applyNumberFormat="1" applyFont="1" applyFill="1" applyBorder="1">
      <alignment vertical="center"/>
    </xf>
    <xf numFmtId="176" fontId="25" fillId="10" borderId="4" xfId="0" applyNumberFormat="1" applyFont="1" applyFill="1" applyBorder="1">
      <alignment vertical="center"/>
    </xf>
    <xf numFmtId="176" fontId="0" fillId="7" borderId="11" xfId="0" applyNumberFormat="1" applyFont="1" applyFill="1" applyBorder="1" applyAlignment="1">
      <alignment horizontal="right" vertical="center"/>
    </xf>
    <xf numFmtId="176" fontId="0" fillId="7" borderId="14" xfId="0" applyNumberFormat="1" applyFont="1" applyFill="1" applyBorder="1" applyAlignment="1">
      <alignment horizontal="right" vertical="center"/>
    </xf>
    <xf numFmtId="176" fontId="0" fillId="0" borderId="27" xfId="0" applyNumberFormat="1" applyFont="1" applyBorder="1">
      <alignment vertical="center"/>
    </xf>
    <xf numFmtId="0" fontId="8" fillId="8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76" fontId="8" fillId="10" borderId="4" xfId="0" applyNumberFormat="1" applyFont="1" applyFill="1" applyBorder="1">
      <alignment vertical="center"/>
    </xf>
    <xf numFmtId="176" fontId="8" fillId="0" borderId="27" xfId="0" applyNumberFormat="1" applyFont="1" applyBorder="1">
      <alignment vertical="center"/>
    </xf>
    <xf numFmtId="0" fontId="13" fillId="10" borderId="21" xfId="0" applyFont="1" applyFill="1" applyBorder="1" applyAlignment="1">
      <alignment horizontal="center" vertical="center" wrapText="1"/>
    </xf>
    <xf numFmtId="0" fontId="13" fillId="10" borderId="9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/>
    </xf>
    <xf numFmtId="0" fontId="0" fillId="7" borderId="20" xfId="0" applyFont="1" applyFill="1" applyBorder="1" applyAlignment="1">
      <alignment horizontal="distributed" vertical="center"/>
    </xf>
    <xf numFmtId="0" fontId="0" fillId="7" borderId="16" xfId="0" applyFont="1" applyFill="1" applyBorder="1" applyAlignment="1">
      <alignment horizontal="distributed" vertical="center"/>
    </xf>
    <xf numFmtId="0" fontId="0" fillId="7" borderId="8" xfId="0" applyFont="1" applyFill="1" applyBorder="1" applyAlignment="1">
      <alignment horizontal="center" vertical="center"/>
    </xf>
    <xf numFmtId="0" fontId="0" fillId="7" borderId="15" xfId="0" applyFont="1" applyFill="1" applyBorder="1" applyAlignment="1">
      <alignment horizontal="center" vertical="center"/>
    </xf>
    <xf numFmtId="0" fontId="0" fillId="7" borderId="3" xfId="0" applyFont="1" applyFill="1" applyBorder="1" applyAlignment="1">
      <alignment horizontal="center" vertical="center"/>
    </xf>
    <xf numFmtId="0" fontId="0" fillId="11" borderId="8" xfId="0" applyFont="1" applyFill="1" applyBorder="1" applyAlignment="1">
      <alignment horizontal="center" vertical="center" wrapText="1"/>
    </xf>
    <xf numFmtId="0" fontId="0" fillId="11" borderId="15" xfId="0" applyFont="1" applyFill="1" applyBorder="1" applyAlignment="1">
      <alignment horizontal="center" vertical="center" wrapText="1"/>
    </xf>
    <xf numFmtId="0" fontId="0" fillId="11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9" borderId="21" xfId="0" applyFont="1" applyFill="1" applyBorder="1" applyAlignment="1">
      <alignment horizontal="center" vertical="center"/>
    </xf>
    <xf numFmtId="0" fontId="0" fillId="9" borderId="9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16" xfId="0" applyFont="1" applyFill="1" applyBorder="1" applyAlignment="1">
      <alignment horizontal="center" vertical="center"/>
    </xf>
    <xf numFmtId="176" fontId="0" fillId="0" borderId="8" xfId="0" applyNumberFormat="1" applyFill="1" applyBorder="1" applyAlignment="1">
      <alignment horizontal="center" vertical="center"/>
    </xf>
    <xf numFmtId="176" fontId="0" fillId="0" borderId="7" xfId="0" applyNumberForma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/>
    </xf>
    <xf numFmtId="0" fontId="22" fillId="10" borderId="9" xfId="0" applyFont="1" applyFill="1" applyBorder="1" applyAlignment="1">
      <alignment horizontal="center" vertical="center"/>
    </xf>
    <xf numFmtId="0" fontId="22" fillId="10" borderId="21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0" fillId="7" borderId="4" xfId="0" applyFont="1" applyFill="1" applyBorder="1" applyAlignment="1">
      <alignment horizontal="distributed" vertical="center"/>
    </xf>
    <xf numFmtId="176" fontId="0" fillId="0" borderId="8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0" fillId="0" borderId="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38" fontId="4" fillId="7" borderId="23" xfId="2" applyFont="1" applyFill="1" applyBorder="1" applyAlignment="1">
      <alignment vertical="center"/>
    </xf>
    <xf numFmtId="38" fontId="4" fillId="7" borderId="24" xfId="2" applyFont="1" applyFill="1" applyBorder="1" applyAlignment="1">
      <alignment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177" fontId="0" fillId="0" borderId="8" xfId="0" applyNumberFormat="1" applyFont="1" applyFill="1" applyBorder="1" applyAlignment="1">
      <alignment horizontal="center" vertical="center" wrapText="1" shrinkToFit="1"/>
    </xf>
    <xf numFmtId="177" fontId="0" fillId="0" borderId="15" xfId="0" applyNumberFormat="1" applyFont="1" applyFill="1" applyBorder="1" applyAlignment="1">
      <alignment horizontal="center" vertical="center" wrapText="1" shrinkToFit="1"/>
    </xf>
    <xf numFmtId="177" fontId="0" fillId="0" borderId="3" xfId="0" applyNumberFormat="1" applyFont="1" applyFill="1" applyBorder="1" applyAlignment="1">
      <alignment horizontal="center" vertical="center" wrapText="1" shrinkToFit="1"/>
    </xf>
    <xf numFmtId="0" fontId="0" fillId="0" borderId="2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center" vertical="center"/>
    </xf>
    <xf numFmtId="176" fontId="16" fillId="0" borderId="22" xfId="0" applyNumberFormat="1" applyFont="1" applyFill="1" applyBorder="1" applyAlignment="1">
      <alignment horizontal="left" vertical="center" shrinkToFit="1"/>
    </xf>
    <xf numFmtId="0" fontId="0" fillId="0" borderId="21" xfId="0" applyFont="1" applyBorder="1" applyAlignment="1">
      <alignment horizontal="distributed" vertical="center"/>
    </xf>
    <xf numFmtId="0" fontId="0" fillId="0" borderId="9" xfId="0" applyFont="1" applyBorder="1" applyAlignment="1">
      <alignment horizontal="distributed" vertical="center"/>
    </xf>
    <xf numFmtId="0" fontId="0" fillId="0" borderId="20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2" borderId="21" xfId="0" applyFont="1" applyFill="1" applyBorder="1" applyAlignment="1">
      <alignment horizontal="distributed" vertical="center"/>
    </xf>
    <xf numFmtId="0" fontId="0" fillId="2" borderId="9" xfId="0" applyFont="1" applyFill="1" applyBorder="1" applyAlignment="1">
      <alignment horizontal="distributed" vertical="center"/>
    </xf>
    <xf numFmtId="0" fontId="0" fillId="0" borderId="8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7" xfId="0" applyFont="1" applyBorder="1" applyAlignment="1">
      <alignment horizontal="distributed" vertical="center"/>
    </xf>
    <xf numFmtId="176" fontId="25" fillId="2" borderId="4" xfId="0" applyNumberFormat="1" applyFont="1" applyFill="1" applyBorder="1" applyAlignment="1">
      <alignment horizontal="right" vertical="center"/>
    </xf>
  </cellXfs>
  <cellStyles count="5">
    <cellStyle name="桁区切り" xfId="2" builtinId="6"/>
    <cellStyle name="標準" xfId="0" builtinId="0"/>
    <cellStyle name="標準 2" xfId="1"/>
    <cellStyle name="標準 3" xfId="3"/>
    <cellStyle name="標準 4" xfId="4"/>
  </cellStyles>
  <dxfs count="0"/>
  <tableStyles count="0" defaultTableStyle="TableStyleMedium9" defaultPivotStyle="PivotStyleLight16"/>
  <colors>
    <mruColors>
      <color rgb="FFEEF963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0000SV0NS101\D10140w$\&#20316;&#26989;&#29992;\03_&#20154;&#26448;&#32946;&#25104;&#35506;\03_&#22996;&#35351;&#35347;&#32244;G\000_&#38626;&#32887;HDD\&#20196;&#21644;&#65301;&#24180;&#24230;\998_&#20196;&#21644;&#65301;&#24180;&#24230;&#12304;&#24180;&#38291;&#35336;&#30011;&#12305;\&#12304;&#35443;&#32048;&#26085;&#31243;&#20837;&#12305;&#20196;&#21644;&#65301;&#24180;&#24230;&#26085;&#31243;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程表(R5)"/>
      <sheetName val="祝日"/>
      <sheetName val="参考_日程表 (R4)"/>
      <sheetName val="日程表 (2)"/>
    </sheetNames>
    <sheetDataSet>
      <sheetData sheetId="0"/>
      <sheetData sheetId="1">
        <row r="20">
          <cell r="A20">
            <v>44968</v>
          </cell>
        </row>
        <row r="21">
          <cell r="A21">
            <v>44980</v>
          </cell>
        </row>
        <row r="22">
          <cell r="A22">
            <v>45006</v>
          </cell>
        </row>
        <row r="23">
          <cell r="A23">
            <v>45045</v>
          </cell>
        </row>
        <row r="24">
          <cell r="A24">
            <v>45049</v>
          </cell>
        </row>
        <row r="25">
          <cell r="A25">
            <v>45050</v>
          </cell>
        </row>
        <row r="26">
          <cell r="A26">
            <v>45051</v>
          </cell>
        </row>
        <row r="27">
          <cell r="A27">
            <v>45124</v>
          </cell>
        </row>
        <row r="28">
          <cell r="A28">
            <v>45149</v>
          </cell>
        </row>
        <row r="29">
          <cell r="A29">
            <v>45187</v>
          </cell>
        </row>
        <row r="30">
          <cell r="A30">
            <v>45192</v>
          </cell>
        </row>
        <row r="31">
          <cell r="A31">
            <v>45208</v>
          </cell>
        </row>
        <row r="32">
          <cell r="A32">
            <v>45233</v>
          </cell>
        </row>
        <row r="33">
          <cell r="A33">
            <v>45253</v>
          </cell>
        </row>
        <row r="34">
          <cell r="A34">
            <v>45289</v>
          </cell>
        </row>
        <row r="35">
          <cell r="A35">
            <v>45290</v>
          </cell>
        </row>
        <row r="36">
          <cell r="A36">
            <v>45291</v>
          </cell>
        </row>
        <row r="37">
          <cell r="A37">
            <v>45292</v>
          </cell>
        </row>
        <row r="38">
          <cell r="A38">
            <v>45293</v>
          </cell>
        </row>
        <row r="39">
          <cell r="A39">
            <v>45294</v>
          </cell>
        </row>
        <row r="40">
          <cell r="A40">
            <v>45299</v>
          </cell>
        </row>
        <row r="41">
          <cell r="A41">
            <v>45333</v>
          </cell>
        </row>
        <row r="42">
          <cell r="A42">
            <v>45334</v>
          </cell>
        </row>
        <row r="43">
          <cell r="A43">
            <v>45345</v>
          </cell>
        </row>
        <row r="44">
          <cell r="A44">
            <v>45371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view="pageBreakPreview" zoomScale="70" zoomScaleNormal="90" zoomScaleSheetLayoutView="70" workbookViewId="0">
      <pane xSplit="2" ySplit="4" topLeftCell="C26" activePane="bottomRight" state="frozen"/>
      <selection pane="topRight" activeCell="C1" sqref="C1"/>
      <selection pane="bottomLeft" activeCell="A5" sqref="A5"/>
      <selection pane="bottomRight" activeCell="M36" sqref="M36"/>
    </sheetView>
  </sheetViews>
  <sheetFormatPr defaultRowHeight="13.5" x14ac:dyDescent="0.15"/>
  <cols>
    <col min="1" max="1" width="12" customWidth="1"/>
    <col min="2" max="2" width="17.75" customWidth="1"/>
    <col min="3" max="3" width="17.625" customWidth="1"/>
    <col min="4" max="4" width="17.5" customWidth="1"/>
    <col min="5" max="13" width="17.625" customWidth="1"/>
  </cols>
  <sheetData>
    <row r="1" spans="1:13" ht="24.75" customHeight="1" x14ac:dyDescent="0.15">
      <c r="A1" s="92" t="s">
        <v>123</v>
      </c>
      <c r="B1" s="19"/>
      <c r="C1" s="19"/>
      <c r="D1" s="19"/>
      <c r="E1" s="19"/>
      <c r="M1" s="121">
        <v>45111</v>
      </c>
    </row>
    <row r="2" spans="1:13" ht="17.25" x14ac:dyDescent="0.15">
      <c r="A2" s="94"/>
      <c r="B2" s="19"/>
      <c r="C2" s="19"/>
      <c r="D2" s="19"/>
      <c r="E2" s="19"/>
      <c r="K2" s="102"/>
    </row>
    <row r="3" spans="1:13" ht="17.25" x14ac:dyDescent="0.15">
      <c r="A3" s="93" t="s">
        <v>120</v>
      </c>
      <c r="K3" s="44"/>
    </row>
    <row r="4" spans="1:13" s="54" customFormat="1" ht="45" customHeight="1" x14ac:dyDescent="0.15">
      <c r="A4" s="157"/>
      <c r="B4" s="157"/>
      <c r="C4" s="117" t="s">
        <v>53</v>
      </c>
      <c r="D4" s="117" t="s">
        <v>13</v>
      </c>
      <c r="E4" s="117" t="s">
        <v>14</v>
      </c>
      <c r="F4" s="117" t="s">
        <v>15</v>
      </c>
      <c r="G4" s="117" t="s">
        <v>16</v>
      </c>
      <c r="H4" s="117" t="s">
        <v>17</v>
      </c>
      <c r="I4" s="117" t="s">
        <v>18</v>
      </c>
      <c r="J4" s="117" t="s">
        <v>19</v>
      </c>
      <c r="K4" s="117" t="s">
        <v>20</v>
      </c>
      <c r="L4" s="117" t="s">
        <v>21</v>
      </c>
      <c r="M4" s="117" t="s">
        <v>22</v>
      </c>
    </row>
    <row r="5" spans="1:13" ht="20.100000000000001" customHeight="1" x14ac:dyDescent="0.15">
      <c r="A5" s="158" t="s">
        <v>116</v>
      </c>
      <c r="B5" s="159"/>
      <c r="C5" s="133">
        <v>45017</v>
      </c>
      <c r="D5" s="134">
        <v>45078</v>
      </c>
      <c r="E5" s="134">
        <v>45108</v>
      </c>
      <c r="F5" s="134">
        <v>45139</v>
      </c>
      <c r="G5" s="134">
        <v>45170</v>
      </c>
      <c r="H5" s="134">
        <v>45200</v>
      </c>
      <c r="I5" s="134">
        <v>45231</v>
      </c>
      <c r="J5" s="134">
        <v>45261</v>
      </c>
      <c r="K5" s="134">
        <v>45292</v>
      </c>
      <c r="L5" s="134">
        <v>45323</v>
      </c>
      <c r="M5" s="134">
        <v>45352</v>
      </c>
    </row>
    <row r="6" spans="1:13" ht="20.100000000000001" customHeight="1" x14ac:dyDescent="0.15">
      <c r="A6" s="158" t="s">
        <v>117</v>
      </c>
      <c r="B6" s="159"/>
      <c r="C6" s="133">
        <v>45019</v>
      </c>
      <c r="D6" s="134">
        <v>45078</v>
      </c>
      <c r="E6" s="134">
        <v>45110</v>
      </c>
      <c r="F6" s="134">
        <v>45139</v>
      </c>
      <c r="G6" s="134">
        <v>45170</v>
      </c>
      <c r="H6" s="134">
        <v>45201</v>
      </c>
      <c r="I6" s="134">
        <v>45231</v>
      </c>
      <c r="J6" s="134">
        <v>45261</v>
      </c>
      <c r="K6" s="134">
        <v>45295</v>
      </c>
      <c r="L6" s="134">
        <v>45323</v>
      </c>
      <c r="M6" s="134">
        <v>45352</v>
      </c>
    </row>
    <row r="7" spans="1:13" ht="20.100000000000001" customHeight="1" x14ac:dyDescent="0.15">
      <c r="A7" s="160" t="s">
        <v>118</v>
      </c>
      <c r="B7" s="122" t="s">
        <v>24</v>
      </c>
      <c r="C7" s="106" t="s">
        <v>56</v>
      </c>
      <c r="D7" s="127">
        <v>45138</v>
      </c>
      <c r="E7" s="127">
        <v>45169</v>
      </c>
      <c r="F7" s="127">
        <v>45198</v>
      </c>
      <c r="G7" s="127">
        <v>45230</v>
      </c>
      <c r="H7" s="127">
        <v>45260</v>
      </c>
      <c r="I7" s="128">
        <v>45288</v>
      </c>
      <c r="J7" s="127">
        <v>45322</v>
      </c>
      <c r="K7" s="129">
        <v>45351</v>
      </c>
      <c r="L7" s="128">
        <v>45380</v>
      </c>
      <c r="M7" s="129">
        <v>45412</v>
      </c>
    </row>
    <row r="8" spans="1:13" ht="20.100000000000001" customHeight="1" x14ac:dyDescent="0.15">
      <c r="A8" s="161"/>
      <c r="B8" s="123" t="s">
        <v>25</v>
      </c>
      <c r="C8" s="104">
        <v>45380</v>
      </c>
      <c r="D8" s="129">
        <v>45169</v>
      </c>
      <c r="E8" s="129">
        <v>45198</v>
      </c>
      <c r="F8" s="130">
        <v>45230</v>
      </c>
      <c r="G8" s="130">
        <v>45260</v>
      </c>
      <c r="H8" s="130">
        <v>45288</v>
      </c>
      <c r="I8" s="129">
        <v>45322</v>
      </c>
      <c r="J8" s="130">
        <v>45351</v>
      </c>
      <c r="K8" s="129">
        <v>45380</v>
      </c>
      <c r="L8" s="129">
        <v>45412</v>
      </c>
      <c r="M8" s="129">
        <v>45443</v>
      </c>
    </row>
    <row r="9" spans="1:13" ht="20.100000000000001" customHeight="1" x14ac:dyDescent="0.15">
      <c r="A9" s="161"/>
      <c r="B9" s="124" t="s">
        <v>26</v>
      </c>
      <c r="C9" s="107" t="s">
        <v>57</v>
      </c>
      <c r="D9" s="129">
        <v>45198</v>
      </c>
      <c r="E9" s="129">
        <v>45230</v>
      </c>
      <c r="F9" s="129">
        <v>45260</v>
      </c>
      <c r="G9" s="129">
        <v>45288</v>
      </c>
      <c r="H9" s="129">
        <v>45322</v>
      </c>
      <c r="I9" s="129">
        <v>45351</v>
      </c>
      <c r="J9" s="129">
        <v>45380</v>
      </c>
      <c r="K9" s="129">
        <v>45412</v>
      </c>
      <c r="L9" s="129">
        <v>45443</v>
      </c>
      <c r="M9" s="129">
        <v>45471</v>
      </c>
    </row>
    <row r="10" spans="1:13" ht="20.100000000000001" customHeight="1" x14ac:dyDescent="0.15">
      <c r="A10" s="161"/>
      <c r="B10" s="125" t="s">
        <v>33</v>
      </c>
      <c r="C10" s="104">
        <v>45747</v>
      </c>
      <c r="D10" s="131">
        <v>45230</v>
      </c>
      <c r="E10" s="131">
        <v>45260</v>
      </c>
      <c r="F10" s="131">
        <v>45288</v>
      </c>
      <c r="G10" s="131">
        <v>45322</v>
      </c>
      <c r="H10" s="131">
        <v>45351</v>
      </c>
      <c r="I10" s="131">
        <v>45380</v>
      </c>
      <c r="J10" s="131">
        <v>45412</v>
      </c>
      <c r="K10" s="131">
        <v>45443</v>
      </c>
      <c r="L10" s="131">
        <v>45471</v>
      </c>
      <c r="M10" s="131">
        <v>45504</v>
      </c>
    </row>
    <row r="11" spans="1:13" ht="20.100000000000001" customHeight="1" thickBot="1" x14ac:dyDescent="0.2">
      <c r="A11" s="162"/>
      <c r="B11" s="126" t="s">
        <v>28</v>
      </c>
      <c r="C11" s="105"/>
      <c r="D11" s="132">
        <v>45260</v>
      </c>
      <c r="E11" s="132">
        <v>45288</v>
      </c>
      <c r="F11" s="132">
        <v>45322</v>
      </c>
      <c r="G11" s="132">
        <v>45351</v>
      </c>
      <c r="H11" s="132">
        <v>45380</v>
      </c>
      <c r="I11" s="132">
        <v>45412</v>
      </c>
      <c r="J11" s="132">
        <v>45443</v>
      </c>
      <c r="K11" s="132">
        <v>45471</v>
      </c>
      <c r="L11" s="132">
        <v>45504</v>
      </c>
      <c r="M11" s="132">
        <v>45534</v>
      </c>
    </row>
    <row r="12" spans="1:13" ht="20.100000000000001" customHeight="1" thickTop="1" x14ac:dyDescent="0.15">
      <c r="A12" s="160" t="s">
        <v>119</v>
      </c>
      <c r="B12" s="122" t="s">
        <v>24</v>
      </c>
      <c r="C12" s="116" t="s">
        <v>56</v>
      </c>
      <c r="D12" s="127">
        <v>45138</v>
      </c>
      <c r="E12" s="127">
        <v>45169</v>
      </c>
      <c r="F12" s="127">
        <v>45198</v>
      </c>
      <c r="G12" s="127">
        <v>45230</v>
      </c>
      <c r="H12" s="127">
        <v>45260</v>
      </c>
      <c r="I12" s="128">
        <v>45288</v>
      </c>
      <c r="J12" s="127">
        <v>45322</v>
      </c>
      <c r="K12" s="129">
        <v>45351</v>
      </c>
      <c r="L12" s="128">
        <v>45380</v>
      </c>
      <c r="M12" s="129">
        <v>45412</v>
      </c>
    </row>
    <row r="13" spans="1:13" ht="20.100000000000001" customHeight="1" x14ac:dyDescent="0.15">
      <c r="A13" s="161"/>
      <c r="B13" s="123" t="s">
        <v>25</v>
      </c>
      <c r="C13" s="104">
        <v>45382</v>
      </c>
      <c r="D13" s="129">
        <v>45169</v>
      </c>
      <c r="E13" s="129">
        <v>45198</v>
      </c>
      <c r="F13" s="130">
        <v>45230</v>
      </c>
      <c r="G13" s="130">
        <v>45260</v>
      </c>
      <c r="H13" s="130">
        <v>45288</v>
      </c>
      <c r="I13" s="129">
        <v>45322</v>
      </c>
      <c r="J13" s="130">
        <v>45351</v>
      </c>
      <c r="K13" s="129">
        <v>45380</v>
      </c>
      <c r="L13" s="129">
        <v>45412</v>
      </c>
      <c r="M13" s="129">
        <v>45443</v>
      </c>
    </row>
    <row r="14" spans="1:13" ht="20.100000000000001" customHeight="1" x14ac:dyDescent="0.15">
      <c r="A14" s="161"/>
      <c r="B14" s="124" t="s">
        <v>26</v>
      </c>
      <c r="C14" s="107" t="s">
        <v>57</v>
      </c>
      <c r="D14" s="129">
        <v>45198</v>
      </c>
      <c r="E14" s="129">
        <v>45230</v>
      </c>
      <c r="F14" s="129">
        <v>45260</v>
      </c>
      <c r="G14" s="129">
        <v>45288</v>
      </c>
      <c r="H14" s="129">
        <v>45322</v>
      </c>
      <c r="I14" s="129">
        <v>45351</v>
      </c>
      <c r="J14" s="129">
        <v>45380</v>
      </c>
      <c r="K14" s="129">
        <v>45412</v>
      </c>
      <c r="L14" s="129">
        <v>45443</v>
      </c>
      <c r="M14" s="129">
        <v>45471</v>
      </c>
    </row>
    <row r="15" spans="1:13" ht="20.100000000000001" customHeight="1" x14ac:dyDescent="0.15">
      <c r="A15" s="161"/>
      <c r="B15" s="125" t="s">
        <v>33</v>
      </c>
      <c r="C15" s="104">
        <v>45747</v>
      </c>
      <c r="D15" s="131">
        <v>45230</v>
      </c>
      <c r="E15" s="131">
        <v>45260</v>
      </c>
      <c r="F15" s="131">
        <v>45288</v>
      </c>
      <c r="G15" s="131">
        <v>45322</v>
      </c>
      <c r="H15" s="131">
        <v>45351</v>
      </c>
      <c r="I15" s="131">
        <v>45380</v>
      </c>
      <c r="J15" s="131">
        <v>45412</v>
      </c>
      <c r="K15" s="131">
        <v>45443</v>
      </c>
      <c r="L15" s="131">
        <v>45471</v>
      </c>
      <c r="M15" s="131">
        <v>45504</v>
      </c>
    </row>
    <row r="16" spans="1:13" ht="20.100000000000001" customHeight="1" thickBot="1" x14ac:dyDescent="0.2">
      <c r="A16" s="162"/>
      <c r="B16" s="126" t="s">
        <v>28</v>
      </c>
      <c r="C16" s="105"/>
      <c r="D16" s="132">
        <v>45260</v>
      </c>
      <c r="E16" s="132">
        <v>45291</v>
      </c>
      <c r="F16" s="132">
        <v>45322</v>
      </c>
      <c r="G16" s="132">
        <v>45351</v>
      </c>
      <c r="H16" s="132">
        <v>45382</v>
      </c>
      <c r="I16" s="132">
        <v>45412</v>
      </c>
      <c r="J16" s="132">
        <v>45443</v>
      </c>
      <c r="K16" s="132">
        <v>45473</v>
      </c>
      <c r="L16" s="132">
        <v>45504</v>
      </c>
      <c r="M16" s="132">
        <v>45535</v>
      </c>
    </row>
    <row r="17" spans="1:13" ht="19.5" customHeight="1" thickTop="1" x14ac:dyDescent="0.15">
      <c r="A17" s="163" t="s">
        <v>154</v>
      </c>
      <c r="B17" s="45" t="s">
        <v>24</v>
      </c>
      <c r="C17" s="116" t="s">
        <v>56</v>
      </c>
      <c r="D17" s="59">
        <f>IF(EOMONTH(D12,0)=D12,EOMONTH(D12,3),EDATE(D12,3))</f>
        <v>45230</v>
      </c>
      <c r="E17" s="59">
        <f t="shared" ref="E17:M21" si="0">IF(EOMONTH(E12,0)=E12,EOMONTH(E12,3),EDATE(E12,3))</f>
        <v>45260</v>
      </c>
      <c r="F17" s="59">
        <f t="shared" si="0"/>
        <v>45289</v>
      </c>
      <c r="G17" s="59">
        <f t="shared" si="0"/>
        <v>45322</v>
      </c>
      <c r="H17" s="59">
        <f t="shared" si="0"/>
        <v>45351</v>
      </c>
      <c r="I17" s="60">
        <f t="shared" si="0"/>
        <v>45379</v>
      </c>
      <c r="J17" s="59">
        <f t="shared" si="0"/>
        <v>45412</v>
      </c>
      <c r="K17" s="61">
        <f t="shared" si="0"/>
        <v>45443</v>
      </c>
      <c r="L17" s="60">
        <f t="shared" si="0"/>
        <v>45472</v>
      </c>
      <c r="M17" s="61">
        <f t="shared" si="0"/>
        <v>45504</v>
      </c>
    </row>
    <row r="18" spans="1:13" ht="20.100000000000001" customHeight="1" x14ac:dyDescent="0.15">
      <c r="A18" s="164"/>
      <c r="B18" s="46" t="s">
        <v>25</v>
      </c>
      <c r="C18" s="104">
        <f>IF(EOMONTH(C13,0)=C13,EOMONTH(C13,3),EDATE(C13,3))</f>
        <v>45473</v>
      </c>
      <c r="D18" s="61">
        <f>IF(EOMONTH(D13,0)=D13,EOMONTH(D13,3),EDATE(D13,3))</f>
        <v>45260</v>
      </c>
      <c r="E18" s="61">
        <f t="shared" si="0"/>
        <v>45289</v>
      </c>
      <c r="F18" s="62">
        <f t="shared" si="0"/>
        <v>45322</v>
      </c>
      <c r="G18" s="62">
        <f t="shared" si="0"/>
        <v>45351</v>
      </c>
      <c r="H18" s="62">
        <f>IF(EOMONTH(H13,0)=H13,EOMONTH(H13,3),EDATE(H13,3))</f>
        <v>45379</v>
      </c>
      <c r="I18" s="61">
        <f t="shared" si="0"/>
        <v>45412</v>
      </c>
      <c r="J18" s="62">
        <f t="shared" si="0"/>
        <v>45443</v>
      </c>
      <c r="K18" s="61">
        <f t="shared" si="0"/>
        <v>45472</v>
      </c>
      <c r="L18" s="61">
        <f t="shared" si="0"/>
        <v>45504</v>
      </c>
      <c r="M18" s="61">
        <f t="shared" si="0"/>
        <v>45535</v>
      </c>
    </row>
    <row r="19" spans="1:13" ht="20.100000000000001" customHeight="1" x14ac:dyDescent="0.15">
      <c r="A19" s="164"/>
      <c r="B19" s="47" t="s">
        <v>26</v>
      </c>
      <c r="C19" s="107" t="s">
        <v>57</v>
      </c>
      <c r="D19" s="61">
        <f>IF(EOMONTH(D14,0)=D14,EOMONTH(D14,3),EDATE(D14,3))</f>
        <v>45289</v>
      </c>
      <c r="E19" s="61">
        <f t="shared" si="0"/>
        <v>45322</v>
      </c>
      <c r="F19" s="61">
        <f t="shared" si="0"/>
        <v>45351</v>
      </c>
      <c r="G19" s="61">
        <f t="shared" si="0"/>
        <v>45379</v>
      </c>
      <c r="H19" s="61">
        <f t="shared" si="0"/>
        <v>45412</v>
      </c>
      <c r="I19" s="61">
        <f t="shared" si="0"/>
        <v>45443</v>
      </c>
      <c r="J19" s="61">
        <f t="shared" si="0"/>
        <v>45472</v>
      </c>
      <c r="K19" s="61">
        <f t="shared" si="0"/>
        <v>45504</v>
      </c>
      <c r="L19" s="61">
        <f t="shared" si="0"/>
        <v>45535</v>
      </c>
      <c r="M19" s="61">
        <f t="shared" si="0"/>
        <v>45563</v>
      </c>
    </row>
    <row r="20" spans="1:13" ht="20.100000000000001" customHeight="1" x14ac:dyDescent="0.15">
      <c r="A20" s="164"/>
      <c r="B20" s="115" t="s">
        <v>33</v>
      </c>
      <c r="C20" s="104">
        <f>IF(EOMONTH(C15,0)=C15,EOMONTH(C15,3),EDATE(C15,3))</f>
        <v>45838</v>
      </c>
      <c r="D20" s="114">
        <f>IF(EOMONTH(D15,0)=D15,EOMONTH(D15,3),EDATE(D15,3))</f>
        <v>45322</v>
      </c>
      <c r="E20" s="114">
        <f t="shared" si="0"/>
        <v>45351</v>
      </c>
      <c r="F20" s="114">
        <f t="shared" si="0"/>
        <v>45379</v>
      </c>
      <c r="G20" s="114">
        <f t="shared" si="0"/>
        <v>45412</v>
      </c>
      <c r="H20" s="114">
        <f t="shared" si="0"/>
        <v>45443</v>
      </c>
      <c r="I20" s="114">
        <f t="shared" si="0"/>
        <v>45472</v>
      </c>
      <c r="J20" s="114">
        <f t="shared" si="0"/>
        <v>45504</v>
      </c>
      <c r="K20" s="114">
        <f t="shared" si="0"/>
        <v>45535</v>
      </c>
      <c r="L20" s="114">
        <f t="shared" si="0"/>
        <v>45563</v>
      </c>
      <c r="M20" s="114">
        <f t="shared" si="0"/>
        <v>45596</v>
      </c>
    </row>
    <row r="21" spans="1:13" ht="20.100000000000001" customHeight="1" thickBot="1" x14ac:dyDescent="0.2">
      <c r="A21" s="165"/>
      <c r="B21" s="81" t="s">
        <v>28</v>
      </c>
      <c r="C21" s="105"/>
      <c r="D21" s="64">
        <f>IF(EOMONTH(D16,0)=D16,EOMONTH(D16,3),EDATE(D16,3))</f>
        <v>45351</v>
      </c>
      <c r="E21" s="64">
        <f t="shared" si="0"/>
        <v>45382</v>
      </c>
      <c r="F21" s="64">
        <f t="shared" si="0"/>
        <v>45412</v>
      </c>
      <c r="G21" s="64">
        <f t="shared" si="0"/>
        <v>45443</v>
      </c>
      <c r="H21" s="64">
        <f t="shared" si="0"/>
        <v>45473</v>
      </c>
      <c r="I21" s="64">
        <f t="shared" si="0"/>
        <v>45504</v>
      </c>
      <c r="J21" s="64">
        <f t="shared" si="0"/>
        <v>45535</v>
      </c>
      <c r="K21" s="64">
        <f t="shared" si="0"/>
        <v>45565</v>
      </c>
      <c r="L21" s="64">
        <f t="shared" si="0"/>
        <v>45596</v>
      </c>
      <c r="M21" s="64">
        <f t="shared" si="0"/>
        <v>45626</v>
      </c>
    </row>
    <row r="22" spans="1:13" ht="20.100000000000001" customHeight="1" thickTop="1" x14ac:dyDescent="0.15">
      <c r="A22" s="163" t="s">
        <v>155</v>
      </c>
      <c r="B22" s="45" t="s">
        <v>24</v>
      </c>
      <c r="C22" s="116" t="s">
        <v>56</v>
      </c>
      <c r="D22" s="59">
        <f t="shared" ref="D22:M26" si="1">IF(MONTH(D12)=12,EOMONTH($M$5,0),IF(TEXT(D12+100,"aaa")="日",D12+98,IF(TEXT(D12+100,"aaa")="土",D12+99,D12+100)))</f>
        <v>45238</v>
      </c>
      <c r="E22" s="59">
        <f t="shared" si="1"/>
        <v>45268</v>
      </c>
      <c r="F22" s="59">
        <f t="shared" si="1"/>
        <v>45296</v>
      </c>
      <c r="G22" s="59">
        <f t="shared" si="1"/>
        <v>45330</v>
      </c>
      <c r="H22" s="59">
        <f t="shared" si="1"/>
        <v>45359</v>
      </c>
      <c r="I22" s="60">
        <f t="shared" si="1"/>
        <v>45382</v>
      </c>
      <c r="J22" s="59">
        <f t="shared" si="1"/>
        <v>45422</v>
      </c>
      <c r="K22" s="61">
        <f t="shared" si="1"/>
        <v>45450</v>
      </c>
      <c r="L22" s="60">
        <f t="shared" si="1"/>
        <v>45478</v>
      </c>
      <c r="M22" s="61">
        <f t="shared" si="1"/>
        <v>45512</v>
      </c>
    </row>
    <row r="23" spans="1:13" ht="20.100000000000001" customHeight="1" x14ac:dyDescent="0.15">
      <c r="A23" s="164"/>
      <c r="B23" s="46" t="s">
        <v>25</v>
      </c>
      <c r="C23" s="104">
        <f>IF(TEXT(C13+100,"aaa")="日",C13+98,IF(TEXT(C13+100,"aaa")="土",C13+99,C13+100))</f>
        <v>45482</v>
      </c>
      <c r="D23" s="61">
        <f t="shared" si="1"/>
        <v>45268</v>
      </c>
      <c r="E23" s="61">
        <f t="shared" si="1"/>
        <v>45296</v>
      </c>
      <c r="F23" s="62">
        <f t="shared" si="1"/>
        <v>45330</v>
      </c>
      <c r="G23" s="62">
        <f t="shared" si="1"/>
        <v>45359</v>
      </c>
      <c r="H23" s="62">
        <f t="shared" si="1"/>
        <v>45382</v>
      </c>
      <c r="I23" s="61">
        <f t="shared" si="1"/>
        <v>45422</v>
      </c>
      <c r="J23" s="62">
        <f t="shared" si="1"/>
        <v>45450</v>
      </c>
      <c r="K23" s="61">
        <f t="shared" si="1"/>
        <v>45478</v>
      </c>
      <c r="L23" s="61">
        <f t="shared" si="1"/>
        <v>45512</v>
      </c>
      <c r="M23" s="61">
        <f t="shared" si="1"/>
        <v>45541</v>
      </c>
    </row>
    <row r="24" spans="1:13" ht="20.100000000000001" customHeight="1" x14ac:dyDescent="0.15">
      <c r="A24" s="164"/>
      <c r="B24" s="47" t="s">
        <v>26</v>
      </c>
      <c r="C24" s="107" t="s">
        <v>57</v>
      </c>
      <c r="D24" s="61">
        <f t="shared" si="1"/>
        <v>45296</v>
      </c>
      <c r="E24" s="61">
        <f t="shared" si="1"/>
        <v>45330</v>
      </c>
      <c r="F24" s="61">
        <f t="shared" si="1"/>
        <v>45359</v>
      </c>
      <c r="G24" s="61">
        <f t="shared" si="1"/>
        <v>45382</v>
      </c>
      <c r="H24" s="61">
        <f t="shared" si="1"/>
        <v>45422</v>
      </c>
      <c r="I24" s="61">
        <f t="shared" si="1"/>
        <v>45450</v>
      </c>
      <c r="J24" s="61">
        <f t="shared" si="1"/>
        <v>45478</v>
      </c>
      <c r="K24" s="61">
        <f t="shared" si="1"/>
        <v>45512</v>
      </c>
      <c r="L24" s="61">
        <f t="shared" si="1"/>
        <v>45541</v>
      </c>
      <c r="M24" s="61">
        <f t="shared" si="1"/>
        <v>45569</v>
      </c>
    </row>
    <row r="25" spans="1:13" ht="20.100000000000001" customHeight="1" x14ac:dyDescent="0.15">
      <c r="A25" s="164"/>
      <c r="B25" s="115" t="s">
        <v>33</v>
      </c>
      <c r="C25" s="104">
        <f>IF(TEXT(C15+100,"aaa")="日",C15+98,IF(TEXT(C15+100,"aaa")="土",C15+99,C15+100))</f>
        <v>45847</v>
      </c>
      <c r="D25" s="114">
        <f t="shared" si="1"/>
        <v>45330</v>
      </c>
      <c r="E25" s="114">
        <f t="shared" si="1"/>
        <v>45359</v>
      </c>
      <c r="F25" s="114">
        <f t="shared" si="1"/>
        <v>45382</v>
      </c>
      <c r="G25" s="114">
        <f t="shared" si="1"/>
        <v>45422</v>
      </c>
      <c r="H25" s="114">
        <f t="shared" si="1"/>
        <v>45450</v>
      </c>
      <c r="I25" s="114">
        <f t="shared" si="1"/>
        <v>45478</v>
      </c>
      <c r="J25" s="114">
        <f t="shared" si="1"/>
        <v>45512</v>
      </c>
      <c r="K25" s="114">
        <f t="shared" si="1"/>
        <v>45541</v>
      </c>
      <c r="L25" s="114">
        <f t="shared" si="1"/>
        <v>45569</v>
      </c>
      <c r="M25" s="114">
        <f t="shared" si="1"/>
        <v>45604</v>
      </c>
    </row>
    <row r="26" spans="1:13" ht="20.100000000000001" customHeight="1" thickBot="1" x14ac:dyDescent="0.2">
      <c r="A26" s="165"/>
      <c r="B26" s="81" t="s">
        <v>28</v>
      </c>
      <c r="C26" s="105"/>
      <c r="D26" s="64">
        <f t="shared" si="1"/>
        <v>45359</v>
      </c>
      <c r="E26" s="64">
        <f t="shared" si="1"/>
        <v>45382</v>
      </c>
      <c r="F26" s="64">
        <f t="shared" si="1"/>
        <v>45422</v>
      </c>
      <c r="G26" s="64">
        <f t="shared" si="1"/>
        <v>45450</v>
      </c>
      <c r="H26" s="64">
        <f t="shared" si="1"/>
        <v>45482</v>
      </c>
      <c r="I26" s="64">
        <f t="shared" si="1"/>
        <v>45512</v>
      </c>
      <c r="J26" s="64">
        <f t="shared" si="1"/>
        <v>45541</v>
      </c>
      <c r="K26" s="64">
        <f t="shared" si="1"/>
        <v>45573</v>
      </c>
      <c r="L26" s="64">
        <f t="shared" si="1"/>
        <v>45604</v>
      </c>
      <c r="M26" s="64">
        <f t="shared" si="1"/>
        <v>45635</v>
      </c>
    </row>
    <row r="27" spans="1:13" ht="20.100000000000001" customHeight="1" thickTop="1" x14ac:dyDescent="0.15">
      <c r="A27" s="166" t="s">
        <v>0</v>
      </c>
      <c r="B27" s="35" t="s">
        <v>7</v>
      </c>
      <c r="C27" s="139">
        <f>WORKDAY(C28,-15,[1]祝日!$A$20:$A$44)</f>
        <v>44957</v>
      </c>
      <c r="D27" s="139">
        <v>45023</v>
      </c>
      <c r="E27" s="139">
        <f>WORKDAY(E28,-15,[1]祝日!$A$20:$A$44)</f>
        <v>45058</v>
      </c>
      <c r="F27" s="139">
        <f>WORKDAY(F28,-18,[1]祝日!$A$20:$A$44)</f>
        <v>45085</v>
      </c>
      <c r="G27" s="139">
        <f>WORKDAY(G28,-18,[1]祝日!$A$20:$A$44)</f>
        <v>45114</v>
      </c>
      <c r="H27" s="139">
        <f>WORKDAY(H28,-18,[1]祝日!$A$20:$A$44)</f>
        <v>45146</v>
      </c>
      <c r="I27" s="139">
        <f>WORKDAY(I28,-18,[1]祝日!$A$20:$A$44)</f>
        <v>45176</v>
      </c>
      <c r="J27" s="139">
        <f>WORKDAY(J28,-18,[1]祝日!$A$20:$A$44)</f>
        <v>45205</v>
      </c>
      <c r="K27" s="139">
        <f>WORKDAY(K28,-18,[1]祝日!$A$20:$A$44)</f>
        <v>45237</v>
      </c>
      <c r="L27" s="139">
        <v>45266</v>
      </c>
      <c r="M27" s="139">
        <f>WORKDAY(M28,-17,[1]祝日!$A$20:$A$44)</f>
        <v>45301</v>
      </c>
    </row>
    <row r="28" spans="1:13" ht="20.100000000000001" customHeight="1" thickBot="1" x14ac:dyDescent="0.2">
      <c r="A28" s="167"/>
      <c r="B28" s="152" t="s">
        <v>8</v>
      </c>
      <c r="C28" s="140">
        <v>44978</v>
      </c>
      <c r="D28" s="150">
        <v>45054</v>
      </c>
      <c r="E28" s="140">
        <v>45079</v>
      </c>
      <c r="F28" s="140">
        <v>45111</v>
      </c>
      <c r="G28" s="140">
        <v>45141</v>
      </c>
      <c r="H28" s="140">
        <v>45173</v>
      </c>
      <c r="I28" s="140">
        <v>45203</v>
      </c>
      <c r="J28" s="140">
        <v>45232</v>
      </c>
      <c r="K28" s="140">
        <v>45264</v>
      </c>
      <c r="L28" s="154">
        <v>45300</v>
      </c>
      <c r="M28" s="140">
        <v>45324</v>
      </c>
    </row>
    <row r="29" spans="1:13" ht="20.100000000000001" customHeight="1" thickTop="1" x14ac:dyDescent="0.15">
      <c r="A29" s="168" t="s">
        <v>1</v>
      </c>
      <c r="B29" s="169"/>
      <c r="C29" s="73">
        <f>WORKDAY(C28,2,[1]祝日!$A$20:$A$44)</f>
        <v>44981</v>
      </c>
      <c r="D29" s="77">
        <f>WORKDAY(D28,2,[1]祝日!$A$20:$A$44)</f>
        <v>45056</v>
      </c>
      <c r="E29" s="73">
        <f>WORKDAY(E28,2,[1]祝日!$A$20:$A$44)</f>
        <v>45083</v>
      </c>
      <c r="F29" s="73">
        <f>WORKDAY(F28,2,[1]祝日!$A$20:$A$44)</f>
        <v>45113</v>
      </c>
      <c r="G29" s="73">
        <f>WORKDAY(G28,2,[1]祝日!$A$20:$A$44)</f>
        <v>45145</v>
      </c>
      <c r="H29" s="73">
        <f>WORKDAY(H28,2,[1]祝日!$A$20:$A$44)</f>
        <v>45175</v>
      </c>
      <c r="I29" s="73">
        <f>WORKDAY(I28,2,[1]祝日!$A$20:$A$44)</f>
        <v>45205</v>
      </c>
      <c r="J29" s="73">
        <f>WORKDAY(J28,2,[1]祝日!$A$20:$A$44)</f>
        <v>45237</v>
      </c>
      <c r="K29" s="73">
        <f>WORKDAY(K28,2,[1]祝日!$A$20:$A$44)</f>
        <v>45266</v>
      </c>
      <c r="L29" s="73">
        <v>45302</v>
      </c>
      <c r="M29" s="73">
        <f>WORKDAY(M28,2,[1]祝日!$A$20:$A$44)</f>
        <v>45328</v>
      </c>
    </row>
    <row r="30" spans="1:13" ht="20.100000000000001" hidden="1" customHeight="1" x14ac:dyDescent="0.15">
      <c r="A30" s="170" t="s">
        <v>138</v>
      </c>
      <c r="B30" s="171"/>
      <c r="C30" s="142">
        <f>WORKDAY(C31,-1,[1]祝日!$A$20:$A$44)</f>
        <v>44991</v>
      </c>
      <c r="D30" s="142">
        <f>WORKDAY(D31,-1,[1]祝日!$A$20:$A$44)</f>
        <v>45058</v>
      </c>
      <c r="E30" s="142">
        <f>WORKDAY(E31,-1,[1]祝日!$A$20:$A$44)</f>
        <v>45089</v>
      </c>
      <c r="F30" s="142">
        <f>WORKDAY(F31,-1,[1]祝日!$A$20:$A$44)</f>
        <v>45117</v>
      </c>
      <c r="G30" s="142">
        <v>45146</v>
      </c>
      <c r="H30" s="142">
        <f>WORKDAY(H31,-1,[1]祝日!$A$20:$A$44)</f>
        <v>45177</v>
      </c>
      <c r="I30" s="142">
        <f>WORKDAY(I31,-1,[1]祝日!$A$20:$A$44)</f>
        <v>45210</v>
      </c>
      <c r="J30" s="142">
        <f>WORKDAY(J31,-1,[1]祝日!$A$20:$A$44)</f>
        <v>45240</v>
      </c>
      <c r="K30" s="146"/>
      <c r="L30" s="146"/>
      <c r="M30" s="146"/>
    </row>
    <row r="31" spans="1:13" s="19" customFormat="1" ht="29.1" customHeight="1" x14ac:dyDescent="0.15">
      <c r="A31" s="172" t="s">
        <v>54</v>
      </c>
      <c r="B31" s="173"/>
      <c r="C31" s="141">
        <v>44992</v>
      </c>
      <c r="D31" s="141">
        <f>WORKDAY(D32,-1,[1]祝日!$A$20:$A$44)</f>
        <v>45061</v>
      </c>
      <c r="E31" s="141">
        <f>WORKDAY(E32,-1,[1]祝日!$A$20:$A$44)</f>
        <v>45090</v>
      </c>
      <c r="F31" s="141">
        <f>WORKDAY(F32,-1,[1]祝日!$A$20:$A$44)</f>
        <v>45118</v>
      </c>
      <c r="G31" s="17">
        <v>45147</v>
      </c>
      <c r="H31" s="141">
        <f>WORKDAY(H32,-1,[1]祝日!$A$20:$A$44)</f>
        <v>45180</v>
      </c>
      <c r="I31" s="141">
        <f>WORKDAY(I32,-1,[1]祝日!$A$20:$A$44)</f>
        <v>45211</v>
      </c>
      <c r="J31" s="141">
        <f>WORKDAY(J32,-1,[1]祝日!$A$20:$A$44)</f>
        <v>45243</v>
      </c>
      <c r="K31" s="222" t="s">
        <v>156</v>
      </c>
      <c r="L31" s="222" t="s">
        <v>159</v>
      </c>
      <c r="M31" s="222" t="s">
        <v>157</v>
      </c>
    </row>
    <row r="32" spans="1:13" s="120" customFormat="1" ht="29.1" customHeight="1" x14ac:dyDescent="0.15">
      <c r="A32" s="174"/>
      <c r="B32" s="175"/>
      <c r="C32" s="141">
        <v>44993</v>
      </c>
      <c r="D32" s="141">
        <v>45062</v>
      </c>
      <c r="E32" s="141">
        <v>45091</v>
      </c>
      <c r="F32" s="141">
        <v>45119</v>
      </c>
      <c r="G32" s="17">
        <v>45148</v>
      </c>
      <c r="H32" s="141">
        <v>45181</v>
      </c>
      <c r="I32" s="141">
        <v>45212</v>
      </c>
      <c r="J32" s="141">
        <v>45244</v>
      </c>
      <c r="K32" s="222" t="s">
        <v>161</v>
      </c>
      <c r="L32" s="222" t="s">
        <v>160</v>
      </c>
      <c r="M32" s="222" t="s">
        <v>158</v>
      </c>
    </row>
    <row r="33" spans="1:13" s="120" customFormat="1" ht="22.5" hidden="1" customHeight="1" x14ac:dyDescent="0.15">
      <c r="A33" s="155" t="s">
        <v>142</v>
      </c>
      <c r="B33" s="156"/>
      <c r="C33" s="143">
        <v>44994</v>
      </c>
      <c r="D33" s="143">
        <f>WORKDAY(D32,2,[1]祝日!$A$20:$A$44)</f>
        <v>45064</v>
      </c>
      <c r="E33" s="143">
        <f>WORKDAY(E32,2,[1]祝日!$A$20:$A$44)</f>
        <v>45093</v>
      </c>
      <c r="F33" s="143">
        <f>WORKDAY(F32,2,[1]祝日!$A$20:$A$44)</f>
        <v>45121</v>
      </c>
      <c r="G33" s="153">
        <f>WORKDAY(G32,2,[1]祝日!$A$20:$A$44)</f>
        <v>45153</v>
      </c>
      <c r="H33" s="143">
        <f>WORKDAY(H32,2,[1]祝日!$A$20:$A$44)</f>
        <v>45183</v>
      </c>
      <c r="I33" s="143">
        <f>WORKDAY(I32,2,[1]祝日!$A$20:$A$44)</f>
        <v>45216</v>
      </c>
      <c r="J33" s="143">
        <f>WORKDAY(J32,2,[1]祝日!$A$20:$A$44)</f>
        <v>45246</v>
      </c>
      <c r="K33" s="147" t="e">
        <f>WORKDAY(K32,2,[1]祝日!$A$20:$A$44)</f>
        <v>#VALUE!</v>
      </c>
      <c r="L33" s="147" t="e">
        <f>WORKDAY(L32,2,[1]祝日!$A$20:$A$44)</f>
        <v>#VALUE!</v>
      </c>
      <c r="M33" s="147" t="e">
        <f>WORKDAY(M32,2,[1]祝日!$A$20:$A$44)</f>
        <v>#VALUE!</v>
      </c>
    </row>
    <row r="34" spans="1:13" s="120" customFormat="1" ht="20.100000000000001" hidden="1" customHeight="1" x14ac:dyDescent="0.15">
      <c r="A34" s="178" t="s">
        <v>141</v>
      </c>
      <c r="B34" s="179"/>
      <c r="C34" s="143">
        <f>WORKDAY(C36,-2,[1]祝日!$A$20:$A$44)</f>
        <v>45000</v>
      </c>
      <c r="D34" s="143">
        <f>WORKDAY(D36,-2,[1]祝日!$A$20:$A$44)</f>
        <v>45068</v>
      </c>
      <c r="E34" s="143">
        <f>WORKDAY(E36,-2,[1]祝日!$A$20:$A$44)</f>
        <v>45098</v>
      </c>
      <c r="F34" s="143">
        <f>WORKDAY(F36,-2,[1]祝日!$A$20:$A$44)</f>
        <v>45127</v>
      </c>
      <c r="G34" s="143">
        <f>WORKDAY(G36,-2,[1]祝日!$A$20:$A$44)</f>
        <v>45160</v>
      </c>
      <c r="H34" s="143">
        <f>WORKDAY(H36,-2,[1]祝日!$A$20:$A$44)</f>
        <v>45189</v>
      </c>
      <c r="I34" s="143">
        <f>WORKDAY(I36,-2,[1]祝日!$A$20:$A$44)</f>
        <v>45219</v>
      </c>
      <c r="J34" s="143">
        <f>WORKDAY(J36,-2,[1]祝日!$A$20:$A$44)</f>
        <v>45251</v>
      </c>
      <c r="K34" s="143">
        <f>WORKDAY(K36,-2,[1]祝日!$A$20:$A$44)</f>
        <v>45280</v>
      </c>
      <c r="L34" s="143">
        <f>WORKDAY(L36,-2,[1]祝日!$A$20:$A$44)</f>
        <v>45313</v>
      </c>
      <c r="M34" s="143">
        <f>WORKDAY(M36,-2,[1]祝日!$A$20:$A$44)</f>
        <v>45342</v>
      </c>
    </row>
    <row r="35" spans="1:13" s="120" customFormat="1" ht="26.25" hidden="1" customHeight="1" x14ac:dyDescent="0.15">
      <c r="A35" s="180" t="s">
        <v>137</v>
      </c>
      <c r="B35" s="179"/>
      <c r="C35" s="143">
        <f>WORKDAY(C36,-1,[1]祝日!$A$20:$A$44)</f>
        <v>45001</v>
      </c>
      <c r="D35" s="143">
        <f>WORKDAY(D36,-1,[1]祝日!$A$20:$A$44)</f>
        <v>45069</v>
      </c>
      <c r="E35" s="143">
        <f>WORKDAY(E36,-1,[1]祝日!$A$20:$A$44)</f>
        <v>45099</v>
      </c>
      <c r="F35" s="143">
        <f>WORKDAY(F36,-1,[1]祝日!$A$20:$A$44)</f>
        <v>45128</v>
      </c>
      <c r="G35" s="143">
        <f>WORKDAY(G36,-1,[1]祝日!$A$20:$A$44)</f>
        <v>45161</v>
      </c>
      <c r="H35" s="143">
        <f>WORKDAY(H36,-1,[1]祝日!$A$20:$A$44)</f>
        <v>45190</v>
      </c>
      <c r="I35" s="143">
        <f>WORKDAY(I36,-1,[1]祝日!$A$20:$A$44)</f>
        <v>45222</v>
      </c>
      <c r="J35" s="143">
        <f>WORKDAY(J36,-1,[1]祝日!$A$20:$A$44)</f>
        <v>45252</v>
      </c>
      <c r="K35" s="143">
        <f>WORKDAY(K36,-1,[1]祝日!$A$20:$A$44)</f>
        <v>45281</v>
      </c>
      <c r="L35" s="143">
        <f>WORKDAY(L36,-1,[1]祝日!$A$20:$A$44)</f>
        <v>45314</v>
      </c>
      <c r="M35" s="143">
        <f>WORKDAY(M36,-1,[1]祝日!$A$20:$A$44)</f>
        <v>45343</v>
      </c>
    </row>
    <row r="36" spans="1:13" ht="42" customHeight="1" x14ac:dyDescent="0.15">
      <c r="A36" s="181" t="s">
        <v>139</v>
      </c>
      <c r="B36" s="182"/>
      <c r="C36" s="103">
        <f>WORKDAY(C32,7,[1]祝日!$A$20:$A$44)</f>
        <v>45002</v>
      </c>
      <c r="D36" s="103">
        <f>WORKDAY(D5,-6,[1]祝日!$A$20:$A$44)</f>
        <v>45070</v>
      </c>
      <c r="E36" s="103">
        <f>WORKDAY(E5,-6,[1]祝日!$A$20:$A$44)</f>
        <v>45100</v>
      </c>
      <c r="F36" s="103">
        <f>WORKDAY(F5,-6,[1]祝日!$A$20:$A$44)</f>
        <v>45131</v>
      </c>
      <c r="G36" s="103">
        <f>WORKDAY(G5,-6,[1]祝日!$A$20:$A$44)</f>
        <v>45162</v>
      </c>
      <c r="H36" s="103">
        <f>WORKDAY(H5,-6,[1]祝日!$A$20:$A$44)</f>
        <v>45191</v>
      </c>
      <c r="I36" s="103">
        <f>WORKDAY(I5,-6,[1]祝日!$A$20:$A$44)</f>
        <v>45223</v>
      </c>
      <c r="J36" s="103">
        <f>WORKDAY(J5,-5,[1]祝日!$A$20:$A$44)</f>
        <v>45254</v>
      </c>
      <c r="K36" s="103">
        <f>WORKDAY(K5,-5,[1]祝日!$A$20:$A$44)</f>
        <v>45282</v>
      </c>
      <c r="L36" s="103">
        <f>WORKDAY(L5,-6,[1]祝日!$A$20:$A$44)</f>
        <v>45315</v>
      </c>
      <c r="M36" s="103">
        <f>WORKDAY(M5,-5,[1]祝日!$A$20:$A$44)</f>
        <v>45344</v>
      </c>
    </row>
    <row r="37" spans="1:13" ht="20.100000000000001" customHeight="1" x14ac:dyDescent="0.15">
      <c r="A37" s="183" t="s">
        <v>55</v>
      </c>
      <c r="B37" s="34" t="s">
        <v>11</v>
      </c>
      <c r="C37" s="184" t="s">
        <v>121</v>
      </c>
      <c r="D37" s="129">
        <v>45125</v>
      </c>
      <c r="E37" s="129">
        <v>45156</v>
      </c>
      <c r="F37" s="129">
        <v>45188</v>
      </c>
      <c r="G37" s="129">
        <v>45217</v>
      </c>
      <c r="H37" s="129">
        <v>45247</v>
      </c>
      <c r="I37" s="129">
        <v>45278</v>
      </c>
      <c r="J37" s="129">
        <v>45310</v>
      </c>
      <c r="K37" s="129">
        <v>45341</v>
      </c>
      <c r="L37" s="129">
        <v>45369</v>
      </c>
      <c r="M37" s="129">
        <v>45400</v>
      </c>
    </row>
    <row r="38" spans="1:13" ht="20.100000000000001" customHeight="1" x14ac:dyDescent="0.15">
      <c r="A38" s="183"/>
      <c r="B38" s="36" t="s">
        <v>9</v>
      </c>
      <c r="C38" s="185"/>
      <c r="D38" s="129">
        <v>45156</v>
      </c>
      <c r="E38" s="129">
        <v>45188</v>
      </c>
      <c r="F38" s="129">
        <v>45217</v>
      </c>
      <c r="G38" s="129">
        <v>45247</v>
      </c>
      <c r="H38" s="129">
        <v>45278</v>
      </c>
      <c r="I38" s="129">
        <v>45310</v>
      </c>
      <c r="J38" s="129">
        <v>45341</v>
      </c>
      <c r="K38" s="129">
        <v>45369</v>
      </c>
      <c r="L38" s="129">
        <v>45400</v>
      </c>
      <c r="M38" s="129">
        <v>45432</v>
      </c>
    </row>
    <row r="39" spans="1:13" ht="20.100000000000001" customHeight="1" x14ac:dyDescent="0.15">
      <c r="A39" s="183"/>
      <c r="B39" s="87" t="s">
        <v>10</v>
      </c>
      <c r="C39" s="185"/>
      <c r="D39" s="129">
        <v>45188</v>
      </c>
      <c r="E39" s="129">
        <v>45217</v>
      </c>
      <c r="F39" s="129">
        <v>45247</v>
      </c>
      <c r="G39" s="129">
        <v>45278</v>
      </c>
      <c r="H39" s="129">
        <v>45310</v>
      </c>
      <c r="I39" s="129">
        <v>45341</v>
      </c>
      <c r="J39" s="129">
        <v>45369</v>
      </c>
      <c r="K39" s="129">
        <v>45400</v>
      </c>
      <c r="L39" s="129">
        <v>45432</v>
      </c>
      <c r="M39" s="129">
        <v>45461</v>
      </c>
    </row>
    <row r="40" spans="1:13" ht="20.100000000000001" customHeight="1" x14ac:dyDescent="0.15">
      <c r="A40" s="183"/>
      <c r="B40" s="87" t="s">
        <v>29</v>
      </c>
      <c r="C40" s="185"/>
      <c r="D40" s="131">
        <v>45217</v>
      </c>
      <c r="E40" s="131">
        <v>45247</v>
      </c>
      <c r="F40" s="131">
        <v>45278</v>
      </c>
      <c r="G40" s="131">
        <v>45310</v>
      </c>
      <c r="H40" s="131">
        <v>45341</v>
      </c>
      <c r="I40" s="131">
        <v>45369</v>
      </c>
      <c r="J40" s="131">
        <v>45400</v>
      </c>
      <c r="K40" s="131">
        <v>45432</v>
      </c>
      <c r="L40" s="131">
        <v>45461</v>
      </c>
      <c r="M40" s="148">
        <v>45491</v>
      </c>
    </row>
    <row r="41" spans="1:13" ht="20.100000000000001" customHeight="1" x14ac:dyDescent="0.15">
      <c r="A41" s="183"/>
      <c r="B41" s="118" t="s">
        <v>30</v>
      </c>
      <c r="C41" s="186"/>
      <c r="D41" s="149">
        <v>45247</v>
      </c>
      <c r="E41" s="149">
        <v>45278</v>
      </c>
      <c r="F41" s="149">
        <v>45310</v>
      </c>
      <c r="G41" s="149">
        <v>45341</v>
      </c>
      <c r="H41" s="149">
        <v>45369</v>
      </c>
      <c r="I41" s="149">
        <v>45400</v>
      </c>
      <c r="J41" s="149">
        <v>45432</v>
      </c>
      <c r="K41" s="149">
        <v>45461</v>
      </c>
      <c r="L41" s="149">
        <v>45491</v>
      </c>
      <c r="M41" s="149">
        <v>45520</v>
      </c>
    </row>
    <row r="42" spans="1:13" ht="21.75" customHeight="1" x14ac:dyDescent="0.15">
      <c r="A42" s="12"/>
      <c r="B42" s="13"/>
      <c r="C42" s="21"/>
      <c r="E42" s="31"/>
    </row>
    <row r="43" spans="1:13" ht="19.5" customHeight="1" x14ac:dyDescent="0.15">
      <c r="A43" s="110" t="s">
        <v>122</v>
      </c>
    </row>
    <row r="44" spans="1:13" ht="19.5" customHeight="1" x14ac:dyDescent="0.15">
      <c r="A44" s="157" t="s">
        <v>74</v>
      </c>
      <c r="B44" s="157"/>
      <c r="C44" s="151" t="s">
        <v>61</v>
      </c>
      <c r="D44" s="151" t="s">
        <v>62</v>
      </c>
      <c r="E44" s="151" t="s">
        <v>63</v>
      </c>
      <c r="F44" s="151" t="s">
        <v>64</v>
      </c>
      <c r="G44" s="151" t="s">
        <v>65</v>
      </c>
      <c r="H44" s="151" t="s">
        <v>66</v>
      </c>
      <c r="I44" s="151" t="s">
        <v>67</v>
      </c>
      <c r="J44" s="151" t="s">
        <v>68</v>
      </c>
      <c r="K44" s="151" t="s">
        <v>69</v>
      </c>
      <c r="L44" s="151" t="s">
        <v>70</v>
      </c>
      <c r="M44" s="151" t="s">
        <v>60</v>
      </c>
    </row>
    <row r="45" spans="1:13" s="54" customFormat="1" ht="19.5" customHeight="1" x14ac:dyDescent="0.15">
      <c r="A45" s="108" t="s">
        <v>58</v>
      </c>
      <c r="B45" s="187" t="s">
        <v>72</v>
      </c>
      <c r="C45" s="119">
        <v>45113</v>
      </c>
      <c r="D45" s="119">
        <v>45142</v>
      </c>
      <c r="E45" s="119">
        <v>45175</v>
      </c>
      <c r="F45" s="119">
        <v>45204</v>
      </c>
      <c r="G45" s="119">
        <v>45237</v>
      </c>
      <c r="H45" s="119">
        <v>45266</v>
      </c>
      <c r="I45" s="119">
        <v>45301</v>
      </c>
      <c r="J45" s="119">
        <v>45328</v>
      </c>
      <c r="K45" s="119">
        <v>45357</v>
      </c>
      <c r="L45" s="119">
        <v>45386</v>
      </c>
      <c r="M45" s="119">
        <v>45420</v>
      </c>
    </row>
    <row r="46" spans="1:13" ht="17.25" customHeight="1" x14ac:dyDescent="0.15">
      <c r="A46" s="109" t="s">
        <v>59</v>
      </c>
      <c r="B46" s="187"/>
      <c r="C46" s="119">
        <v>45113</v>
      </c>
      <c r="D46" s="119">
        <v>45145</v>
      </c>
      <c r="E46" s="119">
        <v>45176</v>
      </c>
      <c r="F46" s="119">
        <v>45205</v>
      </c>
      <c r="G46" s="119">
        <v>45238</v>
      </c>
      <c r="H46" s="119">
        <v>45267</v>
      </c>
      <c r="I46" s="119">
        <v>45301</v>
      </c>
      <c r="J46" s="119">
        <v>45329</v>
      </c>
      <c r="K46" s="119">
        <v>45358</v>
      </c>
      <c r="L46" s="119">
        <v>45387</v>
      </c>
      <c r="M46" s="119">
        <v>45421</v>
      </c>
    </row>
    <row r="47" spans="1:13" ht="20.25" customHeight="1" x14ac:dyDescent="0.15">
      <c r="A47" t="s">
        <v>73</v>
      </c>
    </row>
    <row r="48" spans="1:13" ht="19.5" customHeight="1" x14ac:dyDescent="0.15">
      <c r="A48" s="110" t="s">
        <v>140</v>
      </c>
    </row>
    <row r="49" spans="1:13" ht="19.5" customHeight="1" x14ac:dyDescent="0.15">
      <c r="A49" s="157" t="s">
        <v>143</v>
      </c>
      <c r="B49" s="157"/>
      <c r="C49" s="151" t="s">
        <v>144</v>
      </c>
      <c r="D49" s="151" t="s">
        <v>145</v>
      </c>
      <c r="E49" s="151" t="s">
        <v>146</v>
      </c>
      <c r="F49" s="151" t="s">
        <v>147</v>
      </c>
      <c r="G49" s="151" t="s">
        <v>148</v>
      </c>
      <c r="H49" s="151" t="s">
        <v>149</v>
      </c>
      <c r="I49" s="151" t="s">
        <v>150</v>
      </c>
      <c r="J49" s="151" t="s">
        <v>151</v>
      </c>
      <c r="K49" s="151" t="s">
        <v>152</v>
      </c>
      <c r="L49" s="151" t="s">
        <v>153</v>
      </c>
    </row>
    <row r="50" spans="1:13" s="54" customFormat="1" ht="19.5" customHeight="1" x14ac:dyDescent="0.15">
      <c r="A50" s="188" t="s">
        <v>72</v>
      </c>
      <c r="B50" s="189"/>
      <c r="C50" s="176">
        <v>45084</v>
      </c>
      <c r="D50" s="176">
        <f>C46</f>
        <v>45113</v>
      </c>
      <c r="E50" s="176">
        <f t="shared" ref="E50:K50" si="2">D46</f>
        <v>45145</v>
      </c>
      <c r="F50" s="176">
        <f t="shared" si="2"/>
        <v>45176</v>
      </c>
      <c r="G50" s="176">
        <f t="shared" si="2"/>
        <v>45205</v>
      </c>
      <c r="H50" s="176">
        <f t="shared" si="2"/>
        <v>45238</v>
      </c>
      <c r="I50" s="176">
        <f t="shared" si="2"/>
        <v>45267</v>
      </c>
      <c r="J50" s="176">
        <f t="shared" si="2"/>
        <v>45301</v>
      </c>
      <c r="K50" s="176">
        <f t="shared" si="2"/>
        <v>45329</v>
      </c>
      <c r="L50" s="176">
        <f>K46</f>
        <v>45358</v>
      </c>
      <c r="M50"/>
    </row>
    <row r="51" spans="1:13" ht="17.25" customHeight="1" x14ac:dyDescent="0.15">
      <c r="A51" s="190"/>
      <c r="B51" s="191"/>
      <c r="C51" s="177"/>
      <c r="D51" s="177"/>
      <c r="E51" s="177"/>
      <c r="F51" s="177"/>
      <c r="G51" s="177"/>
      <c r="H51" s="177"/>
      <c r="I51" s="177"/>
      <c r="J51" s="177"/>
      <c r="K51" s="177"/>
      <c r="L51" s="177"/>
    </row>
    <row r="52" spans="1:13" ht="17.25" customHeight="1" x14ac:dyDescent="0.15">
      <c r="A52" s="144"/>
      <c r="B52" s="144"/>
      <c r="C52" s="145"/>
      <c r="D52" s="145"/>
      <c r="E52" s="145"/>
      <c r="F52" s="145"/>
      <c r="G52" s="145"/>
      <c r="H52" s="145"/>
      <c r="I52" s="145"/>
      <c r="J52" s="145"/>
      <c r="K52" s="145"/>
      <c r="L52" s="145"/>
    </row>
    <row r="53" spans="1:13" ht="18.75" customHeight="1" x14ac:dyDescent="0.15">
      <c r="A53" t="s">
        <v>71</v>
      </c>
    </row>
    <row r="54" spans="1:13" ht="20.25" customHeight="1" x14ac:dyDescent="0.15">
      <c r="A54" t="s">
        <v>75</v>
      </c>
    </row>
    <row r="55" spans="1:13" ht="20.25" customHeight="1" x14ac:dyDescent="0.15"/>
    <row r="56" spans="1:13" ht="21" customHeight="1" x14ac:dyDescent="0.15"/>
    <row r="57" spans="1:13" ht="21" customHeight="1" x14ac:dyDescent="0.15"/>
    <row r="58" spans="1:13" ht="21" customHeight="1" x14ac:dyDescent="0.15"/>
  </sheetData>
  <mergeCells count="31">
    <mergeCell ref="L50:L51"/>
    <mergeCell ref="F50:F51"/>
    <mergeCell ref="G50:G51"/>
    <mergeCell ref="H50:H51"/>
    <mergeCell ref="I50:I51"/>
    <mergeCell ref="J50:J51"/>
    <mergeCell ref="K50:K51"/>
    <mergeCell ref="E50:E51"/>
    <mergeCell ref="A34:B34"/>
    <mergeCell ref="A35:B35"/>
    <mergeCell ref="A36:B36"/>
    <mergeCell ref="A37:A41"/>
    <mergeCell ref="C37:C41"/>
    <mergeCell ref="A44:B44"/>
    <mergeCell ref="B45:B46"/>
    <mergeCell ref="A49:B49"/>
    <mergeCell ref="A50:B51"/>
    <mergeCell ref="C50:C51"/>
    <mergeCell ref="D50:D51"/>
    <mergeCell ref="A33:B33"/>
    <mergeCell ref="A4:B4"/>
    <mergeCell ref="A5:B5"/>
    <mergeCell ref="A6:B6"/>
    <mergeCell ref="A7:A11"/>
    <mergeCell ref="A12:A16"/>
    <mergeCell ref="A17:A21"/>
    <mergeCell ref="A22:A26"/>
    <mergeCell ref="A27:A28"/>
    <mergeCell ref="A29:B29"/>
    <mergeCell ref="A30:B30"/>
    <mergeCell ref="A31:B32"/>
  </mergeCells>
  <phoneticPr fontId="17"/>
  <printOptions horizontalCentered="1"/>
  <pageMargins left="0" right="0" top="0" bottom="0" header="0" footer="0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opLeftCell="A28" workbookViewId="0">
      <selection activeCell="F36" sqref="F35:F36"/>
    </sheetView>
  </sheetViews>
  <sheetFormatPr defaultRowHeight="17.25" customHeight="1" x14ac:dyDescent="0.15"/>
  <cols>
    <col min="1" max="1" width="15.375" customWidth="1"/>
    <col min="2" max="2" width="3.375" style="54" bestFit="1" customWidth="1"/>
    <col min="3" max="3" width="13" bestFit="1" customWidth="1"/>
    <col min="6" max="6" width="13" customWidth="1"/>
    <col min="7" max="7" width="17.125" customWidth="1"/>
  </cols>
  <sheetData>
    <row r="1" spans="1:3" ht="17.25" customHeight="1" x14ac:dyDescent="0.15">
      <c r="A1" s="135" t="s">
        <v>76</v>
      </c>
      <c r="B1" s="108" t="s">
        <v>77</v>
      </c>
      <c r="C1" s="109" t="s">
        <v>78</v>
      </c>
    </row>
    <row r="2" spans="1:3" ht="17.25" customHeight="1" x14ac:dyDescent="0.15">
      <c r="A2" s="135" t="s">
        <v>79</v>
      </c>
      <c r="B2" s="108" t="s">
        <v>80</v>
      </c>
      <c r="C2" s="109" t="s">
        <v>81</v>
      </c>
    </row>
    <row r="3" spans="1:3" ht="17.25" customHeight="1" x14ac:dyDescent="0.15">
      <c r="A3" s="135" t="s">
        <v>82</v>
      </c>
      <c r="B3" s="108" t="s">
        <v>83</v>
      </c>
      <c r="C3" s="109" t="s">
        <v>84</v>
      </c>
    </row>
    <row r="4" spans="1:3" ht="17.25" customHeight="1" x14ac:dyDescent="0.15">
      <c r="A4" s="135" t="s">
        <v>85</v>
      </c>
      <c r="B4" s="108" t="s">
        <v>86</v>
      </c>
      <c r="C4" s="109" t="s">
        <v>87</v>
      </c>
    </row>
    <row r="5" spans="1:3" ht="17.25" customHeight="1" x14ac:dyDescent="0.15">
      <c r="A5" s="135" t="s">
        <v>88</v>
      </c>
      <c r="B5" s="108" t="s">
        <v>80</v>
      </c>
      <c r="C5" s="109" t="s">
        <v>89</v>
      </c>
    </row>
    <row r="6" spans="1:3" ht="17.25" customHeight="1" x14ac:dyDescent="0.15">
      <c r="A6" s="135" t="s">
        <v>90</v>
      </c>
      <c r="B6" s="108" t="s">
        <v>83</v>
      </c>
      <c r="C6" s="109" t="s">
        <v>91</v>
      </c>
    </row>
    <row r="7" spans="1:3" ht="17.25" customHeight="1" x14ac:dyDescent="0.15">
      <c r="A7" s="135" t="s">
        <v>92</v>
      </c>
      <c r="B7" s="108" t="s">
        <v>93</v>
      </c>
      <c r="C7" s="109" t="s">
        <v>94</v>
      </c>
    </row>
    <row r="8" spans="1:3" ht="17.25" customHeight="1" x14ac:dyDescent="0.15">
      <c r="A8" s="135" t="s">
        <v>95</v>
      </c>
      <c r="B8" s="108" t="s">
        <v>86</v>
      </c>
      <c r="C8" s="109" t="s">
        <v>96</v>
      </c>
    </row>
    <row r="9" spans="1:3" ht="17.25" customHeight="1" x14ac:dyDescent="0.15">
      <c r="A9" s="135" t="s">
        <v>97</v>
      </c>
      <c r="B9" s="108" t="s">
        <v>98</v>
      </c>
      <c r="C9" s="109" t="s">
        <v>99</v>
      </c>
    </row>
    <row r="10" spans="1:3" ht="17.25" customHeight="1" x14ac:dyDescent="0.15">
      <c r="A10" s="135" t="s">
        <v>100</v>
      </c>
      <c r="B10" s="108" t="s">
        <v>80</v>
      </c>
      <c r="C10" s="109" t="s">
        <v>101</v>
      </c>
    </row>
    <row r="11" spans="1:3" ht="17.25" customHeight="1" x14ac:dyDescent="0.15">
      <c r="A11" s="135" t="s">
        <v>102</v>
      </c>
      <c r="B11" s="108" t="s">
        <v>98</v>
      </c>
      <c r="C11" s="109" t="s">
        <v>103</v>
      </c>
    </row>
    <row r="12" spans="1:3" ht="17.25" customHeight="1" x14ac:dyDescent="0.15">
      <c r="A12" s="135" t="s">
        <v>104</v>
      </c>
      <c r="B12" s="108" t="s">
        <v>80</v>
      </c>
      <c r="C12" s="109" t="s">
        <v>105</v>
      </c>
    </row>
    <row r="13" spans="1:3" ht="17.25" customHeight="1" x14ac:dyDescent="0.15">
      <c r="A13" s="135" t="s">
        <v>106</v>
      </c>
      <c r="B13" s="108" t="s">
        <v>83</v>
      </c>
      <c r="C13" s="109" t="s">
        <v>107</v>
      </c>
    </row>
    <row r="14" spans="1:3" ht="17.25" customHeight="1" x14ac:dyDescent="0.15">
      <c r="A14" s="135" t="s">
        <v>108</v>
      </c>
      <c r="B14" s="108" t="s">
        <v>80</v>
      </c>
      <c r="C14" s="109" t="s">
        <v>109</v>
      </c>
    </row>
    <row r="15" spans="1:3" ht="17.25" customHeight="1" x14ac:dyDescent="0.15">
      <c r="A15" s="135" t="s">
        <v>110</v>
      </c>
      <c r="B15" s="108" t="s">
        <v>98</v>
      </c>
      <c r="C15" s="109" t="s">
        <v>111</v>
      </c>
    </row>
    <row r="16" spans="1:3" ht="17.25" customHeight="1" x14ac:dyDescent="0.15">
      <c r="A16" s="135" t="s">
        <v>112</v>
      </c>
      <c r="B16" s="108" t="s">
        <v>86</v>
      </c>
      <c r="C16" s="109" t="s">
        <v>113</v>
      </c>
    </row>
    <row r="17" spans="1:3" s="111" customFormat="1" ht="17.25" customHeight="1" x14ac:dyDescent="0.15">
      <c r="A17" s="112">
        <v>44927</v>
      </c>
      <c r="B17" s="137" t="s">
        <v>114</v>
      </c>
      <c r="C17" s="113" t="s">
        <v>78</v>
      </c>
    </row>
    <row r="18" spans="1:3" s="111" customFormat="1" ht="17.25" customHeight="1" x14ac:dyDescent="0.15">
      <c r="A18" s="112">
        <v>44928</v>
      </c>
      <c r="B18" s="137" t="s">
        <v>80</v>
      </c>
      <c r="C18" s="113" t="s">
        <v>115</v>
      </c>
    </row>
    <row r="19" spans="1:3" s="111" customFormat="1" ht="17.25" customHeight="1" x14ac:dyDescent="0.15">
      <c r="A19" s="112">
        <v>44935</v>
      </c>
      <c r="B19" s="137" t="s">
        <v>80</v>
      </c>
      <c r="C19" s="113" t="s">
        <v>81</v>
      </c>
    </row>
    <row r="20" spans="1:3" s="111" customFormat="1" ht="17.25" customHeight="1" x14ac:dyDescent="0.15">
      <c r="A20" s="112">
        <v>44968</v>
      </c>
      <c r="B20" s="137" t="s">
        <v>77</v>
      </c>
      <c r="C20" s="113" t="s">
        <v>84</v>
      </c>
    </row>
    <row r="21" spans="1:3" s="111" customFormat="1" ht="17.25" customHeight="1" x14ac:dyDescent="0.15">
      <c r="A21" s="112">
        <v>44980</v>
      </c>
      <c r="B21" s="137" t="s">
        <v>98</v>
      </c>
      <c r="C21" s="113" t="s">
        <v>87</v>
      </c>
    </row>
    <row r="22" spans="1:3" s="111" customFormat="1" ht="17.25" customHeight="1" x14ac:dyDescent="0.15">
      <c r="A22" s="112">
        <v>45006</v>
      </c>
      <c r="B22" s="137" t="s">
        <v>93</v>
      </c>
      <c r="C22" s="113" t="s">
        <v>89</v>
      </c>
    </row>
    <row r="23" spans="1:3" s="111" customFormat="1" ht="17.25" customHeight="1" x14ac:dyDescent="0.15">
      <c r="A23" s="112">
        <v>45045</v>
      </c>
      <c r="B23" s="137" t="s">
        <v>77</v>
      </c>
      <c r="C23" s="113" t="s">
        <v>91</v>
      </c>
    </row>
    <row r="24" spans="1:3" s="111" customFormat="1" ht="17.25" customHeight="1" x14ac:dyDescent="0.15">
      <c r="A24" s="112">
        <v>45049</v>
      </c>
      <c r="B24" s="137" t="s">
        <v>86</v>
      </c>
      <c r="C24" s="113" t="s">
        <v>94</v>
      </c>
    </row>
    <row r="25" spans="1:3" s="111" customFormat="1" ht="17.25" customHeight="1" x14ac:dyDescent="0.15">
      <c r="A25" s="112">
        <v>45050</v>
      </c>
      <c r="B25" s="137" t="s">
        <v>98</v>
      </c>
      <c r="C25" s="113" t="s">
        <v>96</v>
      </c>
    </row>
    <row r="26" spans="1:3" s="111" customFormat="1" ht="17.25" customHeight="1" x14ac:dyDescent="0.15">
      <c r="A26" s="112">
        <v>45051</v>
      </c>
      <c r="B26" s="137" t="s">
        <v>83</v>
      </c>
      <c r="C26" s="113" t="s">
        <v>99</v>
      </c>
    </row>
    <row r="27" spans="1:3" s="111" customFormat="1" ht="17.25" customHeight="1" x14ac:dyDescent="0.15">
      <c r="A27" s="112">
        <v>45124</v>
      </c>
      <c r="B27" s="137" t="s">
        <v>80</v>
      </c>
      <c r="C27" s="113" t="s">
        <v>101</v>
      </c>
    </row>
    <row r="28" spans="1:3" s="111" customFormat="1" ht="17.25" customHeight="1" x14ac:dyDescent="0.15">
      <c r="A28" s="112">
        <v>45149</v>
      </c>
      <c r="B28" s="137" t="s">
        <v>83</v>
      </c>
      <c r="C28" s="113" t="s">
        <v>103</v>
      </c>
    </row>
    <row r="29" spans="1:3" s="111" customFormat="1" ht="17.25" customHeight="1" x14ac:dyDescent="0.15">
      <c r="A29" s="112">
        <v>45187</v>
      </c>
      <c r="B29" s="137" t="s">
        <v>80</v>
      </c>
      <c r="C29" s="113" t="s">
        <v>105</v>
      </c>
    </row>
    <row r="30" spans="1:3" s="111" customFormat="1" ht="17.25" customHeight="1" x14ac:dyDescent="0.15">
      <c r="A30" s="112">
        <v>45192</v>
      </c>
      <c r="B30" s="137" t="s">
        <v>77</v>
      </c>
      <c r="C30" s="113" t="s">
        <v>107</v>
      </c>
    </row>
    <row r="31" spans="1:3" s="111" customFormat="1" ht="17.25" customHeight="1" x14ac:dyDescent="0.15">
      <c r="A31" s="112">
        <v>45208</v>
      </c>
      <c r="B31" s="137" t="s">
        <v>80</v>
      </c>
      <c r="C31" s="113" t="s">
        <v>109</v>
      </c>
    </row>
    <row r="32" spans="1:3" s="111" customFormat="1" ht="17.25" customHeight="1" x14ac:dyDescent="0.15">
      <c r="A32" s="112">
        <v>45233</v>
      </c>
      <c r="B32" s="137" t="s">
        <v>83</v>
      </c>
      <c r="C32" s="113" t="s">
        <v>111</v>
      </c>
    </row>
    <row r="33" spans="1:3" s="111" customFormat="1" ht="17.25" customHeight="1" x14ac:dyDescent="0.15">
      <c r="A33" s="112">
        <v>45253</v>
      </c>
      <c r="B33" s="137" t="s">
        <v>98</v>
      </c>
      <c r="C33" s="113" t="s">
        <v>113</v>
      </c>
    </row>
    <row r="34" spans="1:3" s="111" customFormat="1" ht="17.25" customHeight="1" x14ac:dyDescent="0.15">
      <c r="A34" s="112">
        <v>45289</v>
      </c>
      <c r="B34" s="137" t="s">
        <v>126</v>
      </c>
      <c r="C34" s="113" t="s">
        <v>136</v>
      </c>
    </row>
    <row r="35" spans="1:3" s="111" customFormat="1" ht="17.25" customHeight="1" x14ac:dyDescent="0.15">
      <c r="A35" s="112">
        <v>45290</v>
      </c>
      <c r="B35" s="138" t="s">
        <v>134</v>
      </c>
      <c r="C35" s="113" t="s">
        <v>136</v>
      </c>
    </row>
    <row r="36" spans="1:3" s="111" customFormat="1" ht="17.25" customHeight="1" x14ac:dyDescent="0.15">
      <c r="A36" s="112">
        <v>45291</v>
      </c>
      <c r="B36" s="138" t="s">
        <v>125</v>
      </c>
      <c r="C36" s="113" t="s">
        <v>136</v>
      </c>
    </row>
    <row r="37" spans="1:3" ht="17.25" customHeight="1" x14ac:dyDescent="0.15">
      <c r="A37" s="136">
        <v>45292</v>
      </c>
      <c r="B37" s="138" t="s">
        <v>124</v>
      </c>
      <c r="C37" s="113" t="s">
        <v>128</v>
      </c>
    </row>
    <row r="38" spans="1:3" ht="17.25" customHeight="1" x14ac:dyDescent="0.15">
      <c r="A38" s="136">
        <v>45293</v>
      </c>
      <c r="B38" s="138" t="s">
        <v>135</v>
      </c>
      <c r="C38" s="113" t="s">
        <v>136</v>
      </c>
    </row>
    <row r="39" spans="1:3" ht="17.25" customHeight="1" x14ac:dyDescent="0.15">
      <c r="A39" s="136">
        <v>45294</v>
      </c>
      <c r="B39" s="138" t="s">
        <v>127</v>
      </c>
      <c r="C39" s="113" t="s">
        <v>136</v>
      </c>
    </row>
    <row r="40" spans="1:3" ht="17.25" customHeight="1" x14ac:dyDescent="0.15">
      <c r="A40" s="136">
        <v>45299</v>
      </c>
      <c r="B40" s="137" t="s">
        <v>124</v>
      </c>
      <c r="C40" s="113" t="s">
        <v>129</v>
      </c>
    </row>
    <row r="41" spans="1:3" ht="17.25" customHeight="1" x14ac:dyDescent="0.15">
      <c r="A41" s="136">
        <v>45333</v>
      </c>
      <c r="B41" s="137" t="s">
        <v>125</v>
      </c>
      <c r="C41" s="113" t="s">
        <v>130</v>
      </c>
    </row>
    <row r="42" spans="1:3" ht="17.25" customHeight="1" x14ac:dyDescent="0.15">
      <c r="A42" s="136">
        <v>45334</v>
      </c>
      <c r="B42" s="137" t="s">
        <v>124</v>
      </c>
      <c r="C42" s="113" t="s">
        <v>131</v>
      </c>
    </row>
    <row r="43" spans="1:3" ht="17.25" customHeight="1" x14ac:dyDescent="0.15">
      <c r="A43" s="136">
        <v>45345</v>
      </c>
      <c r="B43" s="137" t="s">
        <v>126</v>
      </c>
      <c r="C43" s="113" t="s">
        <v>132</v>
      </c>
    </row>
    <row r="44" spans="1:3" ht="17.25" customHeight="1" x14ac:dyDescent="0.15">
      <c r="A44" s="136">
        <v>45371</v>
      </c>
      <c r="B44" s="137" t="s">
        <v>127</v>
      </c>
      <c r="C44" s="113" t="s">
        <v>133</v>
      </c>
    </row>
  </sheetData>
  <phoneticPr fontId="17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75" zoomScaleNormal="75" workbookViewId="0">
      <pane xSplit="2" ySplit="4" topLeftCell="C5" activePane="bottomRight" state="frozen"/>
      <selection pane="topRight" activeCell="C1" sqref="C1"/>
      <selection pane="bottomLeft" activeCell="A4" sqref="A4"/>
      <selection pane="bottomRight" activeCell="E17" sqref="E17"/>
    </sheetView>
  </sheetViews>
  <sheetFormatPr defaultRowHeight="13.5" x14ac:dyDescent="0.15"/>
  <cols>
    <col min="1" max="1" width="12" customWidth="1"/>
    <col min="2" max="2" width="7.25" customWidth="1"/>
    <col min="3" max="3" width="14.75" customWidth="1"/>
    <col min="4" max="15" width="14.625" customWidth="1"/>
    <col min="16" max="16" width="4.125" customWidth="1"/>
    <col min="17" max="17" width="32.125" hidden="1" customWidth="1"/>
  </cols>
  <sheetData>
    <row r="1" spans="1:17" ht="24.75" customHeight="1" x14ac:dyDescent="0.15">
      <c r="A1" s="92" t="s">
        <v>44</v>
      </c>
      <c r="B1" s="19"/>
      <c r="C1" s="19"/>
      <c r="D1" s="19"/>
      <c r="E1" s="19"/>
      <c r="F1" s="19"/>
      <c r="G1" s="19"/>
    </row>
    <row r="2" spans="1:17" ht="17.25" x14ac:dyDescent="0.15">
      <c r="A2" s="94"/>
      <c r="B2" s="19"/>
      <c r="C2" s="19"/>
      <c r="D2" s="19"/>
      <c r="E2" s="19"/>
      <c r="F2" s="19"/>
      <c r="G2" s="19"/>
    </row>
    <row r="3" spans="1:17" ht="17.25" x14ac:dyDescent="0.15">
      <c r="A3" s="93" t="s">
        <v>43</v>
      </c>
      <c r="M3" s="55"/>
    </row>
    <row r="4" spans="1:17" s="54" customFormat="1" ht="45" customHeight="1" x14ac:dyDescent="0.15">
      <c r="A4" s="199"/>
      <c r="B4" s="200"/>
      <c r="C4" s="11" t="s">
        <v>34</v>
      </c>
      <c r="D4" s="8" t="s">
        <v>23</v>
      </c>
      <c r="E4" s="8" t="s">
        <v>6</v>
      </c>
      <c r="F4" s="8" t="s">
        <v>13</v>
      </c>
      <c r="G4" s="8" t="s">
        <v>14</v>
      </c>
      <c r="H4" s="8" t="s">
        <v>15</v>
      </c>
      <c r="I4" s="8" t="s">
        <v>16</v>
      </c>
      <c r="J4" s="8" t="s">
        <v>17</v>
      </c>
      <c r="K4" s="8" t="s">
        <v>18</v>
      </c>
      <c r="L4" s="8" t="s">
        <v>19</v>
      </c>
      <c r="M4" s="9" t="s">
        <v>20</v>
      </c>
      <c r="N4" s="8" t="s">
        <v>21</v>
      </c>
      <c r="O4" s="8" t="s">
        <v>22</v>
      </c>
      <c r="P4" s="1"/>
    </row>
    <row r="5" spans="1:17" ht="20.100000000000001" customHeight="1" x14ac:dyDescent="0.15">
      <c r="A5" s="168" t="s">
        <v>5</v>
      </c>
      <c r="B5" s="169"/>
      <c r="C5" s="56">
        <v>43556</v>
      </c>
      <c r="D5" s="22"/>
      <c r="E5" s="22"/>
      <c r="F5" s="56">
        <v>43619</v>
      </c>
      <c r="G5" s="56">
        <v>43647</v>
      </c>
      <c r="H5" s="56">
        <v>43678</v>
      </c>
      <c r="I5" s="56">
        <v>43710</v>
      </c>
      <c r="J5" s="56">
        <v>43739</v>
      </c>
      <c r="K5" s="56">
        <v>43770</v>
      </c>
      <c r="L5" s="56">
        <v>43801</v>
      </c>
      <c r="M5" s="56">
        <v>43836</v>
      </c>
      <c r="N5" s="56">
        <v>43864</v>
      </c>
      <c r="O5" s="56">
        <v>43892</v>
      </c>
      <c r="Q5" t="s">
        <v>41</v>
      </c>
    </row>
    <row r="6" spans="1:17" ht="20.100000000000001" customHeight="1" x14ac:dyDescent="0.15">
      <c r="A6" s="192" t="s">
        <v>27</v>
      </c>
      <c r="B6" s="45" t="s">
        <v>24</v>
      </c>
      <c r="C6" s="201">
        <v>44286</v>
      </c>
      <c r="D6" s="20"/>
      <c r="E6" s="20"/>
      <c r="F6" s="59">
        <v>43677</v>
      </c>
      <c r="G6" s="59">
        <v>43707</v>
      </c>
      <c r="H6" s="59">
        <v>43738</v>
      </c>
      <c r="I6" s="59">
        <v>43769</v>
      </c>
      <c r="J6" s="59">
        <v>43798</v>
      </c>
      <c r="K6" s="60">
        <v>43826</v>
      </c>
      <c r="L6" s="59">
        <v>43861</v>
      </c>
      <c r="M6" s="59">
        <v>43895</v>
      </c>
      <c r="N6" s="60">
        <v>43921</v>
      </c>
      <c r="O6" s="30"/>
      <c r="Q6" t="s">
        <v>41</v>
      </c>
    </row>
    <row r="7" spans="1:17" ht="20.100000000000001" customHeight="1" x14ac:dyDescent="0.15">
      <c r="A7" s="193"/>
      <c r="B7" s="46" t="s">
        <v>25</v>
      </c>
      <c r="C7" s="202"/>
      <c r="D7" s="26"/>
      <c r="E7" s="26"/>
      <c r="F7" s="61">
        <v>43707</v>
      </c>
      <c r="G7" s="61">
        <v>43738</v>
      </c>
      <c r="H7" s="62">
        <v>43769</v>
      </c>
      <c r="I7" s="62">
        <v>43798</v>
      </c>
      <c r="J7" s="62">
        <v>43826</v>
      </c>
      <c r="K7" s="61">
        <v>43861</v>
      </c>
      <c r="L7" s="62">
        <v>43889</v>
      </c>
      <c r="M7" s="61">
        <v>43921</v>
      </c>
      <c r="N7" s="63"/>
      <c r="O7" s="61">
        <v>43980</v>
      </c>
      <c r="Q7" t="s">
        <v>41</v>
      </c>
    </row>
    <row r="8" spans="1:17" ht="20.100000000000001" customHeight="1" x14ac:dyDescent="0.15">
      <c r="A8" s="193"/>
      <c r="B8" s="47" t="s">
        <v>26</v>
      </c>
      <c r="C8" s="202"/>
      <c r="D8" s="26"/>
      <c r="E8" s="26"/>
      <c r="F8" s="61">
        <v>43738</v>
      </c>
      <c r="G8" s="61">
        <v>43769</v>
      </c>
      <c r="H8" s="61">
        <v>43798</v>
      </c>
      <c r="I8" s="61">
        <v>43826</v>
      </c>
      <c r="J8" s="61">
        <v>43861</v>
      </c>
      <c r="K8" s="61">
        <v>43889</v>
      </c>
      <c r="L8" s="61">
        <v>43921</v>
      </c>
      <c r="M8" s="61">
        <v>43951</v>
      </c>
      <c r="N8" s="61">
        <v>43980</v>
      </c>
      <c r="O8" s="61">
        <v>44012</v>
      </c>
      <c r="Q8" t="s">
        <v>41</v>
      </c>
    </row>
    <row r="9" spans="1:17" ht="20.100000000000001" customHeight="1" thickBot="1" x14ac:dyDescent="0.2">
      <c r="A9" s="194"/>
      <c r="B9" s="81" t="s">
        <v>33</v>
      </c>
      <c r="C9" s="203"/>
      <c r="D9" s="82"/>
      <c r="E9" s="82"/>
      <c r="F9" s="64">
        <v>43769</v>
      </c>
      <c r="G9" s="64">
        <v>43798</v>
      </c>
      <c r="H9" s="65"/>
      <c r="I9" s="64">
        <v>43861</v>
      </c>
      <c r="J9" s="65"/>
      <c r="K9" s="65"/>
      <c r="L9" s="64">
        <v>43951</v>
      </c>
      <c r="M9" s="64">
        <v>43980</v>
      </c>
      <c r="N9" s="65"/>
      <c r="O9" s="65"/>
      <c r="Q9" t="s">
        <v>41</v>
      </c>
    </row>
    <row r="10" spans="1:17" ht="20.100000000000001" customHeight="1" thickTop="1" x14ac:dyDescent="0.15">
      <c r="A10" s="166" t="s">
        <v>0</v>
      </c>
      <c r="B10" s="35" t="s">
        <v>7</v>
      </c>
      <c r="C10" s="57">
        <v>43501</v>
      </c>
      <c r="D10" s="23"/>
      <c r="E10" s="23"/>
      <c r="F10" s="66">
        <v>43539</v>
      </c>
      <c r="G10" s="66">
        <v>43572</v>
      </c>
      <c r="H10" s="66">
        <v>43602</v>
      </c>
      <c r="I10" s="66">
        <v>43636</v>
      </c>
      <c r="J10" s="66">
        <v>43663</v>
      </c>
      <c r="K10" s="66">
        <v>43693</v>
      </c>
      <c r="L10" s="66">
        <v>43727</v>
      </c>
      <c r="M10" s="66">
        <v>43756</v>
      </c>
      <c r="N10" s="66">
        <v>43784</v>
      </c>
      <c r="O10" s="66">
        <v>43815</v>
      </c>
      <c r="Q10" t="s">
        <v>41</v>
      </c>
    </row>
    <row r="11" spans="1:17" ht="20.100000000000001" customHeight="1" thickBot="1" x14ac:dyDescent="0.2">
      <c r="A11" s="167"/>
      <c r="B11" s="97" t="s">
        <v>8</v>
      </c>
      <c r="C11" s="71">
        <v>43525</v>
      </c>
      <c r="D11" s="24"/>
      <c r="E11" s="24"/>
      <c r="F11" s="72">
        <v>43567</v>
      </c>
      <c r="G11" s="72">
        <v>43602</v>
      </c>
      <c r="H11" s="72">
        <v>43635</v>
      </c>
      <c r="I11" s="72">
        <v>43665</v>
      </c>
      <c r="J11" s="72">
        <v>43696</v>
      </c>
      <c r="K11" s="72">
        <v>43728</v>
      </c>
      <c r="L11" s="72">
        <v>43756</v>
      </c>
      <c r="M11" s="72">
        <v>43787</v>
      </c>
      <c r="N11" s="72">
        <v>43812</v>
      </c>
      <c r="O11" s="72">
        <v>43854</v>
      </c>
      <c r="Q11" t="s">
        <v>41</v>
      </c>
    </row>
    <row r="12" spans="1:17" s="80" customFormat="1" ht="15" hidden="1" thickTop="1" thickBot="1" x14ac:dyDescent="0.2">
      <c r="A12" s="197" t="s">
        <v>38</v>
      </c>
      <c r="B12" s="198"/>
      <c r="C12" s="83">
        <v>2</v>
      </c>
      <c r="D12" s="83"/>
      <c r="E12" s="83"/>
      <c r="F12" s="83">
        <v>2</v>
      </c>
      <c r="G12" s="83">
        <v>2</v>
      </c>
      <c r="H12" s="83"/>
      <c r="I12" s="83">
        <v>2</v>
      </c>
      <c r="J12" s="83">
        <v>2</v>
      </c>
      <c r="K12" s="83">
        <v>3</v>
      </c>
      <c r="L12" s="83">
        <v>3</v>
      </c>
      <c r="M12" s="83"/>
      <c r="N12" s="83">
        <v>2</v>
      </c>
      <c r="O12" s="83">
        <v>2</v>
      </c>
    </row>
    <row r="13" spans="1:17" ht="20.100000000000001" customHeight="1" thickTop="1" x14ac:dyDescent="0.15">
      <c r="A13" s="168" t="s">
        <v>1</v>
      </c>
      <c r="B13" s="169"/>
      <c r="C13" s="73">
        <v>43529</v>
      </c>
      <c r="D13" s="25"/>
      <c r="E13" s="25"/>
      <c r="F13" s="73">
        <v>43571</v>
      </c>
      <c r="G13" s="73">
        <v>43606</v>
      </c>
      <c r="H13" s="73">
        <v>43637</v>
      </c>
      <c r="I13" s="73">
        <v>43669</v>
      </c>
      <c r="J13" s="73">
        <v>43700</v>
      </c>
      <c r="K13" s="73">
        <v>43733</v>
      </c>
      <c r="L13" s="73">
        <v>43761</v>
      </c>
      <c r="M13" s="73">
        <v>43789</v>
      </c>
      <c r="N13" s="73">
        <v>43816</v>
      </c>
      <c r="O13" s="73">
        <v>43858</v>
      </c>
      <c r="Q13" s="84" t="s">
        <v>39</v>
      </c>
    </row>
    <row r="14" spans="1:17" ht="20.100000000000001" customHeight="1" x14ac:dyDescent="0.15">
      <c r="A14" s="195" t="s">
        <v>2</v>
      </c>
      <c r="B14" s="196"/>
      <c r="C14" s="17">
        <v>43536</v>
      </c>
      <c r="D14" s="17"/>
      <c r="E14" s="17"/>
      <c r="F14" s="17">
        <v>43577</v>
      </c>
      <c r="G14" s="17">
        <v>43612</v>
      </c>
      <c r="H14" s="17">
        <v>43643</v>
      </c>
      <c r="I14" s="17">
        <v>43675</v>
      </c>
      <c r="J14" s="17">
        <v>43705</v>
      </c>
      <c r="K14" s="17">
        <v>43738</v>
      </c>
      <c r="L14" s="17">
        <v>43766</v>
      </c>
      <c r="M14" s="17">
        <v>43796</v>
      </c>
      <c r="N14" s="17">
        <v>43823</v>
      </c>
      <c r="O14" s="17">
        <v>43865</v>
      </c>
      <c r="Q14" t="s">
        <v>45</v>
      </c>
    </row>
    <row r="15" spans="1:17" s="80" customFormat="1" ht="15" hidden="1" thickTop="1" thickBot="1" x14ac:dyDescent="0.2">
      <c r="A15" s="197" t="s">
        <v>38</v>
      </c>
      <c r="B15" s="198"/>
      <c r="C15" s="83"/>
      <c r="D15" s="83"/>
      <c r="E15" s="83"/>
      <c r="F15" s="83">
        <v>-3</v>
      </c>
      <c r="G15" s="83"/>
      <c r="H15" s="83">
        <v>-4</v>
      </c>
      <c r="I15" s="83">
        <v>-6</v>
      </c>
      <c r="J15" s="83"/>
      <c r="K15" s="83">
        <v>-5</v>
      </c>
      <c r="L15" s="83">
        <v>-2</v>
      </c>
      <c r="M15" s="83">
        <v>-2</v>
      </c>
      <c r="N15" s="83">
        <v>4</v>
      </c>
      <c r="O15" s="83">
        <v>7</v>
      </c>
    </row>
    <row r="16" spans="1:17" ht="20.100000000000001" customHeight="1" thickBot="1" x14ac:dyDescent="0.2">
      <c r="A16" s="195" t="s">
        <v>3</v>
      </c>
      <c r="B16" s="196"/>
      <c r="C16" s="74">
        <v>43542</v>
      </c>
      <c r="D16" s="22"/>
      <c r="E16" s="22"/>
      <c r="F16" s="74">
        <v>43598</v>
      </c>
      <c r="G16" s="74">
        <v>43629</v>
      </c>
      <c r="H16" s="74">
        <v>43658</v>
      </c>
      <c r="I16" s="74">
        <v>43686</v>
      </c>
      <c r="J16" s="74">
        <v>43721</v>
      </c>
      <c r="K16" s="74">
        <v>43749</v>
      </c>
      <c r="L16" s="74">
        <v>43781</v>
      </c>
      <c r="M16" s="74">
        <v>43809</v>
      </c>
      <c r="N16" s="74">
        <v>43850</v>
      </c>
      <c r="O16" s="74">
        <v>43881</v>
      </c>
      <c r="Q16" t="s">
        <v>42</v>
      </c>
    </row>
    <row r="17" spans="1:17" s="80" customFormat="1" ht="15" thickTop="1" thickBot="1" x14ac:dyDescent="0.2">
      <c r="A17" s="197" t="s">
        <v>38</v>
      </c>
      <c r="B17" s="198"/>
      <c r="C17" s="83">
        <v>-2</v>
      </c>
      <c r="D17" s="83"/>
      <c r="E17" s="83" t="s">
        <v>52</v>
      </c>
      <c r="F17" s="83">
        <f>F16-F14</f>
        <v>21</v>
      </c>
      <c r="G17" s="83">
        <f t="shared" ref="G17:O17" si="0">G16-G14</f>
        <v>17</v>
      </c>
      <c r="H17" s="83">
        <f t="shared" si="0"/>
        <v>15</v>
      </c>
      <c r="I17" s="83">
        <f t="shared" si="0"/>
        <v>11</v>
      </c>
      <c r="J17" s="83">
        <f t="shared" si="0"/>
        <v>16</v>
      </c>
      <c r="K17" s="83">
        <f t="shared" si="0"/>
        <v>11</v>
      </c>
      <c r="L17" s="83">
        <f t="shared" si="0"/>
        <v>15</v>
      </c>
      <c r="M17" s="83">
        <f t="shared" si="0"/>
        <v>13</v>
      </c>
      <c r="N17" s="83">
        <f t="shared" si="0"/>
        <v>27</v>
      </c>
      <c r="O17" s="83">
        <f t="shared" si="0"/>
        <v>16</v>
      </c>
    </row>
    <row r="18" spans="1:17" s="95" customFormat="1" ht="20.100000000000001" customHeight="1" thickTop="1" x14ac:dyDescent="0.15">
      <c r="A18" s="206" t="s">
        <v>4</v>
      </c>
      <c r="B18" s="207"/>
      <c r="C18" s="74">
        <v>43551</v>
      </c>
      <c r="D18" s="22"/>
      <c r="E18" s="22"/>
      <c r="F18" s="74">
        <v>43614</v>
      </c>
      <c r="G18" s="74">
        <v>43642</v>
      </c>
      <c r="H18" s="74">
        <v>43675</v>
      </c>
      <c r="I18" s="74">
        <v>43705</v>
      </c>
      <c r="J18" s="74">
        <v>43734</v>
      </c>
      <c r="K18" s="74">
        <v>43767</v>
      </c>
      <c r="L18" s="74">
        <v>43796</v>
      </c>
      <c r="M18" s="74">
        <v>43824</v>
      </c>
      <c r="N18" s="74">
        <v>43859</v>
      </c>
      <c r="O18" s="74">
        <v>43887</v>
      </c>
      <c r="Q18" s="96" t="s">
        <v>40</v>
      </c>
    </row>
    <row r="19" spans="1:17" ht="20.100000000000001" customHeight="1" x14ac:dyDescent="0.15">
      <c r="A19" s="208" t="s">
        <v>12</v>
      </c>
      <c r="B19" s="34" t="s">
        <v>11</v>
      </c>
      <c r="C19" s="20"/>
      <c r="D19" s="29"/>
      <c r="E19" s="20"/>
      <c r="F19" s="75">
        <v>43650</v>
      </c>
      <c r="G19" s="75">
        <v>43682</v>
      </c>
      <c r="H19" s="75">
        <v>43712</v>
      </c>
      <c r="I19" s="76">
        <v>43742</v>
      </c>
      <c r="J19" s="75">
        <v>43774</v>
      </c>
      <c r="K19" s="75">
        <v>43803</v>
      </c>
      <c r="L19" s="75">
        <v>43837</v>
      </c>
      <c r="M19" s="99">
        <v>43867</v>
      </c>
      <c r="N19" s="76">
        <v>43894</v>
      </c>
      <c r="O19" s="76">
        <v>43924</v>
      </c>
    </row>
    <row r="20" spans="1:17" ht="20.100000000000001" customHeight="1" x14ac:dyDescent="0.15">
      <c r="A20" s="209"/>
      <c r="B20" s="36" t="s">
        <v>9</v>
      </c>
      <c r="C20" s="26"/>
      <c r="D20" s="26"/>
      <c r="E20" s="26"/>
      <c r="F20" s="75">
        <v>43682</v>
      </c>
      <c r="G20" s="75">
        <v>43712</v>
      </c>
      <c r="H20" s="75">
        <v>43742</v>
      </c>
      <c r="I20" s="75">
        <v>43774</v>
      </c>
      <c r="J20" s="75">
        <v>43803</v>
      </c>
      <c r="K20" s="75">
        <v>43837</v>
      </c>
      <c r="L20" s="100">
        <v>43865</v>
      </c>
      <c r="M20" s="99">
        <v>43896</v>
      </c>
      <c r="N20" s="75">
        <v>43924</v>
      </c>
      <c r="O20" s="75">
        <v>43958</v>
      </c>
    </row>
    <row r="21" spans="1:17" ht="20.100000000000001" customHeight="1" x14ac:dyDescent="0.15">
      <c r="A21" s="209"/>
      <c r="B21" s="87" t="s">
        <v>10</v>
      </c>
      <c r="C21" s="26"/>
      <c r="D21" s="26"/>
      <c r="E21" s="26"/>
      <c r="F21" s="75">
        <v>43712</v>
      </c>
      <c r="G21" s="75">
        <v>43742</v>
      </c>
      <c r="H21" s="75">
        <v>43774</v>
      </c>
      <c r="I21" s="75">
        <v>43803</v>
      </c>
      <c r="J21" s="75">
        <v>43837</v>
      </c>
      <c r="K21" s="100">
        <v>43865</v>
      </c>
      <c r="L21" s="100">
        <v>43894</v>
      </c>
      <c r="M21" s="99">
        <v>43927</v>
      </c>
      <c r="N21" s="75">
        <v>43958</v>
      </c>
      <c r="O21" s="75">
        <v>43985</v>
      </c>
    </row>
    <row r="22" spans="1:17" ht="20.100000000000001" customHeight="1" x14ac:dyDescent="0.15">
      <c r="A22" s="210"/>
      <c r="B22" s="37" t="s">
        <v>29</v>
      </c>
      <c r="C22" s="70"/>
      <c r="D22" s="70"/>
      <c r="E22" s="70"/>
      <c r="F22" s="79">
        <v>43742</v>
      </c>
      <c r="G22" s="79">
        <v>43774</v>
      </c>
      <c r="H22" s="91"/>
      <c r="I22" s="79">
        <v>43837</v>
      </c>
      <c r="J22" s="91"/>
      <c r="K22" s="91"/>
      <c r="L22" s="101">
        <v>43924</v>
      </c>
      <c r="M22" s="79">
        <v>43958</v>
      </c>
      <c r="N22" s="91"/>
      <c r="O22" s="91"/>
    </row>
    <row r="23" spans="1:17" ht="20.100000000000001" customHeight="1" x14ac:dyDescent="0.15">
      <c r="A23" s="192" t="s">
        <v>32</v>
      </c>
      <c r="B23" s="34" t="s">
        <v>11</v>
      </c>
      <c r="C23" s="20"/>
      <c r="D23" s="20"/>
      <c r="E23" s="27"/>
      <c r="F23" s="18" t="s">
        <v>12</v>
      </c>
      <c r="G23" s="18" t="s">
        <v>12</v>
      </c>
      <c r="H23" s="18" t="s">
        <v>12</v>
      </c>
      <c r="I23" s="18" t="s">
        <v>12</v>
      </c>
      <c r="J23" s="18" t="s">
        <v>12</v>
      </c>
      <c r="K23" s="18" t="s">
        <v>12</v>
      </c>
      <c r="L23" s="18" t="s">
        <v>12</v>
      </c>
      <c r="M23" s="18" t="s">
        <v>12</v>
      </c>
      <c r="N23" s="18" t="s">
        <v>12</v>
      </c>
      <c r="O23" s="18" t="s">
        <v>12</v>
      </c>
    </row>
    <row r="24" spans="1:17" ht="20.100000000000001" customHeight="1" x14ac:dyDescent="0.15">
      <c r="A24" s="193"/>
      <c r="B24" s="47" t="s">
        <v>9</v>
      </c>
      <c r="C24" s="26"/>
      <c r="D24" s="26"/>
      <c r="E24" s="48"/>
      <c r="F24" s="49" t="s">
        <v>12</v>
      </c>
      <c r="G24" s="49" t="s">
        <v>12</v>
      </c>
      <c r="H24" s="49" t="s">
        <v>12</v>
      </c>
      <c r="I24" s="49" t="s">
        <v>12</v>
      </c>
      <c r="J24" s="49" t="s">
        <v>12</v>
      </c>
      <c r="K24" s="49" t="s">
        <v>12</v>
      </c>
      <c r="L24" s="49" t="s">
        <v>12</v>
      </c>
      <c r="M24" s="49" t="s">
        <v>12</v>
      </c>
      <c r="N24" s="49" t="s">
        <v>12</v>
      </c>
      <c r="O24" s="49" t="s">
        <v>12</v>
      </c>
    </row>
    <row r="25" spans="1:17" ht="20.100000000000001" customHeight="1" x14ac:dyDescent="0.15">
      <c r="A25" s="193"/>
      <c r="B25" s="47" t="s">
        <v>10</v>
      </c>
      <c r="C25" s="26"/>
      <c r="D25" s="26"/>
      <c r="E25" s="48"/>
      <c r="F25" s="49" t="s">
        <v>12</v>
      </c>
      <c r="G25" s="49" t="s">
        <v>12</v>
      </c>
      <c r="H25" s="49" t="s">
        <v>12</v>
      </c>
      <c r="I25" s="49" t="s">
        <v>12</v>
      </c>
      <c r="J25" s="49" t="s">
        <v>12</v>
      </c>
      <c r="K25" s="49" t="s">
        <v>12</v>
      </c>
      <c r="L25" s="49" t="s">
        <v>12</v>
      </c>
      <c r="M25" s="49" t="s">
        <v>12</v>
      </c>
      <c r="N25" s="49" t="s">
        <v>12</v>
      </c>
      <c r="O25" s="49" t="s">
        <v>12</v>
      </c>
    </row>
    <row r="26" spans="1:17" ht="20.100000000000001" customHeight="1" x14ac:dyDescent="0.15">
      <c r="A26" s="211"/>
      <c r="B26" s="88" t="s">
        <v>29</v>
      </c>
      <c r="C26" s="70"/>
      <c r="D26" s="89"/>
      <c r="E26" s="28"/>
      <c r="F26" s="90" t="s">
        <v>12</v>
      </c>
      <c r="G26" s="90" t="s">
        <v>12</v>
      </c>
      <c r="H26" s="53"/>
      <c r="I26" s="90" t="s">
        <v>12</v>
      </c>
      <c r="J26" s="53"/>
      <c r="K26" s="53"/>
      <c r="L26" s="90" t="s">
        <v>12</v>
      </c>
      <c r="M26" s="90" t="s">
        <v>12</v>
      </c>
      <c r="N26" s="53"/>
      <c r="O26" s="53"/>
    </row>
    <row r="27" spans="1:17" s="33" customFormat="1" ht="20.25" customHeight="1" x14ac:dyDescent="0.15">
      <c r="A27" s="212"/>
      <c r="B27" s="212"/>
      <c r="C27" s="32"/>
      <c r="D27" s="32"/>
      <c r="F27" s="32"/>
      <c r="G27" s="32"/>
      <c r="H27" s="32"/>
      <c r="I27" s="32"/>
      <c r="J27" s="50"/>
      <c r="K27" s="32"/>
      <c r="L27" s="32"/>
      <c r="M27" s="32"/>
      <c r="N27" s="32"/>
      <c r="O27" s="32"/>
    </row>
    <row r="28" spans="1:17" ht="17.25" x14ac:dyDescent="0.15">
      <c r="A28" s="93" t="s">
        <v>46</v>
      </c>
      <c r="M28" s="55"/>
    </row>
    <row r="29" spans="1:17" ht="25.5" customHeight="1" x14ac:dyDescent="0.15">
      <c r="A29" s="199"/>
      <c r="B29" s="200"/>
      <c r="C29" s="8" t="s">
        <v>47</v>
      </c>
      <c r="D29" s="8" t="s">
        <v>48</v>
      </c>
      <c r="E29" s="8" t="s">
        <v>49</v>
      </c>
      <c r="F29" s="8" t="s">
        <v>50</v>
      </c>
      <c r="G29" s="8" t="s">
        <v>51</v>
      </c>
      <c r="H29" s="52"/>
      <c r="I29" s="44"/>
      <c r="J29" s="44"/>
      <c r="K29" s="44"/>
      <c r="L29" s="44"/>
      <c r="M29" s="43"/>
    </row>
    <row r="30" spans="1:17" ht="20.100000000000001" customHeight="1" x14ac:dyDescent="0.15">
      <c r="A30" s="213" t="s">
        <v>5</v>
      </c>
      <c r="B30" s="214"/>
      <c r="C30" s="67">
        <v>43617</v>
      </c>
      <c r="D30" s="67">
        <v>43678</v>
      </c>
      <c r="E30" s="67">
        <v>43709</v>
      </c>
      <c r="F30" s="67">
        <v>43739</v>
      </c>
      <c r="G30" s="67">
        <v>43831</v>
      </c>
      <c r="H30" s="85"/>
      <c r="I30" s="38"/>
      <c r="J30" s="39"/>
      <c r="K30" s="39"/>
      <c r="L30" s="39"/>
      <c r="M30" s="43"/>
    </row>
    <row r="31" spans="1:17" ht="20.100000000000001" customHeight="1" thickBot="1" x14ac:dyDescent="0.2">
      <c r="A31" s="98" t="s">
        <v>27</v>
      </c>
      <c r="B31" s="2" t="s">
        <v>28</v>
      </c>
      <c r="C31" s="68">
        <v>43799</v>
      </c>
      <c r="D31" s="68">
        <v>43861</v>
      </c>
      <c r="E31" s="68">
        <v>43890</v>
      </c>
      <c r="F31" s="68">
        <v>43921</v>
      </c>
      <c r="G31" s="68">
        <v>44012</v>
      </c>
      <c r="H31" s="85"/>
      <c r="I31" s="39"/>
      <c r="J31" s="39"/>
      <c r="K31" s="39"/>
      <c r="L31" s="39"/>
      <c r="M31" s="43"/>
    </row>
    <row r="32" spans="1:17" ht="20.100000000000001" customHeight="1" thickTop="1" x14ac:dyDescent="0.15">
      <c r="A32" s="204" t="s">
        <v>0</v>
      </c>
      <c r="B32" s="3" t="s">
        <v>7</v>
      </c>
      <c r="C32" s="57">
        <v>43539</v>
      </c>
      <c r="D32" s="57">
        <v>43602</v>
      </c>
      <c r="E32" s="57">
        <v>43636</v>
      </c>
      <c r="F32" s="57">
        <v>43663</v>
      </c>
      <c r="G32" s="57">
        <v>43756</v>
      </c>
      <c r="H32" s="69" t="s">
        <v>35</v>
      </c>
      <c r="I32" s="41"/>
      <c r="J32" s="41"/>
      <c r="K32" s="41"/>
      <c r="L32" s="41"/>
      <c r="M32" s="43"/>
    </row>
    <row r="33" spans="1:16" ht="20.100000000000001" customHeight="1" thickBot="1" x14ac:dyDescent="0.2">
      <c r="A33" s="205"/>
      <c r="B33" s="4" t="s">
        <v>8</v>
      </c>
      <c r="C33" s="58">
        <v>43567</v>
      </c>
      <c r="D33" s="58">
        <v>43635</v>
      </c>
      <c r="E33" s="58">
        <v>43665</v>
      </c>
      <c r="F33" s="58">
        <v>43696</v>
      </c>
      <c r="G33" s="58">
        <v>43787</v>
      </c>
      <c r="H33" s="69" t="s">
        <v>37</v>
      </c>
      <c r="I33" s="41"/>
      <c r="J33" s="41"/>
      <c r="K33" s="41"/>
      <c r="L33" s="41"/>
      <c r="M33" s="43"/>
    </row>
    <row r="34" spans="1:16" ht="20.100000000000001" customHeight="1" thickTop="1" x14ac:dyDescent="0.15">
      <c r="A34" s="215" t="s">
        <v>1</v>
      </c>
      <c r="B34" s="216"/>
      <c r="C34" s="77">
        <v>43571</v>
      </c>
      <c r="D34" s="77">
        <v>43637</v>
      </c>
      <c r="E34" s="77">
        <v>43669</v>
      </c>
      <c r="F34" s="77">
        <v>43700</v>
      </c>
      <c r="G34" s="77">
        <v>43789</v>
      </c>
      <c r="H34" s="69" t="s">
        <v>36</v>
      </c>
      <c r="I34" s="31"/>
      <c r="J34" s="31"/>
      <c r="K34" s="31"/>
      <c r="L34" s="31"/>
      <c r="M34" s="43"/>
    </row>
    <row r="35" spans="1:16" ht="20.100000000000001" customHeight="1" x14ac:dyDescent="0.15">
      <c r="A35" s="217" t="s">
        <v>2</v>
      </c>
      <c r="B35" s="218"/>
      <c r="C35" s="5">
        <v>43577</v>
      </c>
      <c r="D35" s="5">
        <v>43643</v>
      </c>
      <c r="E35" s="5">
        <v>43675</v>
      </c>
      <c r="F35" s="5">
        <v>43705</v>
      </c>
      <c r="G35" s="5">
        <v>43796</v>
      </c>
      <c r="H35" s="86"/>
      <c r="I35" s="15"/>
      <c r="J35" s="31"/>
      <c r="K35" s="31"/>
      <c r="L35" s="31"/>
      <c r="M35" s="43"/>
    </row>
    <row r="36" spans="1:16" ht="20.100000000000001" customHeight="1" x14ac:dyDescent="0.15">
      <c r="A36" s="195" t="s">
        <v>3</v>
      </c>
      <c r="B36" s="196"/>
      <c r="C36" s="74">
        <v>43598</v>
      </c>
      <c r="D36" s="74">
        <v>43658</v>
      </c>
      <c r="E36" s="74">
        <v>43686</v>
      </c>
      <c r="F36" s="74">
        <v>43721</v>
      </c>
      <c r="G36" s="74">
        <v>43809</v>
      </c>
      <c r="H36" s="51"/>
      <c r="I36" s="31"/>
      <c r="J36" s="15"/>
      <c r="K36" s="31"/>
      <c r="L36" s="31"/>
      <c r="M36" s="43"/>
    </row>
    <row r="37" spans="1:16" ht="20.100000000000001" customHeight="1" x14ac:dyDescent="0.15">
      <c r="A37" s="213" t="s">
        <v>4</v>
      </c>
      <c r="B37" s="214"/>
      <c r="C37" s="74">
        <v>43614</v>
      </c>
      <c r="D37" s="74">
        <v>43675</v>
      </c>
      <c r="E37" s="74">
        <v>43705</v>
      </c>
      <c r="F37" s="74">
        <v>43734</v>
      </c>
      <c r="G37" s="74">
        <v>43824</v>
      </c>
      <c r="H37" s="51"/>
      <c r="I37" s="31"/>
      <c r="J37" s="31"/>
      <c r="K37" s="31"/>
      <c r="L37" s="31"/>
      <c r="M37" s="43"/>
    </row>
    <row r="38" spans="1:16" ht="20.100000000000001" customHeight="1" x14ac:dyDescent="0.15">
      <c r="A38" s="219" t="s">
        <v>31</v>
      </c>
      <c r="B38" s="2" t="s">
        <v>11</v>
      </c>
      <c r="C38" s="75">
        <v>43650</v>
      </c>
      <c r="D38" s="75">
        <v>43712</v>
      </c>
      <c r="E38" s="75">
        <v>43742</v>
      </c>
      <c r="F38" s="75">
        <v>43774</v>
      </c>
      <c r="G38" s="75">
        <v>43865</v>
      </c>
      <c r="H38" s="40"/>
      <c r="I38" s="31"/>
      <c r="J38" s="31"/>
      <c r="K38" s="31"/>
      <c r="L38" s="31"/>
      <c r="M38" s="43"/>
    </row>
    <row r="39" spans="1:16" ht="20.100000000000001" customHeight="1" x14ac:dyDescent="0.15">
      <c r="A39" s="220"/>
      <c r="B39" s="6" t="s">
        <v>9</v>
      </c>
      <c r="C39" s="75">
        <v>43682</v>
      </c>
      <c r="D39" s="75">
        <v>43742</v>
      </c>
      <c r="E39" s="75">
        <v>43774</v>
      </c>
      <c r="F39" s="75">
        <v>43803</v>
      </c>
      <c r="G39" s="75">
        <v>43894</v>
      </c>
      <c r="H39" s="40"/>
      <c r="I39" s="42"/>
      <c r="J39" s="16"/>
      <c r="K39" s="16"/>
      <c r="L39" s="16"/>
      <c r="M39" s="10"/>
    </row>
    <row r="40" spans="1:16" ht="20.100000000000001" customHeight="1" x14ac:dyDescent="0.15">
      <c r="A40" s="220"/>
      <c r="B40" s="6" t="s">
        <v>10</v>
      </c>
      <c r="C40" s="78">
        <v>43712</v>
      </c>
      <c r="D40" s="75">
        <v>43774</v>
      </c>
      <c r="E40" s="75">
        <v>43803</v>
      </c>
      <c r="F40" s="75">
        <v>43837</v>
      </c>
      <c r="G40" s="75">
        <v>43924</v>
      </c>
    </row>
    <row r="41" spans="1:16" ht="20.100000000000001" customHeight="1" x14ac:dyDescent="0.15">
      <c r="A41" s="220"/>
      <c r="B41" s="6" t="s">
        <v>29</v>
      </c>
      <c r="C41" s="75">
        <v>43742</v>
      </c>
      <c r="D41" s="78">
        <v>43803</v>
      </c>
      <c r="E41" s="78">
        <v>43837</v>
      </c>
      <c r="F41" s="78">
        <v>43867</v>
      </c>
      <c r="G41" s="78">
        <v>43958</v>
      </c>
    </row>
    <row r="42" spans="1:16" ht="20.100000000000001" customHeight="1" x14ac:dyDescent="0.15">
      <c r="A42" s="221"/>
      <c r="B42" s="7" t="s">
        <v>30</v>
      </c>
      <c r="C42" s="79">
        <v>43774</v>
      </c>
      <c r="D42" s="79">
        <v>43837</v>
      </c>
      <c r="E42" s="79">
        <v>43867</v>
      </c>
      <c r="F42" s="79">
        <v>43894</v>
      </c>
      <c r="G42" s="79">
        <v>43985</v>
      </c>
    </row>
    <row r="43" spans="1:16" x14ac:dyDescent="0.15">
      <c r="A43" s="12"/>
      <c r="B43" s="13"/>
      <c r="C43" s="21"/>
      <c r="D43" s="14"/>
      <c r="G43" s="31"/>
    </row>
    <row r="44" spans="1:16" ht="19.5" customHeight="1" x14ac:dyDescent="0.15"/>
    <row r="45" spans="1:16" s="54" customFormat="1" ht="19.5" customHeight="1" x14ac:dyDescent="0.15">
      <c r="P45" s="1"/>
    </row>
    <row r="46" spans="1:16" ht="17.25" customHeight="1" x14ac:dyDescent="0.15"/>
    <row r="47" spans="1:16" ht="20.25" customHeight="1" x14ac:dyDescent="0.15"/>
    <row r="48" spans="1:16" ht="18.75" customHeight="1" x14ac:dyDescent="0.15"/>
    <row r="49" ht="18.75" customHeight="1" x14ac:dyDescent="0.15"/>
    <row r="50" ht="20.25" customHeight="1" x14ac:dyDescent="0.15"/>
    <row r="51" ht="20.25" customHeight="1" x14ac:dyDescent="0.15"/>
    <row r="52" ht="20.25" customHeight="1" x14ac:dyDescent="0.15"/>
    <row r="53" ht="20.25" customHeight="1" x14ac:dyDescent="0.15"/>
    <row r="54" ht="19.5" customHeight="1" x14ac:dyDescent="0.15"/>
    <row r="55" ht="20.25" customHeight="1" x14ac:dyDescent="0.15"/>
  </sheetData>
  <mergeCells count="23">
    <mergeCell ref="A34:B34"/>
    <mergeCell ref="A35:B35"/>
    <mergeCell ref="A36:B36"/>
    <mergeCell ref="A37:B37"/>
    <mergeCell ref="A38:A42"/>
    <mergeCell ref="A32:A33"/>
    <mergeCell ref="A13:B13"/>
    <mergeCell ref="A14:B14"/>
    <mergeCell ref="A15:B15"/>
    <mergeCell ref="A16:B16"/>
    <mergeCell ref="A17:B17"/>
    <mergeCell ref="A18:B18"/>
    <mergeCell ref="A19:A22"/>
    <mergeCell ref="A23:A26"/>
    <mergeCell ref="A27:B27"/>
    <mergeCell ref="A29:B29"/>
    <mergeCell ref="A30:B30"/>
    <mergeCell ref="A12:B12"/>
    <mergeCell ref="A4:B4"/>
    <mergeCell ref="A5:B5"/>
    <mergeCell ref="A6:A9"/>
    <mergeCell ref="C6:C9"/>
    <mergeCell ref="A10:A11"/>
  </mergeCells>
  <phoneticPr fontId="17"/>
  <printOptions horizontalCentered="1"/>
  <pageMargins left="0.39370078740157483" right="0.39370078740157483" top="0.78740157480314965" bottom="0.59055118110236227" header="0.59055118110236227" footer="0.1968503937007874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日程表(R5)  </vt:lpstr>
      <vt:lpstr>祝日</vt:lpstr>
      <vt:lpstr>日程表 (2)</vt:lpstr>
      <vt:lpstr>'日程表 (2)'!Print_Area</vt:lpstr>
      <vt:lpstr>'日程表(R5)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2022-02-16T09:15:48Z</dcterms:created>
  <dcterms:modified xsi:type="dcterms:W3CDTF">2023-07-04T09:42:34Z</dcterms:modified>
</cp:coreProperties>
</file>